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2.82.44\share2\55_財政事務\32 公会計制度関係★\★財政状況資料集\R1決算\②２回目\03渡島へ回答\"/>
    </mc:Choice>
  </mc:AlternateContent>
  <xr:revisionPtr revIDLastSave="0" documentId="13_ncr:1_{7750FDFD-5D1A-4796-BF0C-8F9897C9E7EE}"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9" i="12" l="1"/>
  <c r="AA68" i="12"/>
  <c r="CW102" i="12" l="1"/>
  <c r="DQ102" i="12"/>
  <c r="DG102" i="12"/>
  <c r="CR102" i="12"/>
  <c r="AU88" i="12"/>
  <c r="AP88" i="12"/>
  <c r="AF88" i="12"/>
  <c r="AP63" i="12"/>
  <c r="AU63" i="12"/>
  <c r="V35" i="12"/>
  <c r="Q35" i="12"/>
  <c r="V33" i="12"/>
  <c r="Q33" i="12"/>
  <c r="AA37" i="12"/>
  <c r="AA36" i="12"/>
  <c r="AA35" i="12"/>
  <c r="AA34" i="12"/>
  <c r="AA33" i="12"/>
  <c r="AA32" i="12"/>
  <c r="AA31" i="12"/>
  <c r="AA30" i="12"/>
  <c r="AA29" i="12"/>
  <c r="AA28" i="12"/>
  <c r="AP23" i="12"/>
  <c r="AA23" i="12"/>
  <c r="AA10" i="12"/>
  <c r="AA9" i="12"/>
  <c r="AA8" i="12"/>
  <c r="AA7" i="12"/>
  <c r="BG35" i="10" l="1"/>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BW36" i="10"/>
  <c r="BE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c r="U35" i="10" s="1"/>
  <c r="U36" i="10" s="1"/>
  <c r="U37" i="10" s="1"/>
  <c r="AM34" i="10" l="1"/>
  <c r="AM35" i="10" l="1"/>
  <c r="AM36" i="10" l="1"/>
  <c r="AM37" i="10" l="1"/>
  <c r="BE34" i="10" l="1"/>
  <c r="BE35" i="10" l="1"/>
  <c r="BW34" i="10" s="1"/>
  <c r="BW35"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<sst xmlns="http://schemas.openxmlformats.org/spreadsheetml/2006/main" count="1111" uniqueCount="634">
  <si>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</si>
  <si>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</si>
  <si>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</si>
  <si>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</si>
  <si>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</si>
  <si>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</si>
  <si>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</si>
  <si>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</si>
  <si>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</si>
  <si>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</si>
  <si>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</si>
  <si>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</si>
  <si>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</si>
  <si>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</si>
  <si>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</si>
  <si>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</si>
  <si>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</si>
  <si>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</si>
  <si>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</si>
  <si>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</si>
  <si>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</si>
  <si>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</si>
  <si>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</si>
  <si>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</si>
  <si>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</si>
  <si>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</si>
  <si>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</si>
  <si>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</si>
  <si>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</si>
  <si>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</si>
  <si>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</si>
  <si>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</si>
  <si>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</si>
  <si>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</si>
  <si>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</si>
  <si>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</si>
  <si>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</si>
  <si>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</si>
  <si>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</si>
  <si>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</si>
  <si>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</si>
  <si>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</si>
  <si>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</si>
  <si>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</si>
  <si>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</si>
  <si>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</si>
  <si>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</si>
  <si>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</si>
  <si>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</si>
  <si>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</si>
  <si>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</si>
  <si>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</si>
  <si>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</si>
  <si>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</si>
  <si>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</si>
  <si>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</si>
  <si>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</si>
  <si>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</si>
  <si>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</si>
  <si>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</si>
  <si>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</si>
  <si>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</si>
  <si>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</si>
  <si>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</si>
  <si>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</si>
  <si>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</si>
  <si>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</si>
  <si>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</si>
  <si>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</si>
  <si>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</si>
  <si>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</si>
  <si>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</si>
  <si>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</si>
  <si>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</si>
  <si>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</si>
  <si>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</si>
  <si>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</si>
  <si>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</si>
  <si>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</si>
  <si>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</si>
  <si>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</si>
  <si>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</si>
  <si>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</si>
  <si>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</si>
  <si>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</si>
  <si>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</si>
  <si>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</si>
  <si>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</si>
  <si>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</si>
  <si>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</si>
  <si>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</si>
  <si>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</si>
  <si>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</si>
  <si>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</si>
  <si>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</si>
  <si>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</si>
  <si>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</si>
  <si>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</si>
  <si>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函館市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</si>
  <si>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</si>
  <si>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</si>
  <si>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</si>
  <si>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</si>
  <si>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</si>
  <si>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</si>
  <si>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</si>
  <si>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</si>
  <si>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</si>
  <si>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</si>
  <si>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</si>
  <si>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</si>
  <si>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</si>
  <si>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</si>
  <si>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</si>
  <si>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</si>
  <si>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</si>
  <si>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</si>
  <si>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</si>
  <si>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</si>
  <si>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</si>
  <si>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</si>
  <si>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</si>
  <si>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</si>
  <si>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</si>
  <si>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</si>
  <si>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</si>
  <si>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</si>
  <si>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</si>
  <si>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</si>
  <si>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</si>
  <si>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</si>
  <si>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</si>
  <si>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</si>
  <si>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</si>
  <si>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</si>
  <si>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</si>
  <si>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</si>
  <si>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</si>
  <si>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</si>
  <si>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</si>
  <si>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</si>
  <si>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</si>
  <si>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</si>
  <si>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</si>
  <si>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</si>
  <si>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</si>
  <si>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</si>
  <si>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</si>
  <si>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</si>
  <si>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病院事業会計</t>
    <phoneticPr fontId="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</si>
  <si>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</si>
  <si>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</si>
  <si>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</si>
  <si>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</si>
  <si>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</si>
  <si>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</si>
  <si>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</si>
  <si>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</si>
  <si>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</si>
  <si>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</si>
  <si>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</si>
  <si>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</si>
  <si>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</si>
  <si>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</si>
  <si>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</si>
  <si>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</si>
  <si>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</si>
  <si>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</si>
  <si>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</si>
  <si>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</si>
  <si>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</si>
  <si>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</si>
  <si>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</si>
  <si>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</si>
  <si>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</si>
  <si>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</si>
  <si>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</si>
  <si>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</si>
  <si>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</si>
  <si>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</si>
  <si>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</si>
  <si>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</si>
  <si>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</si>
  <si>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</si>
  <si>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</si>
  <si>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</si>
  <si>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</si>
  <si>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</si>
  <si>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</si>
  <si>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</si>
  <si>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</si>
  <si>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</si>
  <si>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</si>
  <si>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</si>
  <si>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</si>
  <si>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</si>
  <si>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</si>
  <si>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</si>
  <si>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</si>
  <si>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</si>
  <si>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</si>
  <si>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</si>
  <si>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</si>
  <si>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</si>
  <si>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</si>
  <si>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</si>
  <si>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</si>
  <si>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</si>
  <si>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</si>
  <si>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</si>
  <si>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</si>
  <si>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北海道函館市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</si>
  <si>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</si>
  <si>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</si>
  <si>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</si>
  <si>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</si>
  <si>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</si>
  <si>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</si>
  <si>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</si>
  <si>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</si>
  <si>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</si>
  <si>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</si>
  <si>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</si>
  <si>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</si>
  <si>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</si>
  <si>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</si>
  <si>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</si>
  <si>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</si>
  <si>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</si>
  <si>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</si>
  <si>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</si>
  <si>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</si>
  <si>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</si>
  <si>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</si>
  <si>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</si>
  <si>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</si>
  <si>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</si>
  <si>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</si>
  <si>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</si>
  <si>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</si>
  <si>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</si>
  <si>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</si>
  <si>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</si>
  <si>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</si>
  <si>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</si>
  <si>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</si>
  <si>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</si>
  <si>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</si>
  <si>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</si>
  <si>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</si>
  <si>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</si>
  <si>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</si>
  <si>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</si>
  <si>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</si>
  <si>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</si>
  <si>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</si>
  <si>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</si>
  <si>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</si>
  <si>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</si>
  <si>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</si>
  <si>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</si>
  <si>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</si>
  <si>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</si>
  <si>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</si>
  <si>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</si>
  <si>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</si>
  <si>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</si>
  <si>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</si>
  <si>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</si>
  <si>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</si>
  <si>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</si>
  <si>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</si>
  <si>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</si>
  <si>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</si>
  <si>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</si>
  <si>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</si>
  <si>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</si>
  <si>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</si>
  <si>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</si>
  <si>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</si>
  <si>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</si>
  <si>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</si>
  <si>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</si>
  <si>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</si>
  <si>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</si>
  <si>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</si>
  <si>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</si>
  <si>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</si>
  <si>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</si>
  <si>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</si>
  <si>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</si>
  <si>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</si>
  <si>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</si>
  <si>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</si>
  <si>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</si>
  <si>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</si>
  <si>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</si>
  <si>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</si>
  <si>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</si>
  <si>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</si>
  <si>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</si>
  <si>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</si>
  <si>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</si>
  <si>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</si>
  <si>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</si>
  <si>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</si>
  <si>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</si>
  <si>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</si>
  <si>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</si>
  <si>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</si>
  <si>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</si>
  <si>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</si>
  <si>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</si>
  <si>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</si>
  <si>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</si>
  <si>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</si>
  <si>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</si>
  <si>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</si>
  <si>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</si>
  <si>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</si>
  <si>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</si>
  <si>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</si>
  <si>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</si>
  <si>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</si>
  <si>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</si>
  <si>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</si>
  <si>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</si>
  <si>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</si>
  <si>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</si>
  <si>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</si>
  <si>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</si>
  <si>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</si>
  <si>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</si>
  <si>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</si>
  <si>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</si>
  <si>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</si>
  <si>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</si>
  <si>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</si>
  <si>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</si>
  <si>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</si>
  <si>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</si>
  <si>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</si>
  <si>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</si>
  <si>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</si>
  <si>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</si>
  <si>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</si>
  <si>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</si>
  <si>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</si>
  <si>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</si>
  <si>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</si>
  <si>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</si>
  <si>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</si>
  <si>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</si>
  <si>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</si>
  <si>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</si>
  <si>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</si>
  <si>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</si>
  <si>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</si>
  <si>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</si>
  <si>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</si>
  <si>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</si>
  <si>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</si>
  <si>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</si>
  <si>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</si>
  <si>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</si>
  <si>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北海道函館市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</si>
  <si>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</si>
  <si>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</si>
  <si>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</si>
  <si>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</si>
  <si>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</si>
  <si>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</si>
  <si>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</si>
  <si>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</si>
  <si>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</si>
  <si>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</si>
  <si>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</si>
  <si>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</si>
  <si>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</si>
  <si>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</si>
  <si>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</si>
  <si>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</si>
  <si>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</si>
  <si>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</si>
  <si>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</si>
  <si>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</si>
  <si>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</si>
  <si>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奨学資金特別会計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</si>
  <si>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</si>
  <si>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</si>
  <si>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</si>
  <si>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</si>
  <si>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</si>
  <si>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</si>
  <si>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</si>
  <si>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</si>
  <si>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</si>
  <si>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</si>
  <si>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</si>
  <si>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</si>
  <si>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</si>
  <si>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</si>
  <si>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</si>
  <si>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</si>
  <si>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自転車競走事業特別会計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</si>
  <si>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</si>
  <si>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</si>
  <si>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</si>
  <si>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</si>
  <si>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</si>
  <si>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</si>
  <si>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交通事業会計</t>
    <phoneticPr fontId="5"/>
  </si>
  <si>
    <t>病院事業会計</t>
    <phoneticPr fontId="5"/>
  </si>
  <si>
    <t>地方卸売市場事業特別会計</t>
    <phoneticPr fontId="5"/>
  </si>
  <si>
    <t>法非適用企業</t>
    <phoneticPr fontId="5"/>
  </si>
  <si>
    <t>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</si>
  <si>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</si>
  <si>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</si>
  <si>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</si>
  <si>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</si>
  <si>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</si>
  <si>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</si>
  <si>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</si>
  <si>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</si>
  <si>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</si>
  <si>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</si>
  <si>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</si>
  <si>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</si>
  <si>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</si>
  <si>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</si>
  <si>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</si>
  <si>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</si>
  <si>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</si>
  <si>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</si>
  <si>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</si>
  <si>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</si>
  <si>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</si>
  <si>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</si>
  <si>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</si>
  <si>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</si>
  <si>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</si>
  <si>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</si>
  <si>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</si>
  <si>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</si>
  <si>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</si>
  <si>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</si>
  <si>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</si>
  <si>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</si>
  <si>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</si>
  <si>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</si>
  <si>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</si>
  <si>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</si>
  <si>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</si>
  <si>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</si>
  <si>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</si>
  <si>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</si>
  <si>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</si>
  <si>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</si>
  <si>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</si>
  <si>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</si>
  <si>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</si>
  <si>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</si>
  <si>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</si>
  <si>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</si>
  <si>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</si>
  <si>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</si>
  <si>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</si>
  <si>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</si>
  <si>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</si>
  <si>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</si>
  <si>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</si>
  <si>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</si>
  <si>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</si>
  <si>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</si>
  <si>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</si>
  <si>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</si>
  <si>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</si>
  <si>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</si>
  <si>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</si>
  <si>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</si>
  <si>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</si>
  <si>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</si>
  <si>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</si>
  <si>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</si>
  <si>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</si>
  <si>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</si>
  <si>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</si>
  <si>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交通事業会計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</si>
  <si>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</si>
  <si>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</si>
  <si>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</si>
  <si>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</si>
  <si>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</si>
  <si>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</si>
  <si>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</si>
  <si>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</si>
  <si>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</si>
  <si>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</si>
  <si>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</si>
  <si>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</si>
  <si>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</si>
  <si>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</si>
  <si>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</si>
  <si>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</si>
  <si>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</si>
  <si>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</si>
  <si>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</si>
  <si>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</si>
  <si>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</si>
  <si>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</si>
  <si>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</si>
  <si>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</si>
  <si>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</si>
  <si>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</si>
  <si>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</si>
  <si>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</si>
  <si>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</si>
  <si>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</si>
  <si>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</si>
  <si>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</si>
  <si>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</si>
  <si>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</si>
  <si>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</si>
  <si>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</si>
  <si>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</si>
  <si>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</si>
  <si>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</si>
  <si>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</si>
  <si>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</si>
  <si>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</si>
  <si>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</si>
  <si>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</si>
  <si>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</si>
  <si>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</si>
  <si>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</si>
  <si>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</si>
  <si>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</si>
  <si>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</si>
  <si>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</si>
  <si>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</si>
  <si>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</si>
  <si>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</si>
  <si>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</si>
  <si>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</si>
  <si>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</si>
  <si>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</si>
  <si>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</si>
  <si>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</si>
  <si>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</si>
  <si>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</si>
  <si>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</si>
  <si>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</si>
  <si>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</si>
  <si>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</si>
  <si>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</si>
  <si>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</si>
  <si>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</si>
  <si>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</si>
  <si>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</si>
  <si>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</si>
  <si>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</si>
  <si>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</si>
  <si>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</si>
  <si>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</si>
  <si>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</si>
  <si>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</si>
  <si>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</si>
  <si>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</si>
  <si>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</si>
  <si>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</si>
  <si>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</si>
  <si>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</si>
  <si>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</si>
  <si>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</si>
  <si>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</si>
  <si>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0.34</t>
  </si>
  <si>
    <t>病院事業会計</t>
  </si>
  <si>
    <t>▲ 2.74</t>
  </si>
  <si>
    <t>▲ 2.05</t>
  </si>
  <si>
    <t>▲ 4.48</t>
  </si>
  <si>
    <t>▲ 4.40</t>
  </si>
  <si>
    <t>▲ 4.37</t>
  </si>
  <si>
    <t>水道事業会計</t>
  </si>
  <si>
    <t>公共下水道事業会計</t>
  </si>
  <si>
    <t>一般会計</t>
  </si>
  <si>
    <t>国民健康保険事業特別会計</t>
  </si>
  <si>
    <t>▲ 1.10</t>
  </si>
  <si>
    <t>▲ 0.63</t>
  </si>
  <si>
    <t>介護保険事業特別会計</t>
  </si>
  <si>
    <t>交通事業会計</t>
  </si>
  <si>
    <t>後期高齢者医療事業特別会計</t>
  </si>
  <si>
    <t>その他会計（赤字）</t>
  </si>
  <si>
    <t>▲ 0.30</t>
  </si>
  <si>
    <t>▲ 0.03</t>
  </si>
  <si>
    <t>その他会計（黒字）</t>
  </si>
  <si>
    <t>（百万円）</t>
    <phoneticPr fontId="5"/>
  </si>
  <si>
    <t>H26末</t>
    <phoneticPr fontId="5"/>
  </si>
  <si>
    <t>H27末</t>
    <phoneticPr fontId="5"/>
  </si>
  <si>
    <t>H28末</t>
    <phoneticPr fontId="5"/>
  </si>
  <si>
    <t>H29末</t>
    <phoneticPr fontId="5"/>
  </si>
  <si>
    <t>H30末</t>
    <phoneticPr fontId="5"/>
  </si>
  <si>
    <t>函館バス</t>
    <rPh sb="0" eb="2">
      <t>ハコダテ</t>
    </rPh>
    <phoneticPr fontId="2"/>
  </si>
  <si>
    <t>-</t>
    <phoneticPr fontId="2"/>
  </si>
  <si>
    <t>南北海道学術振興財団</t>
  </si>
  <si>
    <t>○</t>
    <phoneticPr fontId="2"/>
  </si>
  <si>
    <t>函館市土地開発公社</t>
  </si>
  <si>
    <t>函館山ロープウェイ</t>
  </si>
  <si>
    <t>はこだてティーエムオー</t>
  </si>
  <si>
    <t>函館市住宅都市施設公社</t>
  </si>
  <si>
    <t>函館市文化・スポーツ振興財団</t>
  </si>
  <si>
    <t>函館市国際貿易センター</t>
  </si>
  <si>
    <t>函館国際水産・海洋都市推進機構</t>
  </si>
  <si>
    <t>函館市学校給食会</t>
    <rPh sb="0" eb="3">
      <t>ハコダテシ</t>
    </rPh>
    <rPh sb="3" eb="5">
      <t>ガッコウ</t>
    </rPh>
    <rPh sb="5" eb="8">
      <t>キュウショクカイ</t>
    </rPh>
    <phoneticPr fontId="2"/>
  </si>
  <si>
    <t>-</t>
    <phoneticPr fontId="2"/>
  </si>
  <si>
    <t>函館圏公立大学広域連合</t>
    <rPh sb="0" eb="2">
      <t>ハコダテ</t>
    </rPh>
    <rPh sb="2" eb="3">
      <t>ケン</t>
    </rPh>
    <rPh sb="3" eb="5">
      <t>コウリツ</t>
    </rPh>
    <rPh sb="5" eb="7">
      <t>ダイガク</t>
    </rPh>
    <rPh sb="7" eb="9">
      <t>コウイキ</t>
    </rPh>
    <rPh sb="9" eb="11">
      <t>レンゴウ</t>
    </rPh>
    <phoneticPr fontId="2"/>
  </si>
  <si>
    <t>函館湾流域下水道事務組合</t>
    <rPh sb="0" eb="3">
      <t>ハコダテワン</t>
    </rPh>
    <rPh sb="3" eb="5">
      <t>リュウイキ</t>
    </rPh>
    <rPh sb="5" eb="8">
      <t>ゲスイドウ</t>
    </rPh>
    <rPh sb="8" eb="10">
      <t>ジム</t>
    </rPh>
    <rPh sb="10" eb="12">
      <t>クミアイ</t>
    </rPh>
    <phoneticPr fontId="2"/>
  </si>
  <si>
    <t>-</t>
    <phoneticPr fontId="2"/>
  </si>
  <si>
    <t>地域振興基金</t>
    <rPh sb="0" eb="4">
      <t>チイキシンコウ</t>
    </rPh>
    <rPh sb="4" eb="6">
      <t>キキン</t>
    </rPh>
    <phoneticPr fontId="11"/>
  </si>
  <si>
    <t>公共施設整備等基金</t>
    <rPh sb="0" eb="2">
      <t>コウキョウ</t>
    </rPh>
    <rPh sb="2" eb="4">
      <t>シセツ</t>
    </rPh>
    <rPh sb="4" eb="6">
      <t>セイビ</t>
    </rPh>
    <rPh sb="6" eb="7">
      <t>トウ</t>
    </rPh>
    <rPh sb="7" eb="9">
      <t>キキン</t>
    </rPh>
    <phoneticPr fontId="11"/>
  </si>
  <si>
    <t>観光振興基金</t>
    <rPh sb="0" eb="4">
      <t>カンコウシンコウ</t>
    </rPh>
    <rPh sb="4" eb="6">
      <t>キキン</t>
    </rPh>
    <phoneticPr fontId="11"/>
  </si>
  <si>
    <t>障害者福祉基金</t>
    <rPh sb="0" eb="3">
      <t>ショウガイシャ</t>
    </rPh>
    <rPh sb="3" eb="5">
      <t>フクシ</t>
    </rPh>
    <rPh sb="5" eb="7">
      <t>キキン</t>
    </rPh>
    <phoneticPr fontId="11"/>
  </si>
  <si>
    <t>奨学基金</t>
    <rPh sb="0" eb="2">
      <t>ショウガク</t>
    </rPh>
    <rPh sb="2" eb="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</si>
  <si>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</si>
  <si>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</si>
  <si>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</si>
  <si>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将来負担比率および有形固定資産減価償却率ともに類似団体と比較して高い状況にある。
　将来負担比率は減少傾向にあるが，有形固定資産減価償却率については，老朽化した施設が多く増加傾向にあるため，点検・診断や計画的な予防保全による長寿命化を進めていくなど，公共施設等の適正管理に努め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</si>
  <si>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</si>
  <si>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</si>
  <si>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</si>
  <si>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</si>
  <si>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</si>
  <si>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</si>
  <si>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実質公債費比率および将来負担比率ともに類似団体と比較して高い状況にあるものの，新規市債発行の抑制などに伴い比率は近年減少傾向にあったが，実質公債費比率については，
償還の終了により平成30年度から令和元年度にかけては減少している。
　今後も新規市債発行の抑制などにより，将来負担比率の減少に努めていくことから，実質公債費比率についても減少していくことが想定される。</t>
    <rPh sb="40" eb="42">
      <t>シンキ</t>
    </rPh>
    <rPh sb="42" eb="44">
      <t>シサイ</t>
    </rPh>
    <rPh sb="44" eb="46">
      <t>ハッコウ</t>
    </rPh>
    <rPh sb="47" eb="49">
      <t>ヨクセイ</t>
    </rPh>
    <rPh sb="52" eb="53">
      <t>トモナ</t>
    </rPh>
    <rPh sb="69" eb="71">
      <t>ジッシツ</t>
    </rPh>
    <rPh sb="71" eb="74">
      <t>コウサイヒ</t>
    </rPh>
    <rPh sb="74" eb="76">
      <t>ヒリツ</t>
    </rPh>
    <rPh sb="91" eb="93">
      <t>ヘイセイ</t>
    </rPh>
    <rPh sb="95" eb="97">
      <t>ネンド</t>
    </rPh>
    <rPh sb="99" eb="101">
      <t>レイワ</t>
    </rPh>
    <rPh sb="102" eb="104">
      <t>ネンド</t>
    </rPh>
    <rPh sb="109" eb="111">
      <t>ゲンショウ</t>
    </rPh>
    <rPh sb="123" eb="125">
      <t>シサイ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</si>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</sst>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B53875F-CA67-4660-8CA2-528BE20EEBC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F497-4A67-91F4-756648B7C9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56889</c:v>
                </c:pt>
                <c:pt idx="1">
                  <c:v>49638</c:v>
                </c:pt>
                <c:pt idx="2">
                  <c:v>53529</c:v>
                </c:pt>
                <c:pt idx="3">
                  <c:v>44963</c:v>
                </c:pt>
                <c:pt idx="4">
                  <c:v>57264</c:v>
                </c:pt>
              </c:numCache>
            </c:numRef>
          </c:val>
          <c:smooth val="0"/>
          <c:extLst>
            <c:ext xmlns:c16="http://schemas.microsoft.com/office/drawing/2014/chart" uri="{C3380CC4-5D6E-409C-BE32-E72D297353CC}">
              <c16:uniqueId val="{00000001-F497-4A67-91F4-756648B7C9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3.3</c:v>
                </c:pt>
                <c:pt idx="1">
                  <c:v>2.14</c:v>
                </c:pt>
                <c:pt idx="2">
                  <c:v>1.31</c:v>
                </c:pt>
                <c:pt idx="3">
                  <c:v>0.67</c:v>
                </c:pt>
                <c:pt idx="4">
                  <c:v>1.93</c:v>
                </c:pt>
              </c:numCache>
            </c:numRef>
          </c:val>
          <c:extLst>
            <c:ext xmlns:c16="http://schemas.microsoft.com/office/drawing/2014/chart" uri="{C3380CC4-5D6E-409C-BE32-E72D297353CC}">
              <c16:uniqueId val="{00000000-1210-468C-9E06-D0620BB74C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3.41</c:v>
                </c:pt>
                <c:pt idx="1">
                  <c:v>5.1100000000000003</c:v>
                </c:pt>
                <c:pt idx="2">
                  <c:v>7.39</c:v>
                </c:pt>
                <c:pt idx="3">
                  <c:v>7.75</c:v>
                </c:pt>
                <c:pt idx="4">
                  <c:v>8.15</c:v>
                </c:pt>
              </c:numCache>
            </c:numRef>
          </c:val>
          <c:extLst>
            <c:ext xmlns:c16="http://schemas.microsoft.com/office/drawing/2014/chart" uri="{C3380CC4-5D6E-409C-BE32-E72D297353CC}">
              <c16:uniqueId val="{00000001-1210-468C-9E06-D0620BB74C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1.48</c:v>
                </c:pt>
                <c:pt idx="1">
                  <c:v>0.66</c:v>
                </c:pt>
                <c:pt idx="2">
                  <c:v>1.48</c:v>
                </c:pt>
                <c:pt idx="3">
                  <c:v>-0.34</c:v>
                </c:pt>
                <c:pt idx="4">
                  <c:v>1.68</c:v>
                </c:pt>
              </c:numCache>
            </c:numRef>
          </c:val>
          <c:smooth val="0"/>
          <c:extLst>
            <c:ext xmlns:c16="http://schemas.microsoft.com/office/drawing/2014/chart" uri="{C3380CC4-5D6E-409C-BE32-E72D297353CC}">
              <c16:uniqueId val="{00000002-1210-468C-9E06-D0620BB74C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0.05</c:v>
                </c:pt>
                <c:pt idx="2">
                  <c:v>#N/A</c:v>
                </c:pt>
                <c:pt idx="3">
                  <c:v>0.06</c:v>
                </c:pt>
                <c:pt idx="4">
                  <c:v>#N/A</c:v>
                </c:pt>
                <c:pt idx="5">
                  <c:v>0.06</c:v>
                </c:pt>
                <c:pt idx="6">
                  <c:v>#N/A</c:v>
                </c:pt>
                <c:pt idx="7">
                  <c:v>0.06</c:v>
                </c:pt>
                <c:pt idx="8">
                  <c:v>#N/A</c:v>
                </c:pt>
                <c:pt idx="9">
                  <c:v>0.11</c:v>
                </c:pt>
              </c:numCache>
            </c:numRef>
          </c:val>
          <c:extLst>
            <c:ext xmlns:c16="http://schemas.microsoft.com/office/drawing/2014/chart" uri="{C3380CC4-5D6E-409C-BE32-E72D297353CC}">
              <c16:uniqueId val="{00000000-C19B-48AC-BA1C-A0D176A6B7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0.3</c:v>
                </c:pt>
                <c:pt idx="1">
                  <c:v>#N/A</c:v>
                </c:pt>
                <c:pt idx="2">
                  <c:v>0.03</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C19B-48AC-BA1C-A0D176A6B7A9}"/>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c:v>
                </c:pt>
                <c:pt idx="2">
                  <c:v>#N/A</c:v>
                </c:pt>
                <c:pt idx="3">
                  <c:v>0.09</c:v>
                </c:pt>
                <c:pt idx="4">
                  <c:v>#N/A</c:v>
                </c:pt>
                <c:pt idx="5">
                  <c:v>0.13</c:v>
                </c:pt>
                <c:pt idx="6">
                  <c:v>#N/A</c:v>
                </c:pt>
                <c:pt idx="7">
                  <c:v>0.15</c:v>
                </c:pt>
                <c:pt idx="8">
                  <c:v>#N/A</c:v>
                </c:pt>
                <c:pt idx="9">
                  <c:v>0.1</c:v>
                </c:pt>
              </c:numCache>
            </c:numRef>
          </c:val>
          <c:extLst>
            <c:ext xmlns:c16="http://schemas.microsoft.com/office/drawing/2014/chart" uri="{C3380CC4-5D6E-409C-BE32-E72D297353CC}">
              <c16:uniqueId val="{00000002-C19B-48AC-BA1C-A0D176A6B7A9}"/>
            </c:ext>
          </c:extLst>
        </c:ser>
        <c:ser>
          <c:idx val="3"/>
          <c:order val="3"/>
          <c:tx>
            <c:strRef>
              <c:f>データシート!$A$30</c:f>
              <c:strCache>
                <c:ptCount val="1"/>
                <c:pt idx="0">
                  <c:v>交通事業会計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0.4</c:v>
                </c:pt>
                <c:pt idx="2">
                  <c:v>#N/A</c:v>
                </c:pt>
                <c:pt idx="3">
                  <c:v>0.5</c:v>
                </c:pt>
                <c:pt idx="4">
                  <c:v>#N/A</c:v>
                </c:pt>
                <c:pt idx="5">
                  <c:v>0.54</c:v>
                </c:pt>
                <c:pt idx="6">
                  <c:v>#N/A</c:v>
                </c:pt>
                <c:pt idx="7">
                  <c:v>0.61</c:v>
                </c:pt>
                <c:pt idx="8">
                  <c:v>#N/A</c:v>
                </c:pt>
                <c:pt idx="9">
                  <c:v>0.68</c:v>
                </c:pt>
              </c:numCache>
            </c:numRef>
          </c:val>
          <c:extLst>
            <c:ext xmlns:c16="http://schemas.microsoft.com/office/drawing/2014/chart" uri="{C3380CC4-5D6E-409C-BE32-E72D297353CC}">
              <c16:uniqueId val="{00000003-C19B-48AC-BA1C-A0D176A6B7A9}"/>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0.84</c:v>
                </c:pt>
                <c:pt idx="2">
                  <c:v>#N/A</c:v>
                </c:pt>
                <c:pt idx="3">
                  <c:v>0.6</c:v>
                </c:pt>
                <c:pt idx="4">
                  <c:v>#N/A</c:v>
                </c:pt>
                <c:pt idx="5">
                  <c:v>0.62</c:v>
                </c:pt>
                <c:pt idx="6">
                  <c:v>#N/A</c:v>
                </c:pt>
                <c:pt idx="7">
                  <c:v>1.36</c:v>
                </c:pt>
                <c:pt idx="8">
                  <c:v>#N/A</c:v>
                </c:pt>
                <c:pt idx="9">
                  <c:v>0.8</c:v>
                </c:pt>
              </c:numCache>
            </c:numRef>
          </c:val>
          <c:extLst>
            <c:ext xmlns:c16="http://schemas.microsoft.com/office/drawing/2014/chart" uri="{C3380CC4-5D6E-409C-BE32-E72D297353CC}">
              <c16:uniqueId val="{00000004-C19B-48AC-BA1C-A0D176A6B7A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1.1000000000000001</c:v>
                </c:pt>
                <c:pt idx="1">
                  <c:v>#N/A</c:v>
                </c:pt>
                <c:pt idx="2">
                  <c:v>0.63</c:v>
                </c:pt>
                <c:pt idx="3">
                  <c:v>#N/A</c:v>
                </c:pt>
                <c:pt idx="4">
                  <c:v>#N/A</c:v>
                </c:pt>
                <c:pt idx="5">
                  <c:v>1.19</c:v>
                </c:pt>
                <c:pt idx="6">
                  <c:v>#N/A</c:v>
                </c:pt>
                <c:pt idx="7">
                  <c:v>0.63</c:v>
                </c:pt>
                <c:pt idx="8">
                  <c:v>#N/A</c:v>
                </c:pt>
                <c:pt idx="9">
                  <c:v>0.83</c:v>
                </c:pt>
              </c:numCache>
            </c:numRef>
          </c:val>
          <c:extLst>
            <c:ext xmlns:c16="http://schemas.microsoft.com/office/drawing/2014/chart" uri="{C3380CC4-5D6E-409C-BE32-E72D297353CC}">
              <c16:uniqueId val="{00000005-C19B-48AC-BA1C-A0D176A6B7A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3.21</c:v>
                </c:pt>
                <c:pt idx="2">
                  <c:v>#N/A</c:v>
                </c:pt>
                <c:pt idx="3">
                  <c:v>2.09</c:v>
                </c:pt>
                <c:pt idx="4">
                  <c:v>#N/A</c:v>
                </c:pt>
                <c:pt idx="5">
                  <c:v>1.44</c:v>
                </c:pt>
                <c:pt idx="6">
                  <c:v>#N/A</c:v>
                </c:pt>
                <c:pt idx="7">
                  <c:v>0.62</c:v>
                </c:pt>
                <c:pt idx="8">
                  <c:v>#N/A</c:v>
                </c:pt>
                <c:pt idx="9">
                  <c:v>1.85</c:v>
                </c:pt>
              </c:numCache>
            </c:numRef>
          </c:val>
          <c:extLst>
            <c:ext xmlns:c16="http://schemas.microsoft.com/office/drawing/2014/chart" uri="{C3380CC4-5D6E-409C-BE32-E72D297353CC}">
              <c16:uniqueId val="{00000006-C19B-48AC-BA1C-A0D176A6B7A9}"/>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2.75</c:v>
                </c:pt>
                <c:pt idx="2">
                  <c:v>#N/A</c:v>
                </c:pt>
                <c:pt idx="3">
                  <c:v>2.96</c:v>
                </c:pt>
                <c:pt idx="4">
                  <c:v>#N/A</c:v>
                </c:pt>
                <c:pt idx="5">
                  <c:v>2.96</c:v>
                </c:pt>
                <c:pt idx="6">
                  <c:v>#N/A</c:v>
                </c:pt>
                <c:pt idx="7">
                  <c:v>2.97</c:v>
                </c:pt>
                <c:pt idx="8">
                  <c:v>#N/A</c:v>
                </c:pt>
                <c:pt idx="9">
                  <c:v>3.11</c:v>
                </c:pt>
              </c:numCache>
            </c:numRef>
          </c:val>
          <c:extLst>
            <c:ext xmlns:c16="http://schemas.microsoft.com/office/drawing/2014/chart" uri="{C3380CC4-5D6E-409C-BE32-E72D297353CC}">
              <c16:uniqueId val="{00000007-C19B-48AC-BA1C-A0D176A6B7A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3.42</c:v>
                </c:pt>
                <c:pt idx="2">
                  <c:v>#N/A</c:v>
                </c:pt>
                <c:pt idx="3">
                  <c:v>3.66</c:v>
                </c:pt>
                <c:pt idx="4">
                  <c:v>#N/A</c:v>
                </c:pt>
                <c:pt idx="5">
                  <c:v>3.97</c:v>
                </c:pt>
                <c:pt idx="6">
                  <c:v>#N/A</c:v>
                </c:pt>
                <c:pt idx="7">
                  <c:v>4.3099999999999996</c:v>
                </c:pt>
                <c:pt idx="8">
                  <c:v>#N/A</c:v>
                </c:pt>
                <c:pt idx="9">
                  <c:v>4.72</c:v>
                </c:pt>
              </c:numCache>
            </c:numRef>
          </c:val>
          <c:extLst>
            <c:ext xmlns:c16="http://schemas.microsoft.com/office/drawing/2014/chart" uri="{C3380CC4-5D6E-409C-BE32-E72D297353CC}">
              <c16:uniqueId val="{00000008-C19B-48AC-BA1C-A0D176A6B7A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2.74</c:v>
                </c:pt>
                <c:pt idx="1">
                  <c:v>#N/A</c:v>
                </c:pt>
                <c:pt idx="2">
                  <c:v>2.0499999999999998</c:v>
                </c:pt>
                <c:pt idx="3">
                  <c:v>#N/A</c:v>
                </c:pt>
                <c:pt idx="4">
                  <c:v>4.4800000000000004</c:v>
                </c:pt>
                <c:pt idx="5">
                  <c:v>#N/A</c:v>
                </c:pt>
                <c:pt idx="6">
                  <c:v>4.4000000000000004</c:v>
                </c:pt>
                <c:pt idx="7">
                  <c:v>#N/A</c:v>
                </c:pt>
                <c:pt idx="8">
                  <c:v>4.37</c:v>
                </c:pt>
                <c:pt idx="9">
                  <c:v>#N/A</c:v>
                </c:pt>
              </c:numCache>
            </c:numRef>
          </c:val>
          <c:extLst>
            <c:ext xmlns:c16="http://schemas.microsoft.com/office/drawing/2014/chart" uri="{C3380CC4-5D6E-409C-BE32-E72D297353CC}">
              <c16:uniqueId val="{00000009-C19B-48AC-BA1C-A0D176A6B7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14006</c:v>
                </c:pt>
                <c:pt idx="5">
                  <c:v>13934</c:v>
                </c:pt>
                <c:pt idx="8">
                  <c:v>13774</c:v>
                </c:pt>
                <c:pt idx="11">
                  <c:v>13784</c:v>
                </c:pt>
                <c:pt idx="14">
                  <c:v>12971</c:v>
                </c:pt>
              </c:numCache>
            </c:numRef>
          </c:val>
          <c:extLst>
            <c:ext xmlns:c16="http://schemas.microsoft.com/office/drawing/2014/chart" uri="{C3380CC4-5D6E-409C-BE32-E72D297353CC}">
              <c16:uniqueId val="{00000000-D444-4F62-9929-2067956A5C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1</c:v>
                </c:pt>
                <c:pt idx="9">
                  <c:v>1</c:v>
                </c:pt>
                <c:pt idx="12">
                  <c:v>0</c:v>
                </c:pt>
              </c:numCache>
            </c:numRef>
          </c:val>
          <c:extLst>
            <c:ext xmlns:c16="http://schemas.microsoft.com/office/drawing/2014/chart" uri="{C3380CC4-5D6E-409C-BE32-E72D297353CC}">
              <c16:uniqueId val="{00000001-D444-4F62-9929-2067956A5C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145</c:v>
                </c:pt>
                <c:pt idx="3">
                  <c:v>144</c:v>
                </c:pt>
                <c:pt idx="6">
                  <c:v>186</c:v>
                </c:pt>
                <c:pt idx="9">
                  <c:v>244</c:v>
                </c:pt>
                <c:pt idx="12">
                  <c:v>205</c:v>
                </c:pt>
              </c:numCache>
            </c:numRef>
          </c:val>
          <c:extLst>
            <c:ext xmlns:c16="http://schemas.microsoft.com/office/drawing/2014/chart" uri="{C3380CC4-5D6E-409C-BE32-E72D297353CC}">
              <c16:uniqueId val="{00000002-D444-4F62-9929-2067956A5C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44-4F62-9929-2067956A5C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2524</c:v>
                </c:pt>
                <c:pt idx="3">
                  <c:v>2753</c:v>
                </c:pt>
                <c:pt idx="6">
                  <c:v>2963</c:v>
                </c:pt>
                <c:pt idx="9">
                  <c:v>2938</c:v>
                </c:pt>
                <c:pt idx="12">
                  <c:v>2819</c:v>
                </c:pt>
              </c:numCache>
            </c:numRef>
          </c:val>
          <c:extLst>
            <c:ext xmlns:c16="http://schemas.microsoft.com/office/drawing/2014/chart" uri="{C3380CC4-5D6E-409C-BE32-E72D297353CC}">
              <c16:uniqueId val="{00000004-D444-4F62-9929-2067956A5C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44-4F62-9929-2067956A5C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44-4F62-9929-2067956A5C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16156</c:v>
                </c:pt>
                <c:pt idx="3">
                  <c:v>15715</c:v>
                </c:pt>
                <c:pt idx="6">
                  <c:v>15480</c:v>
                </c:pt>
                <c:pt idx="9">
                  <c:v>15680</c:v>
                </c:pt>
                <c:pt idx="12">
                  <c:v>13156</c:v>
                </c:pt>
              </c:numCache>
            </c:numRef>
          </c:val>
          <c:extLst>
            <c:ext xmlns:c16="http://schemas.microsoft.com/office/drawing/2014/chart" uri="{C3380CC4-5D6E-409C-BE32-E72D297353CC}">
              <c16:uniqueId val="{00000007-D444-4F62-9929-2067956A5CB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4820</c:v>
                </c:pt>
                <c:pt idx="2">
                  <c:v>#N/A</c:v>
                </c:pt>
                <c:pt idx="3">
                  <c:v>#N/A</c:v>
                </c:pt>
                <c:pt idx="4">
                  <c:v>4678</c:v>
                </c:pt>
                <c:pt idx="5">
                  <c:v>#N/A</c:v>
                </c:pt>
                <c:pt idx="6">
                  <c:v>#N/A</c:v>
                </c:pt>
                <c:pt idx="7">
                  <c:v>4856</c:v>
                </c:pt>
                <c:pt idx="8">
                  <c:v>#N/A</c:v>
                </c:pt>
                <c:pt idx="9">
                  <c:v>#N/A</c:v>
                </c:pt>
                <c:pt idx="10">
                  <c:v>5079</c:v>
                </c:pt>
                <c:pt idx="11">
                  <c:v>#N/A</c:v>
                </c:pt>
                <c:pt idx="12">
                  <c:v>#N/A</c:v>
                </c:pt>
                <c:pt idx="13">
                  <c:v>3209</c:v>
                </c:pt>
                <c:pt idx="14">
                  <c:v>#N/A</c:v>
                </c:pt>
              </c:numCache>
            </c:numRef>
          </c:val>
          <c:smooth val="0"/>
          <c:extLst>
            <c:ext xmlns:c16="http://schemas.microsoft.com/office/drawing/2014/chart" uri="{C3380CC4-5D6E-409C-BE32-E72D297353CC}">
              <c16:uniqueId val="{00000008-D444-4F62-9929-2067956A5CB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125495</c:v>
                </c:pt>
                <c:pt idx="5">
                  <c:v>123348</c:v>
                </c:pt>
                <c:pt idx="8">
                  <c:v>120831</c:v>
                </c:pt>
                <c:pt idx="11">
                  <c:v>118447</c:v>
                </c:pt>
                <c:pt idx="14">
                  <c:v>118607</c:v>
                </c:pt>
              </c:numCache>
            </c:numRef>
          </c:val>
          <c:extLst>
            <c:ext xmlns:c16="http://schemas.microsoft.com/office/drawing/2014/chart" uri="{C3380CC4-5D6E-409C-BE32-E72D297353CC}">
              <c16:uniqueId val="{00000000-65D3-4DC9-8BE1-C94F34AA4C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26599</c:v>
                </c:pt>
                <c:pt idx="5">
                  <c:v>25029</c:v>
                </c:pt>
                <c:pt idx="8">
                  <c:v>23764</c:v>
                </c:pt>
                <c:pt idx="11">
                  <c:v>23179</c:v>
                </c:pt>
                <c:pt idx="14">
                  <c:v>24190</c:v>
                </c:pt>
              </c:numCache>
            </c:numRef>
          </c:val>
          <c:extLst>
            <c:ext xmlns:c16="http://schemas.microsoft.com/office/drawing/2014/chart" uri="{C3380CC4-5D6E-409C-BE32-E72D297353CC}">
              <c16:uniqueId val="{00000001-65D3-4DC9-8BE1-C94F34AA4C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10885</c:v>
                </c:pt>
                <c:pt idx="5">
                  <c:v>10709</c:v>
                </c:pt>
                <c:pt idx="8">
                  <c:v>10290</c:v>
                </c:pt>
                <c:pt idx="11">
                  <c:v>10100</c:v>
                </c:pt>
                <c:pt idx="14">
                  <c:v>11613</c:v>
                </c:pt>
              </c:numCache>
            </c:numRef>
          </c:val>
          <c:extLst>
            <c:ext xmlns:c16="http://schemas.microsoft.com/office/drawing/2014/chart" uri="{C3380CC4-5D6E-409C-BE32-E72D297353CC}">
              <c16:uniqueId val="{00000002-65D3-4DC9-8BE1-C94F34AA4C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D3-4DC9-8BE1-C94F34AA4C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D3-4DC9-8BE1-C94F34AA4C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2039</c:v>
                </c:pt>
                <c:pt idx="3">
                  <c:v>1940</c:v>
                </c:pt>
                <c:pt idx="6">
                  <c:v>1677</c:v>
                </c:pt>
                <c:pt idx="9">
                  <c:v>1482</c:v>
                </c:pt>
                <c:pt idx="12">
                  <c:v>1384</c:v>
                </c:pt>
              </c:numCache>
            </c:numRef>
          </c:val>
          <c:extLst>
            <c:ext xmlns:c16="http://schemas.microsoft.com/office/drawing/2014/chart" uri="{C3380CC4-5D6E-409C-BE32-E72D297353CC}">
              <c16:uniqueId val="{00000005-65D3-4DC9-8BE1-C94F34AA4C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18034</c:v>
                </c:pt>
                <c:pt idx="3">
                  <c:v>17180</c:v>
                </c:pt>
                <c:pt idx="6">
                  <c:v>16203</c:v>
                </c:pt>
                <c:pt idx="9">
                  <c:v>16337</c:v>
                </c:pt>
                <c:pt idx="12">
                  <c:v>16293</c:v>
                </c:pt>
              </c:numCache>
            </c:numRef>
          </c:val>
          <c:extLst>
            <c:ext xmlns:c16="http://schemas.microsoft.com/office/drawing/2014/chart" uri="{C3380CC4-5D6E-409C-BE32-E72D297353CC}">
              <c16:uniqueId val="{00000006-65D3-4DC9-8BE1-C94F34AA4C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2684</c:v>
                </c:pt>
                <c:pt idx="3">
                  <c:v>2340</c:v>
                </c:pt>
                <c:pt idx="6">
                  <c:v>1991</c:v>
                </c:pt>
                <c:pt idx="9">
                  <c:v>1637</c:v>
                </c:pt>
                <c:pt idx="12">
                  <c:v>1282</c:v>
                </c:pt>
              </c:numCache>
            </c:numRef>
          </c:val>
          <c:extLst>
            <c:ext xmlns:c16="http://schemas.microsoft.com/office/drawing/2014/chart" uri="{C3380CC4-5D6E-409C-BE32-E72D297353CC}">
              <c16:uniqueId val="{00000007-65D3-4DC9-8BE1-C94F34AA4C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31246</c:v>
                </c:pt>
                <c:pt idx="3">
                  <c:v>29822</c:v>
                </c:pt>
                <c:pt idx="6">
                  <c:v>28110</c:v>
                </c:pt>
                <c:pt idx="9">
                  <c:v>26539</c:v>
                </c:pt>
                <c:pt idx="12">
                  <c:v>25329</c:v>
                </c:pt>
              </c:numCache>
            </c:numRef>
          </c:val>
          <c:extLst>
            <c:ext xmlns:c16="http://schemas.microsoft.com/office/drawing/2014/chart" uri="{C3380CC4-5D6E-409C-BE32-E72D297353CC}">
              <c16:uniqueId val="{00000008-65D3-4DC9-8BE1-C94F34AA4C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1787</c:v>
                </c:pt>
                <c:pt idx="3">
                  <c:v>1598</c:v>
                </c:pt>
                <c:pt idx="6">
                  <c:v>1448</c:v>
                </c:pt>
                <c:pt idx="9">
                  <c:v>1333</c:v>
                </c:pt>
                <c:pt idx="12">
                  <c:v>1227</c:v>
                </c:pt>
              </c:numCache>
            </c:numRef>
          </c:val>
          <c:extLst>
            <c:ext xmlns:c16="http://schemas.microsoft.com/office/drawing/2014/chart" uri="{C3380CC4-5D6E-409C-BE32-E72D297353CC}">
              <c16:uniqueId val="{00000009-65D3-4DC9-8BE1-C94F34AA4C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148477</c:v>
                </c:pt>
                <c:pt idx="3">
                  <c:v>144190</c:v>
                </c:pt>
                <c:pt idx="6">
                  <c:v>141986</c:v>
                </c:pt>
                <c:pt idx="9">
                  <c:v>138299</c:v>
                </c:pt>
                <c:pt idx="12">
                  <c:v>140024</c:v>
                </c:pt>
              </c:numCache>
            </c:numRef>
          </c:val>
          <c:extLst>
            <c:ext xmlns:c16="http://schemas.microsoft.com/office/drawing/2014/chart" uri="{C3380CC4-5D6E-409C-BE32-E72D297353CC}">
              <c16:uniqueId val="{0000000A-65D3-4DC9-8BE1-C94F34AA4C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41290</c:v>
                </c:pt>
                <c:pt idx="2">
                  <c:v>#N/A</c:v>
                </c:pt>
                <c:pt idx="3">
                  <c:v>#N/A</c:v>
                </c:pt>
                <c:pt idx="4">
                  <c:v>37982</c:v>
                </c:pt>
                <c:pt idx="5">
                  <c:v>#N/A</c:v>
                </c:pt>
                <c:pt idx="6">
                  <c:v>#N/A</c:v>
                </c:pt>
                <c:pt idx="7">
                  <c:v>36530</c:v>
                </c:pt>
                <c:pt idx="8">
                  <c:v>#N/A</c:v>
                </c:pt>
                <c:pt idx="9">
                  <c:v>#N/A</c:v>
                </c:pt>
                <c:pt idx="10">
                  <c:v>33903</c:v>
                </c:pt>
                <c:pt idx="11">
                  <c:v>#N/A</c:v>
                </c:pt>
                <c:pt idx="12">
                  <c:v>#N/A</c:v>
                </c:pt>
                <c:pt idx="13">
                  <c:v>31127</c:v>
                </c:pt>
                <c:pt idx="14">
                  <c:v>#N/A</c:v>
                </c:pt>
              </c:numCache>
            </c:numRef>
          </c:val>
          <c:smooth val="0"/>
          <c:extLst>
            <c:ext xmlns:c16="http://schemas.microsoft.com/office/drawing/2014/chart" uri="{C3380CC4-5D6E-409C-BE32-E72D297353CC}">
              <c16:uniqueId val="{0000000B-65D3-4DC9-8BE1-C94F34AA4C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5235</c:v>
                </c:pt>
                <c:pt idx="1">
                  <c:v>5449</c:v>
                </c:pt>
                <c:pt idx="2">
                  <c:v>5671</c:v>
                </c:pt>
              </c:numCache>
            </c:numRef>
          </c:val>
          <c:extLst>
            <c:ext xmlns:c16="http://schemas.microsoft.com/office/drawing/2014/chart" uri="{C3380CC4-5D6E-409C-BE32-E72D297353CC}">
              <c16:uniqueId val="{00000000-C769-48C4-BD10-B57C508CCB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1135</c:v>
                </c:pt>
                <c:pt idx="1">
                  <c:v>1135</c:v>
                </c:pt>
                <c:pt idx="2">
                  <c:v>1136</c:v>
                </c:pt>
              </c:numCache>
            </c:numRef>
          </c:val>
          <c:extLst>
            <c:ext xmlns:c16="http://schemas.microsoft.com/office/drawing/2014/chart" uri="{C3380CC4-5D6E-409C-BE32-E72D297353CC}">
              <c16:uniqueId val="{00000001-C769-48C4-BD10-B57C508CCB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6347</c:v>
                </c:pt>
                <c:pt idx="1">
                  <c:v>5593</c:v>
                </c:pt>
                <c:pt idx="2">
                  <c:v>6139</c:v>
                </c:pt>
              </c:numCache>
            </c:numRef>
          </c:val>
          <c:extLst>
            <c:ext xmlns:c16="http://schemas.microsoft.com/office/drawing/2014/chart" uri="{C3380CC4-5D6E-409C-BE32-E72D297353CC}">
              <c16:uniqueId val="{00000002-C769-48C4-BD10-B57C508CCB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{69BD1810-ED33-44DA-A893-3A841EED0B02}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597-4A99-9D01-CE7C9F3FEF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{3A7CA1C7-1EB1-44BE-ABAA-6E2691AF01F5}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97-4A99-9D01-CE7C9F3FEF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{D23993AB-D7B8-4F5D-958F-738FC5C5036B}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97-4A99-9D01-CE7C9F3FEF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{A752A6CD-9EB8-4EF7-974B-B93C3343E182}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97-4A99-9D01-CE7C9F3FEF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{96B6813F-8175-4C14-A432-7E8F2E56920A}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97-4A99-9D01-CE7C9F3FEF0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{5D34742D-1338-4357-ADC6-9C608A391BDC}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597-4A99-9D01-CE7C9F3FEF0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{3C17B7AB-5B65-4991-AEEC-DE4035247801}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597-4A99-9D01-CE7C9F3FEF0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{FA40287F-48C4-418B-A35A-D460D58B5CF7}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597-4A99-9D01-CE7C9F3FEF0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{47D20D89-8C03-4CD0-92EF-D1AE37E097D7}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597-4A99-9D01-CE7C9F3FEF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67.7</c:v>
                </c:pt>
                <c:pt idx="16">
                  <c:v>68.2</c:v>
                </c:pt>
                <c:pt idx="24">
                  <c:v>69.599999999999994</c:v>
                </c:pt>
                <c:pt idx="32">
                  <c:v>69.8</c:v>
                </c:pt>
              </c:numCache>
            </c:numRef>
          </c:xVal>
          <c:yVal>
            <c:numRef>
              <c:f>公会計指標分析・財政指標組合せ分析表!$BP$51:$DC$51</c:f>
              <c:numCache>
                <c:formatCode>#,##0.0;"▲ "#,##0.0</c:formatCode>
                <c:ptCount val="40"/>
                <c:pt idx="8">
                  <c:v>62.9</c:v>
                </c:pt>
                <c:pt idx="16">
                  <c:v>61.1</c:v>
                </c:pt>
                <c:pt idx="24">
                  <c:v>57.2</c:v>
                </c:pt>
                <c:pt idx="32">
                  <c:v>52.4</c:v>
                </c:pt>
              </c:numCache>
            </c:numRef>
          </c:yVal>
          <c:smooth val="0"/>
          <c:extLst>
            <c:ext xmlns:c16="http://schemas.microsoft.com/office/drawing/2014/chart" uri="{C3380CC4-5D6E-409C-BE32-E72D297353CC}">
              <c16:uniqueId val="{00000009-B597-4A99-9D01-CE7C9F3FEF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{B78F635E-D615-4D3B-9C51-EDBD22500664}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597-4A99-9D01-CE7C9F3FEF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{19D8B571-5C18-4F1D-88ED-9C0558FB3EA0}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97-4A99-9D01-CE7C9F3FEF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{300B3937-D68A-4860-BC3B-7E1DDCF308B5}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97-4A99-9D01-CE7C9F3FEF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{D4EA5522-B3F1-461A-B8E8-C571015166E9}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97-4A99-9D01-CE7C9F3FEF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{3F46DAE7-477E-44BD-84F0-733F436B3EF3}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97-4A99-9D01-CE7C9F3FEF0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{EC023DA9-9AF9-4CC8-A69E-F300F48471E3}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597-4A99-9D01-CE7C9F3FEF0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{8F777749-C5E3-4A7D-9E80-C9E10DA4D62E}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597-4A99-9D01-CE7C9F3FEF0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{29157583-6664-4CD4-A193-3E55BE22932C}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597-4A99-9D01-CE7C9F3FEF0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{D2986092-A398-48EC-873D-7D758CA7BA71}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597-4A99-9D01-CE7C9F3FEF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c:ext xmlns:c16="http://schemas.microsoft.com/office/drawing/2014/chart" uri="{C3380CC4-5D6E-409C-BE32-E72D297353CC}">
              <c16:uniqueId val="{00000013-B597-4A99-9D01-CE7C9F3FEF0F}"/>
            </c:ext>
          </c:extLst>
        </c:ser>
        <c:dLbls>
          <c:showLegendKey val="0"/>
          <c:showVal val="1"/>
          <c:showCatName val="0"/>
          <c:showSerName val="0"/>
          <c:showPercent val="0"/>
          <c:showBubbleSize val="0"/>
        </c:dLbls>
        <c:axId val="46179840"/>
        <c:axId val="46181760"/>
      </c:scatterChart>
      <c:valAx>
        <c:axId val="46179840"/>
        <c:scaling>
          <c:orientation val="minMax"/>
          <c:max val="71"/>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{919D671F-9EF8-45F1-AE78-70C0A7B17408}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E6D-434E-8EFB-F59825B46F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{CD0C48DF-CC21-4933-B5A3-6F535E299450}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6D-434E-8EFB-F59825B46F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{03A87A78-F924-4B38-97B0-58DE9F071CEF}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6D-434E-8EFB-F59825B46F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{FC158E53-F1F1-4C27-94E1-FD25959D2EB0}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6D-434E-8EFB-F59825B46F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{1D46B685-ACEC-425A-9BFB-BD3DF98B1BAE}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6D-434E-8EFB-F59825B46F3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{7442CEBB-6396-4645-9E77-7E09944FB615}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E6D-434E-8EFB-F59825B46F3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{BC1963E9-9CDC-4ED7-9DAE-E435BC151365}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E6D-434E-8EFB-F59825B46F3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{8782321B-6E6A-43DD-86A4-6BDB259DF82F}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E6D-434E-8EFB-F59825B46F3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{CA3F19CD-51E4-4CE3-8845-3BCF044DE88C}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E6D-434E-8EFB-F59825B46F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7.5</c:v>
                </c:pt>
                <c:pt idx="16">
                  <c:v>7.9</c:v>
                </c:pt>
                <c:pt idx="24">
                  <c:v>8.1</c:v>
                </c:pt>
                <c:pt idx="32">
                  <c:v>7.3</c:v>
                </c:pt>
              </c:numCache>
            </c:numRef>
          </c:xVal>
          <c:yVal>
            <c:numRef>
              <c:f>公会計指標分析・財政指標組合せ分析表!$BP$73:$DC$73</c:f>
              <c:numCache>
                <c:formatCode>#,##0.0;"▲ "#,##0.0</c:formatCode>
                <c:ptCount val="40"/>
                <c:pt idx="0">
                  <c:v>67.3</c:v>
                </c:pt>
                <c:pt idx="8">
                  <c:v>62.9</c:v>
                </c:pt>
                <c:pt idx="16">
                  <c:v>61.1</c:v>
                </c:pt>
                <c:pt idx="24">
                  <c:v>57.2</c:v>
                </c:pt>
                <c:pt idx="32">
                  <c:v>52.4</c:v>
                </c:pt>
              </c:numCache>
            </c:numRef>
          </c:yVal>
          <c:smooth val="0"/>
          <c:extLst>
            <c:ext xmlns:c16="http://schemas.microsoft.com/office/drawing/2014/chart" uri="{C3380CC4-5D6E-409C-BE32-E72D297353CC}">
              <c16:uniqueId val="{00000009-FE6D-434E-8EFB-F59825B46F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{F382570D-E8B8-42A0-916B-0F4B92DABCB4}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E6D-434E-8EFB-F59825B46F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{E7DF73EE-33AB-4274-95FC-293D8A0F314C}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6D-434E-8EFB-F59825B46F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{AA0C4498-2661-437F-BA20-6FF2CC53B3C5}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6D-434E-8EFB-F59825B46F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{024C267A-3A34-4970-9457-31C680EDF8CF}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6D-434E-8EFB-F59825B46F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{7A3DFAEC-A6D0-4DC3-8BCE-D638BB68A820}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6D-434E-8EFB-F59825B46F3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{BDDCF7EF-AB7E-4FBA-9661-3DE3D4C391BF}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E6D-434E-8EFB-F59825B46F3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{A3A4F40C-E775-4D0E-8CED-9E99BBFC792E}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E6D-434E-8EFB-F59825B46F3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{FA0180B5-F2B0-4597-A500-47DE08B85904}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E6D-434E-8EFB-F59825B46F3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{751ABA38-D481-45A3-A6D6-060F272D7C36}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E6D-434E-8EFB-F59825B46F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FE6D-434E-8EFB-F59825B46F3D}"/>
            </c:ext>
          </c:extLst>
        </c:ser>
        <c:dLbls>
          <c:showLegendKey val="0"/>
          <c:showVal val="1"/>
          <c:showCatName val="0"/>
          <c:showSerName val="0"/>
          <c:showPercent val="0"/>
          <c:showBubbleSize val="0"/>
        </c:dLbls>
        <c:axId val="84219776"/>
        <c:axId val="84234240"/>
      </c:scatterChart>
      <c:valAx>
        <c:axId val="84219776"/>
        <c:scaling>
          <c:orientation val="minMax"/>
          <c:max val="8.3000000000000007"/>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市債残高は減少してきており，交付税措置のある起債の</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選択などにより改善に努めている。前年度と比較して元利</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償還金が減少したこと等により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年度の実質公債費比</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率（３か年平均）は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％となり，０．</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８</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したところである。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今後も市債発行額を極力抑制していき，比率の改善に努</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（単年度実質公債費比率参考）</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　５．４％　</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　８．６％</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　８．１％</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減債基金のうち、満期一括償還地方債の償還財源とし</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新規</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市債</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発行の抑制に伴う地方債現在高の減少や職員</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数の減少に伴う退職手当負担額の減少等により，将来負</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担額は減少傾向にある。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今後も，新規</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市債</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発行の抑制や職員数の見直しなどを</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行い，将来負担額の縮減を図っていく。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北海道函館市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決算剰余金１／２相当の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億円を財政調整基金に，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株式売払収入７．２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振興基金に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，土地売払収入４．８億円を公共施</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設整備等基金に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積立てた一方で，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特定建築物耐震化支援事業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や市有地割賦購入等により公共施設整備等基金を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億円，地域の振興に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資する事業のため地域振興基金を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億円取崩したこと等により，基金全体としては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今後も厳しい財政状況が続くと見込まれるため，全体として基金残高は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傾向にあるが，行財政改革の推進等により，可能な限り基</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金に頼らない財政運営を行うよう努める。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・地域振興基金：市民の連帯の強化および地域振興に資する事業を行うため</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・公共施設整備等基金：市の公共施設その他の施設の整備等のため</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など</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魚種転換，ＩＴ設備導入</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や病院事業の経営支援など地域振興に資する事業のため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億円を取崩した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一方で，株式売払収入７．２</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億円を積み立てした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ことにより残高</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・公共施設整備等基金：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特定建築物耐震化支援事業や市有地割賦購入</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億円を取崩した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一方で，土地売払収入４．８億円を積み立てしたことによ</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など</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・公共施設整備等基金：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公共施設の老朽化による維持補修や解体事業などの増加が見込まれるため，残高は今後も減少していく見通し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であることから，未利用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土地の積極的な売却などにより残高の確保に努める。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決算剰余金の１／２積立て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引き続き厳しい財政状況が続くと見込まれる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ことから，事務事業の見直しなどの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行財政改革を推し進め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ながら，長期的な人口減少を見据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えた財政運営を行い，不測の事態以外での取崩しを可能な限り行わないよう努めるとともに，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決算剰余金の１／２を着実に積立てていく。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運用収入の積立て（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４２６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により残高増となった。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引き続き厳しい財政状況が続くと見込まれるが，行財政改革を推し進め，中長期的な財政見通しに立った健全な財政運営を図り，基金の</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取崩しなど緊急避難的な措置を取らないよう努めていく。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A1BC35D-1AD8-4F3B-A156-AAF19928A1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2D3569B-D250-4E1B-9E6A-D35B377DAC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A7A76B0-9CB6-4CE1-ADCF-3D1D788B28F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442464-0535-4525-94D5-BA79BDCBA02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1BB6AF7-8057-4555-9BDF-EC8F2C85A3B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47F6B32-9C91-44AB-9AA1-1CCDB1BC0BF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9C0B990-34B9-49CF-B5E0-FD7A8C84941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3F12BF2-CEDC-44F7-8DF2-48C6A5E82C2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252F5BF-FDFC-4205-A670-E0316FE89FD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86464E1-1B70-48A1-9596-27766F5ACF9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9247BCF-4750-44CE-91FA-31AC078165D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AD0FEA2-BAA5-44AD-9B8A-CF0490705B2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255,308
254,146
677.87
137,782,620
136,199,691
1,344,638
69,622,544
138,050,135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460C2BE-2CE8-49B1-A682-5499FE5F250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03F88E0-04FA-409D-8EB4-F1C43040817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6EAB075-C13B-465E-B603-A2477A89871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D63ABF9-7A8C-45ED-82B6-63A62BEC746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9ED3017-8376-427C-9B55-9EF042FD669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C67E1A0-BA3C-4DD1-A586-34B51D9C00B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B08A351-BB92-4980-99F2-80424B0CAFE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3FC41A7-E38D-4A8B-929D-83FCD891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D3552E0-3232-46CE-81A6-DFA279BBE5C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6A7E030-3768-4701-81F2-DE9ACA7298E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0B9001E-527D-477C-8C55-66DD6D3508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C181E1F-BC49-4C29-B33D-7542D225F14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491BC1D-60EE-4F37-9CA4-5514CAF197A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A7BAE8D-5D0A-4A96-89AB-B22AE7016D2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B8D66A7-B848-45CC-A118-67DC46C70A2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873B9B0-7D3C-40AF-AC95-B87CE2E8E11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A40DF79-7DBB-4841-852B-34406A6ABB2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1083611-BBAD-44E0-9739-0C15C646800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31BF4F0-094D-4064-BAD4-C6EB4F71F2A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921FCFE1-F4BB-48E2-8582-27C39100324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A8E6CEF-B988-4058-926C-38BD353BFE0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E15BCDB-09BE-4FCB-BD9E-40DB66F9796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FB2AF73-4045-468D-B4EA-68E789EBCF3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71433AA-187A-4F10-AED3-02F5F7DDE0B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090BFDC-BB5C-41DE-8A1D-756AC4C55AF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1037AA8-6758-4CEE-87A6-41D3EEFFEFC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D430734-80F5-431C-900A-B3506866CD0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3AE5ACA-0B58-4BBF-AF6E-AF9800F2E12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C0BA9CE-D8D9-413A-BA8A-E9874B31AB4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7EBBFEE-95CD-4EE7-8158-FD3A2F43966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DE6D46C-B817-4562-BB66-BEA922546D0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9E04172-CBCC-4CE3-972A-BCF2E6FC59C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567221F-A9D6-43DC-B3D4-75894972B6F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CCB3855-7A26-4F4F-A9B6-4182CC5A812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2F4229C-436F-40D9-8DE5-1EB58B333B2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耐用年数を超えている資産が多いこともあり平均より高い水準にある。老朽化した施設について，点検・診断や計画的な予防保全による長寿命化を進めていくなど，公共施設等の適正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0545A67-EFE0-4619-8D8B-C38D41CB515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836A7A1-5173-49D0-A0AF-3667054192B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F75A26E-E069-4B8A-AC54-A8561B364D3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9721A5B-EBC8-40A8-85F8-CA19EFDE730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C082535B-6BB2-4F49-87E0-0FAA97DB26B6}"/>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235A8BA4-A97E-4325-821F-5193D8B3C3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C0B76CC2-8FCB-4B46-9038-CFAEB7D5043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B5D57CA9-8657-4BD4-946F-0DA089C6F4A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69770BEF-8D81-4D72-A808-B83E96DAE2B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78EA3FFF-2DC3-4DB1-AA6A-17B8B5840CD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DA78F77C-08B7-4A33-A234-0E24FE6E284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CF1DBDEA-482E-4034-AC6F-1CBA5E23C52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1E48A69-CACE-4ABE-93FD-83DC53B52B6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95DC940F-451A-48E8-9CA9-5F6E52E92D1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72AF38A0-BF36-47FF-8B53-4C83B2205D6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9EE0D74-0FEF-469A-A9ED-6A060C0FC42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a:extLst>
            <a:ext uri="{FF2B5EF4-FFF2-40B4-BE49-F238E27FC236}">
              <a16:creationId xmlns:a16="http://schemas.microsoft.com/office/drawing/2014/main" id="{96FDA272-D216-4E9A-B724-82E7CF6A7A18}"/>
            </a:ext>
          </a:extLst>
        </xdr:cNvPr>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a:extLst>
            <a:ext uri="{FF2B5EF4-FFF2-40B4-BE49-F238E27FC236}">
              <a16:creationId xmlns:a16="http://schemas.microsoft.com/office/drawing/2014/main" id="{14937D03-8C5B-4BC9-A673-1A161E7674A1}"/>
            </a:ext>
          </a:extLst>
        </xdr:cNvPr>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a:extLst>
            <a:ext uri="{FF2B5EF4-FFF2-40B4-BE49-F238E27FC236}">
              <a16:creationId xmlns:a16="http://schemas.microsoft.com/office/drawing/2014/main" id="{66281AEA-E678-464C-ADB2-F3202658EB62}"/>
            </a:ext>
          </a:extLst>
        </xdr:cNvPr>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2BBA5E89-65C2-47D0-B910-99362B69BE45}"/>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A492874E-1F92-42AC-BAFA-41726565340A}"/>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a:extLst>
            <a:ext uri="{FF2B5EF4-FFF2-40B4-BE49-F238E27FC236}">
              <a16:creationId xmlns:a16="http://schemas.microsoft.com/office/drawing/2014/main" id="{E6A0D031-41F0-4124-886C-CC27B1822060}"/>
            </a:ext>
          </a:extLst>
        </xdr:cNvPr>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a:extLst>
            <a:ext uri="{FF2B5EF4-FFF2-40B4-BE49-F238E27FC236}">
              <a16:creationId xmlns:a16="http://schemas.microsoft.com/office/drawing/2014/main" id="{65CE9D13-1EFD-4271-982A-F14DAB7E5415}"/>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E19CD8EC-6BA0-40A1-93B7-53C52EB0A12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id="{5D0EBC64-4E8F-4856-AD09-15FC34400D2E}"/>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CA75885A-276A-41CF-83FD-FE3ECDCD7DAF}"/>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a:extLst>
            <a:ext uri="{FF2B5EF4-FFF2-40B4-BE49-F238E27FC236}">
              <a16:creationId xmlns:a16="http://schemas.microsoft.com/office/drawing/2014/main" id="{6E4D8810-9CEE-4DD9-B080-2C822484416D}"/>
            </a:ext>
          </a:extLst>
        </xdr:cNvPr>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5629936-DBF9-44AE-AD1A-57D1FAF0EAB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645D404-5985-42AA-9050-039F3A90618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0D2D219-576C-4CF2-818E-310DA2A3E46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BD0EE31-F210-45CB-8308-A6CC2D0D9B7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FB4C734-1D19-4ABB-889E-BDF1967F12B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76412</xdr:rowOff>
    </xdr:from>
    <xdr:to>
      <xdr:col>23</xdr:col>
      <xdr:colOff>136525</xdr:colOff>
      <xdr:row>33</xdr:row>
      <xdr:rowOff>6562</xdr:rowOff>
    </xdr:to>
    <xdr:sp macro="" textlink="">
      <xdr:nvSpPr>
        <xdr:cNvPr id="81" name="楕円 80">
          <a:extLst>
            <a:ext uri="{FF2B5EF4-FFF2-40B4-BE49-F238E27FC236}">
              <a16:creationId xmlns:a16="http://schemas.microsoft.com/office/drawing/2014/main" id="{885D5275-F1E0-4C51-888F-0173A32B5AF3}"/>
            </a:ext>
          </a:extLst>
        </xdr:cNvPr>
        <xdr:cNvSpPr/>
      </xdr:nvSpPr>
      <xdr:spPr>
        <a:xfrm>
          <a:off x="4711700" y="633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54839</xdr:rowOff>
    </xdr:from>
    <xdr:ext cx="405111" cy="259045"/>
    <xdr:sp macro="" textlink="">
      <xdr:nvSpPr>
        <xdr:cNvPr id="82" name="有形固定資産減価償却率該当値テキスト">
          <a:extLst>
            <a:ext uri="{FF2B5EF4-FFF2-40B4-BE49-F238E27FC236}">
              <a16:creationId xmlns:a16="http://schemas.microsoft.com/office/drawing/2014/main" id="{77089D22-661D-4A97-853D-F78648959BB1}"/>
            </a:ext>
          </a:extLst>
        </xdr:cNvPr>
        <xdr:cNvSpPr txBox="1"/>
      </xdr:nvSpPr>
      <xdr:spPr>
        <a:xfrm>
          <a:off x="4813300" y="6312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69215</xdr:rowOff>
    </xdr:from>
    <xdr:to>
      <xdr:col>19</xdr:col>
      <xdr:colOff>187325</xdr:colOff>
      <xdr:row>32</xdr:row>
      <xdr:rowOff>170815</xdr:rowOff>
    </xdr:to>
    <xdr:sp macro="" textlink="">
      <xdr:nvSpPr>
        <xdr:cNvPr id="83" name="楕円 82">
          <a:extLst>
            <a:ext uri="{FF2B5EF4-FFF2-40B4-BE49-F238E27FC236}">
              <a16:creationId xmlns:a16="http://schemas.microsoft.com/office/drawing/2014/main" id="{4144E42E-6E5A-4B00-B9D1-3ABA59324F29}"/>
            </a:ext>
          </a:extLst>
        </xdr:cNvPr>
        <xdr:cNvSpPr/>
      </xdr:nvSpPr>
      <xdr:spPr>
        <a:xfrm>
          <a:off x="400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120015</xdr:rowOff>
    </xdr:from>
    <xdr:to>
      <xdr:col>23</xdr:col>
      <xdr:colOff>85725</xdr:colOff>
      <xdr:row>32</xdr:row>
      <xdr:rowOff>127212</xdr:rowOff>
    </xdr:to>
    <xdr:cxnSp macro="">
      <xdr:nvCxnSpPr>
        <xdr:cNvPr id="84" name="直線コネクタ 83">
          <a:extLst>
            <a:ext uri="{FF2B5EF4-FFF2-40B4-BE49-F238E27FC236}">
              <a16:creationId xmlns:a16="http://schemas.microsoft.com/office/drawing/2014/main" id="{D93184E3-0E52-4414-88EC-E745ADA9EDEF}"/>
            </a:ext>
          </a:extLst>
        </xdr:cNvPr>
        <xdr:cNvCxnSpPr/>
      </xdr:nvCxnSpPr>
      <xdr:spPr>
        <a:xfrm>
          <a:off x="4051300" y="6377940"/>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18838</xdr:rowOff>
    </xdr:from>
    <xdr:to>
      <xdr:col>15</xdr:col>
      <xdr:colOff>187325</xdr:colOff>
      <xdr:row>32</xdr:row>
      <xdr:rowOff>120438</xdr:rowOff>
    </xdr:to>
    <xdr:sp macro="" textlink="">
      <xdr:nvSpPr>
        <xdr:cNvPr id="85" name="楕円 84">
          <a:extLst>
            <a:ext uri="{FF2B5EF4-FFF2-40B4-BE49-F238E27FC236}">
              <a16:creationId xmlns:a16="http://schemas.microsoft.com/office/drawing/2014/main" id="{D87A0B49-EAF7-4BCA-A4F4-2FD1E5E4B3CD}"/>
            </a:ext>
          </a:extLst>
        </xdr:cNvPr>
        <xdr:cNvSpPr/>
      </xdr:nvSpPr>
      <xdr:spPr>
        <a:xfrm>
          <a:off x="3238500" y="62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69638</xdr:rowOff>
    </xdr:from>
    <xdr:to>
      <xdr:col>19</xdr:col>
      <xdr:colOff>136525</xdr:colOff>
      <xdr:row>32</xdr:row>
      <xdr:rowOff>120015</xdr:rowOff>
    </xdr:to>
    <xdr:cxnSp macro="">
      <xdr:nvCxnSpPr>
        <xdr:cNvPr id="86" name="直線コネクタ 85">
          <a:extLst>
            <a:ext uri="{FF2B5EF4-FFF2-40B4-BE49-F238E27FC236}">
              <a16:creationId xmlns:a16="http://schemas.microsoft.com/office/drawing/2014/main" id="{71E0A818-084D-4F62-A711-7944E6799F30}"/>
            </a:ext>
          </a:extLst>
        </xdr:cNvPr>
        <xdr:cNvCxnSpPr/>
      </xdr:nvCxnSpPr>
      <xdr:spPr>
        <a:xfrm>
          <a:off x="3289300" y="632756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847</xdr:rowOff>
    </xdr:from>
    <xdr:to>
      <xdr:col>11</xdr:col>
      <xdr:colOff>187325</xdr:colOff>
      <xdr:row>32</xdr:row>
      <xdr:rowOff>102447</xdr:rowOff>
    </xdr:to>
    <xdr:sp macro="" textlink="">
      <xdr:nvSpPr>
        <xdr:cNvPr id="87" name="楕円 86">
          <a:extLst>
            <a:ext uri="{FF2B5EF4-FFF2-40B4-BE49-F238E27FC236}">
              <a16:creationId xmlns:a16="http://schemas.microsoft.com/office/drawing/2014/main" id="{9DAA85A9-71CA-43D6-AE39-0BDC5C5C81ED}"/>
            </a:ext>
          </a:extLst>
        </xdr:cNvPr>
        <xdr:cNvSpPr/>
      </xdr:nvSpPr>
      <xdr:spPr>
        <a:xfrm>
          <a:off x="2476500" y="625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51647</xdr:rowOff>
    </xdr:from>
    <xdr:to>
      <xdr:col>15</xdr:col>
      <xdr:colOff>136525</xdr:colOff>
      <xdr:row>32</xdr:row>
      <xdr:rowOff>69638</xdr:rowOff>
    </xdr:to>
    <xdr:cxnSp macro="">
      <xdr:nvCxnSpPr>
        <xdr:cNvPr id="88" name="直線コネクタ 87">
          <a:extLst>
            <a:ext uri="{FF2B5EF4-FFF2-40B4-BE49-F238E27FC236}">
              <a16:creationId xmlns:a16="http://schemas.microsoft.com/office/drawing/2014/main" id="{C9187B0F-42D0-4C24-AAEF-1F69D384E9E2}"/>
            </a:ext>
          </a:extLst>
        </xdr:cNvPr>
        <xdr:cNvCxnSpPr/>
      </xdr:nvCxnSpPr>
      <xdr:spPr>
        <a:xfrm>
          <a:off x="2527300" y="6309572"/>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9" name="n_1aveValue有形固定資産減価償却率">
          <a:extLst>
            <a:ext uri="{FF2B5EF4-FFF2-40B4-BE49-F238E27FC236}">
              <a16:creationId xmlns:a16="http://schemas.microsoft.com/office/drawing/2014/main" id="{A374B7F9-1011-4F55-A97E-891939CF618E}"/>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0" name="n_2aveValue有形固定資産減価償却率">
          <a:extLst>
            <a:ext uri="{FF2B5EF4-FFF2-40B4-BE49-F238E27FC236}">
              <a16:creationId xmlns:a16="http://schemas.microsoft.com/office/drawing/2014/main" id="{079003A2-5C7F-4DD9-BDD2-F93176CE5C32}"/>
            </a:ext>
          </a:extLst>
        </xdr:cNvPr>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1" name="n_3aveValue有形固定資産減価償却率">
          <a:extLst>
            <a:ext uri="{FF2B5EF4-FFF2-40B4-BE49-F238E27FC236}">
              <a16:creationId xmlns:a16="http://schemas.microsoft.com/office/drawing/2014/main" id="{B8D2EA5B-FDCF-4533-817C-FBB6B3F6F2FF}"/>
            </a:ext>
          </a:extLst>
        </xdr:cNvPr>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2" name="n_4aveValue有形固定資産減価償却率">
          <a:extLst>
            <a:ext uri="{FF2B5EF4-FFF2-40B4-BE49-F238E27FC236}">
              <a16:creationId xmlns:a16="http://schemas.microsoft.com/office/drawing/2014/main" id="{F46B7D19-6689-40C8-A972-B846D59F0BBD}"/>
            </a:ext>
          </a:extLst>
        </xdr:cNvPr>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161942</xdr:rowOff>
    </xdr:from>
    <xdr:ext cx="405111" cy="259045"/>
    <xdr:sp macro="" textlink="">
      <xdr:nvSpPr>
        <xdr:cNvPr id="93" name="n_1mainValue有形固定資産減価償却率">
          <a:extLst>
            <a:ext uri="{FF2B5EF4-FFF2-40B4-BE49-F238E27FC236}">
              <a16:creationId xmlns:a16="http://schemas.microsoft.com/office/drawing/2014/main" id="{EBF36FD8-4A52-4228-88D5-F7CFAD55D89B}"/>
            </a:ext>
          </a:extLst>
        </xdr:cNvPr>
        <xdr:cNvSpPr txBox="1"/>
      </xdr:nvSpPr>
      <xdr:spPr>
        <a:xfrm>
          <a:off x="383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111565</xdr:rowOff>
    </xdr:from>
    <xdr:ext cx="405111" cy="259045"/>
    <xdr:sp macro="" textlink="">
      <xdr:nvSpPr>
        <xdr:cNvPr id="94" name="n_2mainValue有形固定資産減価償却率">
          <a:extLst>
            <a:ext uri="{FF2B5EF4-FFF2-40B4-BE49-F238E27FC236}">
              <a16:creationId xmlns:a16="http://schemas.microsoft.com/office/drawing/2014/main" id="{FB4529C4-93B5-4A3D-A49E-5D52DBF369CA}"/>
            </a:ext>
          </a:extLst>
        </xdr:cNvPr>
        <xdr:cNvSpPr txBox="1"/>
      </xdr:nvSpPr>
      <xdr:spPr>
        <a:xfrm>
          <a:off x="3086744" y="636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93574</xdr:rowOff>
    </xdr:from>
    <xdr:ext cx="405111" cy="259045"/>
    <xdr:sp macro="" textlink="">
      <xdr:nvSpPr>
        <xdr:cNvPr id="95" name="n_3mainValue有形固定資産減価償却率">
          <a:extLst>
            <a:ext uri="{FF2B5EF4-FFF2-40B4-BE49-F238E27FC236}">
              <a16:creationId xmlns:a16="http://schemas.microsoft.com/office/drawing/2014/main" id="{576C6F01-69DF-4C2D-BD3E-94655D407FA0}"/>
            </a:ext>
          </a:extLst>
        </xdr:cNvPr>
        <xdr:cNvSpPr txBox="1"/>
      </xdr:nvSpPr>
      <xdr:spPr>
        <a:xfrm>
          <a:off x="2324744" y="635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35B29D77-60CD-4394-B996-3354737D778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E939F18F-2F37-4A54-9B9F-00E22BAD52D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A7ED1638-80DD-4F24-9E65-4F75FC0C145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336F3CAC-C820-407F-870C-08654532E3E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42B22406-38AB-4BDB-9E0C-486B1E11E55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52258418-E9BF-4A1C-BE32-5727E6B83C0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A84E6954-45FB-4D52-BE6D-31E0724814C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D6AFCBCE-3049-4AE3-85F5-84350055100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9853E27C-E213-4C25-9EB9-193BEFF2EC4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1D6DEFB6-97CF-4D9B-8C92-941458BBA40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91F48D33-FFDA-4016-B7A1-49A419400F9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308B8D0A-E507-4FFD-9390-94E7BEA0242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D2FA5931-6D91-43D6-B862-AE216230944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債務償還比率については，平均程度であり，今後も新規市債発行の抑制や財源の確保に努めていく。</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C78D8F49-EEF2-4206-AD8A-F63C101BE76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F0206A87-EDAA-4DC4-9C2C-FBC623A19FF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DC35BC5C-1B6A-496A-B319-0399ADA1BC2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2AEAFA57-AE3F-4AED-9AF8-49E569CCAC8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id="{EAA046E8-D7AF-406E-8DA3-0BC075A9C94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3824B579-D7CB-4C0C-90DC-A780ECA92C8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CBEDFC12-6312-443B-A594-CADBB8FB9DC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28227934-EF26-4D50-9028-770BDE00032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EDE80C99-BAE7-4B4B-96D6-4FB227C3EF1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A363C2BC-3D6D-4393-8E84-DDEC72D521A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D8AE10EA-9AD2-4437-916B-18AB789FEEE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A62F4B20-F1A9-49A8-9614-70F2FEDE365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a:extLst>
            <a:ext uri="{FF2B5EF4-FFF2-40B4-BE49-F238E27FC236}">
              <a16:creationId xmlns:a16="http://schemas.microsoft.com/office/drawing/2014/main" id="{0196CDE4-B002-40E6-80D3-711AE7C784B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E698E006-92A5-40EA-8EC6-FB1DDDBF5A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7B7AE3B9-5A23-4325-BDEE-5B038CEFD49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4" name="直線コネクタ 123">
          <a:extLst>
            <a:ext uri="{FF2B5EF4-FFF2-40B4-BE49-F238E27FC236}">
              <a16:creationId xmlns:a16="http://schemas.microsoft.com/office/drawing/2014/main" id="{A83CD39B-309C-40DC-8C9E-D059427850CC}"/>
            </a:ext>
          </a:extLst>
        </xdr:cNvPr>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5" name="債務償還比率最小値テキスト">
          <a:extLst>
            <a:ext uri="{FF2B5EF4-FFF2-40B4-BE49-F238E27FC236}">
              <a16:creationId xmlns:a16="http://schemas.microsoft.com/office/drawing/2014/main" id="{D9E8DD35-3095-428A-90C6-6BA62F6398B7}"/>
            </a:ext>
          </a:extLst>
        </xdr:cNvPr>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6" name="直線コネクタ 125">
          <a:extLst>
            <a:ext uri="{FF2B5EF4-FFF2-40B4-BE49-F238E27FC236}">
              <a16:creationId xmlns:a16="http://schemas.microsoft.com/office/drawing/2014/main" id="{1A940ECA-532B-486F-9217-4FAE252AC944}"/>
            </a:ext>
          </a:extLst>
        </xdr:cNvPr>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a:extLst>
            <a:ext uri="{FF2B5EF4-FFF2-40B4-BE49-F238E27FC236}">
              <a16:creationId xmlns:a16="http://schemas.microsoft.com/office/drawing/2014/main" id="{1A9E4F97-7E96-4AF6-9DDC-B05C7FD1803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a:extLst>
            <a:ext uri="{FF2B5EF4-FFF2-40B4-BE49-F238E27FC236}">
              <a16:creationId xmlns:a16="http://schemas.microsoft.com/office/drawing/2014/main" id="{3FF36DF2-EB76-4A0B-B961-74515397E93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29" name="債務償還比率平均値テキスト">
          <a:extLst>
            <a:ext uri="{FF2B5EF4-FFF2-40B4-BE49-F238E27FC236}">
              <a16:creationId xmlns:a16="http://schemas.microsoft.com/office/drawing/2014/main" id="{0CAF5887-F894-46B3-8C2B-C3D133F29D4D}"/>
            </a:ext>
          </a:extLst>
        </xdr:cNvPr>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0" name="フローチャート: 判断 129">
          <a:extLst>
            <a:ext uri="{FF2B5EF4-FFF2-40B4-BE49-F238E27FC236}">
              <a16:creationId xmlns:a16="http://schemas.microsoft.com/office/drawing/2014/main" id="{B1C5A46E-C88E-448B-B2B3-BD742FC41B14}"/>
            </a:ext>
          </a:extLst>
        </xdr:cNvPr>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1" name="フローチャート: 判断 130">
          <a:extLst>
            <a:ext uri="{FF2B5EF4-FFF2-40B4-BE49-F238E27FC236}">
              <a16:creationId xmlns:a16="http://schemas.microsoft.com/office/drawing/2014/main" id="{7E6EBAEA-C091-496C-9727-28205AEBF1D5}"/>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2" name="フローチャート: 判断 131">
          <a:extLst>
            <a:ext uri="{FF2B5EF4-FFF2-40B4-BE49-F238E27FC236}">
              <a16:creationId xmlns:a16="http://schemas.microsoft.com/office/drawing/2014/main" id="{0EBB597E-D390-4F98-9529-405EB338B709}"/>
            </a:ext>
          </a:extLst>
        </xdr:cNvPr>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3" name="フローチャート: 判断 132">
          <a:extLst>
            <a:ext uri="{FF2B5EF4-FFF2-40B4-BE49-F238E27FC236}">
              <a16:creationId xmlns:a16="http://schemas.microsoft.com/office/drawing/2014/main" id="{4AD19DE9-F17C-4269-90AF-2BF6B199F4C9}"/>
            </a:ext>
          </a:extLst>
        </xdr:cNvPr>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4" name="フローチャート: 判断 133">
          <a:extLst>
            <a:ext uri="{FF2B5EF4-FFF2-40B4-BE49-F238E27FC236}">
              <a16:creationId xmlns:a16="http://schemas.microsoft.com/office/drawing/2014/main" id="{943D5034-894E-4815-A991-27B2FABAB6E6}"/>
            </a:ext>
          </a:extLst>
        </xdr:cNvPr>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DCD0AFCE-324B-4E9A-B8B6-8B205265067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7EBC340F-30DD-4FEB-BCEC-E40082DC850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108D47E4-F281-4429-9060-961AC43F741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C998D14D-807F-4520-8A5B-7BE80BB6E4D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53EC2D9-60F6-4D36-9031-A4B75A84717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59549</xdr:rowOff>
    </xdr:from>
    <xdr:to>
      <xdr:col>76</xdr:col>
      <xdr:colOff>73025</xdr:colOff>
      <xdr:row>31</xdr:row>
      <xdr:rowOff>161149</xdr:rowOff>
    </xdr:to>
    <xdr:sp macro="" textlink="">
      <xdr:nvSpPr>
        <xdr:cNvPr id="140" name="楕円 139">
          <a:extLst>
            <a:ext uri="{FF2B5EF4-FFF2-40B4-BE49-F238E27FC236}">
              <a16:creationId xmlns:a16="http://schemas.microsoft.com/office/drawing/2014/main" id="{58A125CA-92B6-422D-B8FC-18EBA54C25E6}"/>
            </a:ext>
          </a:extLst>
        </xdr:cNvPr>
        <xdr:cNvSpPr/>
      </xdr:nvSpPr>
      <xdr:spPr>
        <a:xfrm>
          <a:off x="14744700" y="614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37976</xdr:rowOff>
    </xdr:from>
    <xdr:ext cx="469744" cy="259045"/>
    <xdr:sp macro="" textlink="">
      <xdr:nvSpPr>
        <xdr:cNvPr id="141" name="債務償還比率該当値テキスト">
          <a:extLst>
            <a:ext uri="{FF2B5EF4-FFF2-40B4-BE49-F238E27FC236}">
              <a16:creationId xmlns:a16="http://schemas.microsoft.com/office/drawing/2014/main" id="{236A3AC7-8A29-4593-8A3A-6390C966C7B0}"/>
            </a:ext>
          </a:extLst>
        </xdr:cNvPr>
        <xdr:cNvSpPr txBox="1"/>
      </xdr:nvSpPr>
      <xdr:spPr>
        <a:xfrm>
          <a:off x="14846300" y="612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152076</xdr:rowOff>
    </xdr:from>
    <xdr:to>
      <xdr:col>72</xdr:col>
      <xdr:colOff>123825</xdr:colOff>
      <xdr:row>31</xdr:row>
      <xdr:rowOff>82226</xdr:rowOff>
    </xdr:to>
    <xdr:sp macro="" textlink="">
      <xdr:nvSpPr>
        <xdr:cNvPr id="142" name="楕円 141">
          <a:extLst>
            <a:ext uri="{FF2B5EF4-FFF2-40B4-BE49-F238E27FC236}">
              <a16:creationId xmlns:a16="http://schemas.microsoft.com/office/drawing/2014/main" id="{CDEE7068-C8F9-4D2C-9B01-3AA9808A2E91}"/>
            </a:ext>
          </a:extLst>
        </xdr:cNvPr>
        <xdr:cNvSpPr/>
      </xdr:nvSpPr>
      <xdr:spPr>
        <a:xfrm>
          <a:off x="14033500" y="60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31426</xdr:rowOff>
    </xdr:from>
    <xdr:to>
      <xdr:col>76</xdr:col>
      <xdr:colOff>22225</xdr:colOff>
      <xdr:row>31</xdr:row>
      <xdr:rowOff>110349</xdr:rowOff>
    </xdr:to>
    <xdr:cxnSp macro="">
      <xdr:nvCxnSpPr>
        <xdr:cNvPr id="143" name="直線コネクタ 142">
          <a:extLst>
            <a:ext uri="{FF2B5EF4-FFF2-40B4-BE49-F238E27FC236}">
              <a16:creationId xmlns:a16="http://schemas.microsoft.com/office/drawing/2014/main" id="{35629925-3B50-4F9C-9DEE-E8E9B05B9302}"/>
            </a:ext>
          </a:extLst>
        </xdr:cNvPr>
        <xdr:cNvCxnSpPr/>
      </xdr:nvCxnSpPr>
      <xdr:spPr>
        <a:xfrm>
          <a:off x="14084300" y="6117901"/>
          <a:ext cx="711200" cy="7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137682</xdr:rowOff>
    </xdr:from>
    <xdr:to>
      <xdr:col>68</xdr:col>
      <xdr:colOff>123825</xdr:colOff>
      <xdr:row>31</xdr:row>
      <xdr:rowOff>67832</xdr:rowOff>
    </xdr:to>
    <xdr:sp macro="" textlink="">
      <xdr:nvSpPr>
        <xdr:cNvPr id="144" name="楕円 143">
          <a:extLst>
            <a:ext uri="{FF2B5EF4-FFF2-40B4-BE49-F238E27FC236}">
              <a16:creationId xmlns:a16="http://schemas.microsoft.com/office/drawing/2014/main" id="{5D891356-F9B3-4DD4-BBE9-9E0FADA11231}"/>
            </a:ext>
          </a:extLst>
        </xdr:cNvPr>
        <xdr:cNvSpPr/>
      </xdr:nvSpPr>
      <xdr:spPr>
        <a:xfrm>
          <a:off x="13271500" y="60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17032</xdr:rowOff>
    </xdr:from>
    <xdr:to>
      <xdr:col>72</xdr:col>
      <xdr:colOff>73025</xdr:colOff>
      <xdr:row>31</xdr:row>
      <xdr:rowOff>31426</xdr:rowOff>
    </xdr:to>
    <xdr:cxnSp macro="">
      <xdr:nvCxnSpPr>
        <xdr:cNvPr id="145" name="直線コネクタ 144">
          <a:extLst>
            <a:ext uri="{FF2B5EF4-FFF2-40B4-BE49-F238E27FC236}">
              <a16:creationId xmlns:a16="http://schemas.microsoft.com/office/drawing/2014/main" id="{06B29C03-7511-4CCA-8C9D-12D1D30EFAC3}"/>
            </a:ext>
          </a:extLst>
        </xdr:cNvPr>
        <xdr:cNvCxnSpPr/>
      </xdr:nvCxnSpPr>
      <xdr:spPr>
        <a:xfrm>
          <a:off x="13322300" y="6103507"/>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110815</xdr:rowOff>
    </xdr:from>
    <xdr:to>
      <xdr:col>64</xdr:col>
      <xdr:colOff>123825</xdr:colOff>
      <xdr:row>31</xdr:row>
      <xdr:rowOff>40965</xdr:rowOff>
    </xdr:to>
    <xdr:sp macro="" textlink="">
      <xdr:nvSpPr>
        <xdr:cNvPr id="146" name="楕円 145">
          <a:extLst>
            <a:ext uri="{FF2B5EF4-FFF2-40B4-BE49-F238E27FC236}">
              <a16:creationId xmlns:a16="http://schemas.microsoft.com/office/drawing/2014/main" id="{A323A21C-F4D2-4ED8-93D4-D61728DD08C0}"/>
            </a:ext>
          </a:extLst>
        </xdr:cNvPr>
        <xdr:cNvSpPr/>
      </xdr:nvSpPr>
      <xdr:spPr>
        <a:xfrm>
          <a:off x="12509500" y="602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161615</xdr:rowOff>
    </xdr:from>
    <xdr:to>
      <xdr:col>68</xdr:col>
      <xdr:colOff>73025</xdr:colOff>
      <xdr:row>31</xdr:row>
      <xdr:rowOff>17032</xdr:rowOff>
    </xdr:to>
    <xdr:cxnSp macro="">
      <xdr:nvCxnSpPr>
        <xdr:cNvPr id="147" name="直線コネクタ 146">
          <a:extLst>
            <a:ext uri="{FF2B5EF4-FFF2-40B4-BE49-F238E27FC236}">
              <a16:creationId xmlns:a16="http://schemas.microsoft.com/office/drawing/2014/main" id="{87C0F6CE-78BB-43B4-80CA-A6BFC76C4664}"/>
            </a:ext>
          </a:extLst>
        </xdr:cNvPr>
        <xdr:cNvCxnSpPr/>
      </xdr:nvCxnSpPr>
      <xdr:spPr>
        <a:xfrm>
          <a:off x="12560300" y="6076640"/>
          <a:ext cx="762000" cy="2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91024</xdr:rowOff>
    </xdr:from>
    <xdr:to>
      <xdr:col>60</xdr:col>
      <xdr:colOff>123825</xdr:colOff>
      <xdr:row>31</xdr:row>
      <xdr:rowOff>21174</xdr:rowOff>
    </xdr:to>
    <xdr:sp macro="" textlink="">
      <xdr:nvSpPr>
        <xdr:cNvPr id="148" name="楕円 147">
          <a:extLst>
            <a:ext uri="{FF2B5EF4-FFF2-40B4-BE49-F238E27FC236}">
              <a16:creationId xmlns:a16="http://schemas.microsoft.com/office/drawing/2014/main" id="{3B250966-93D3-4A83-885C-E94CA1C6364E}"/>
            </a:ext>
          </a:extLst>
        </xdr:cNvPr>
        <xdr:cNvSpPr/>
      </xdr:nvSpPr>
      <xdr:spPr>
        <a:xfrm>
          <a:off x="11747500" y="600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141824</xdr:rowOff>
    </xdr:from>
    <xdr:to>
      <xdr:col>64</xdr:col>
      <xdr:colOff>73025</xdr:colOff>
      <xdr:row>30</xdr:row>
      <xdr:rowOff>161615</xdr:rowOff>
    </xdr:to>
    <xdr:cxnSp macro="">
      <xdr:nvCxnSpPr>
        <xdr:cNvPr id="149" name="直線コネクタ 148">
          <a:extLst>
            <a:ext uri="{FF2B5EF4-FFF2-40B4-BE49-F238E27FC236}">
              <a16:creationId xmlns:a16="http://schemas.microsoft.com/office/drawing/2014/main" id="{646A415A-B05C-4EC5-BDB1-365AD465F39F}"/>
            </a:ext>
          </a:extLst>
        </xdr:cNvPr>
        <xdr:cNvCxnSpPr/>
      </xdr:nvCxnSpPr>
      <xdr:spPr>
        <a:xfrm>
          <a:off x="11798300" y="6056849"/>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0" name="n_1aveValue債務償還比率">
          <a:extLst>
            <a:ext uri="{FF2B5EF4-FFF2-40B4-BE49-F238E27FC236}">
              <a16:creationId xmlns:a16="http://schemas.microsoft.com/office/drawing/2014/main" id="{691274D8-3619-41A0-9B38-F3D4EE0FD630}"/>
            </a:ext>
          </a:extLst>
        </xdr:cNvPr>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1" name="n_2aveValue債務償還比率">
          <a:extLst>
            <a:ext uri="{FF2B5EF4-FFF2-40B4-BE49-F238E27FC236}">
              <a16:creationId xmlns:a16="http://schemas.microsoft.com/office/drawing/2014/main" id="{15A7C08C-D5D4-4600-8768-C7FDAD305417}"/>
            </a:ext>
          </a:extLst>
        </xdr:cNvPr>
        <xdr:cNvSpPr txBox="1"/>
      </xdr:nvSpPr>
      <xdr:spPr>
        <a:xfrm>
          <a:off x="13087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52" name="n_3aveValue債務償還比率">
          <a:extLst>
            <a:ext uri="{FF2B5EF4-FFF2-40B4-BE49-F238E27FC236}">
              <a16:creationId xmlns:a16="http://schemas.microsoft.com/office/drawing/2014/main" id="{542D860C-9322-4DAC-8BE1-424EB7921452}"/>
            </a:ext>
          </a:extLst>
        </xdr:cNvPr>
        <xdr:cNvSpPr txBox="1"/>
      </xdr:nvSpPr>
      <xdr:spPr>
        <a:xfrm>
          <a:off x="12325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3" name="n_4aveValue債務償還比率">
          <a:extLst>
            <a:ext uri="{FF2B5EF4-FFF2-40B4-BE49-F238E27FC236}">
              <a16:creationId xmlns:a16="http://schemas.microsoft.com/office/drawing/2014/main" id="{424280D7-FA7D-47FE-A51B-6BB7B64F857D}"/>
            </a:ext>
          </a:extLst>
        </xdr:cNvPr>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73353</xdr:rowOff>
    </xdr:from>
    <xdr:ext cx="469744" cy="259045"/>
    <xdr:sp macro="" textlink="">
      <xdr:nvSpPr>
        <xdr:cNvPr id="154" name="n_1mainValue債務償還比率">
          <a:extLst>
            <a:ext uri="{FF2B5EF4-FFF2-40B4-BE49-F238E27FC236}">
              <a16:creationId xmlns:a16="http://schemas.microsoft.com/office/drawing/2014/main" id="{8FCFEC2F-5CB8-4AD9-B0C1-7AA077660604}"/>
            </a:ext>
          </a:extLst>
        </xdr:cNvPr>
        <xdr:cNvSpPr txBox="1"/>
      </xdr:nvSpPr>
      <xdr:spPr>
        <a:xfrm>
          <a:off x="13836727" y="615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58959</xdr:rowOff>
    </xdr:from>
    <xdr:ext cx="469744" cy="259045"/>
    <xdr:sp macro="" textlink="">
      <xdr:nvSpPr>
        <xdr:cNvPr id="155" name="n_2mainValue債務償還比率">
          <a:extLst>
            <a:ext uri="{FF2B5EF4-FFF2-40B4-BE49-F238E27FC236}">
              <a16:creationId xmlns:a16="http://schemas.microsoft.com/office/drawing/2014/main" id="{345D58B0-BC18-4AC9-AC6D-86DBDFEC3E77}"/>
            </a:ext>
          </a:extLst>
        </xdr:cNvPr>
        <xdr:cNvSpPr txBox="1"/>
      </xdr:nvSpPr>
      <xdr:spPr>
        <a:xfrm>
          <a:off x="13087427" y="614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57492</xdr:rowOff>
    </xdr:from>
    <xdr:ext cx="469744" cy="259045"/>
    <xdr:sp macro="" textlink="">
      <xdr:nvSpPr>
        <xdr:cNvPr id="156" name="n_3mainValue債務償還比率">
          <a:extLst>
            <a:ext uri="{FF2B5EF4-FFF2-40B4-BE49-F238E27FC236}">
              <a16:creationId xmlns:a16="http://schemas.microsoft.com/office/drawing/2014/main" id="{4411146B-E772-4E6C-AA2E-1BFDF99C311A}"/>
            </a:ext>
          </a:extLst>
        </xdr:cNvPr>
        <xdr:cNvSpPr txBox="1"/>
      </xdr:nvSpPr>
      <xdr:spPr>
        <a:xfrm>
          <a:off x="12325427" y="580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12301</xdr:rowOff>
    </xdr:from>
    <xdr:ext cx="469744" cy="259045"/>
    <xdr:sp macro="" textlink="">
      <xdr:nvSpPr>
        <xdr:cNvPr id="157" name="n_4mainValue債務償還比率">
          <a:extLst>
            <a:ext uri="{FF2B5EF4-FFF2-40B4-BE49-F238E27FC236}">
              <a16:creationId xmlns:a16="http://schemas.microsoft.com/office/drawing/2014/main" id="{3DD00F30-E0CF-4A2D-B89D-C96ED365FE74}"/>
            </a:ext>
          </a:extLst>
        </xdr:cNvPr>
        <xdr:cNvSpPr txBox="1"/>
      </xdr:nvSpPr>
      <xdr:spPr>
        <a:xfrm>
          <a:off x="11563427" y="609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380F9A2C-5EB3-47ED-9C1C-8D0BBD46AD3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7DC810E8-29C7-40EA-9655-93952CDDCFA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61C8B8C1-C52E-4216-B1F5-4B07EE28580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F891F499-530B-45E2-9828-C81C73B01D9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7F2728FA-1C15-4021-8444-134D069E16C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6434FDFC-40C1-4BF7-BA85-423B38C9445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9A30892-5C4C-49D0-8185-4E294DF0498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DBC1F08-22B9-49EF-A796-220378507A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B2888CB-5826-4F2A-82BD-3879874E39A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3106042-80B2-4EEF-8AD7-A34AF4B4B3E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00FBC01-053F-410A-9ED1-BDB1A5EE43D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8168ED1-FB60-45A2-827C-992293E56AC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43C656E-F7E4-43EA-870B-C03644ECF0E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CEB0659-832E-4AF3-9623-6D8426C522B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11425DF-3F56-471D-9D40-0EB837FE393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1D34BBE-8B79-4AF4-B654-73A949E91C7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255,308
254,146
677.87
137,782,620
136,199,691
1,344,638
69,622,544
138,050,135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14DCF88-50E7-4594-B534-63A76E7B65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C47CC5F-8C32-4944-BE4C-5970B8A1450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05DE556-AB0C-460B-BD25-83E3EDDA5B1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69B085-5EFB-4CAA-ACAF-627B5EF32D3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58DF47-A684-4CD1-9D7F-972A169B74E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BC15BE1-1950-4F97-A93C-54CA32CFE73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3E4CF14-EBAD-4379-9FC5-801363B65B5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E290E36-77F2-4B36-A444-0BB37DFBA1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78A3386-F866-4738-969D-F323F29792C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733A42A-E1F4-46B6-A441-C566FE7C4F2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5AA3AC6-D697-4F24-AC4F-AEAE78154D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46BA3A-FADB-4E53-8442-07FD4C55D22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82AD56C-8B42-4A82-873E-EDC67E60FE8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999B316-9408-446E-84EA-450B66F9C9C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2405B56-4172-4625-8A7D-37ED74AC87E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5001BD3-7229-4B66-AF69-0FE76E60636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18223B9-888C-491E-A850-9DE01E6639F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0A0C41F-13CA-4894-9113-981DCCE7809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E5412AB-A8F4-4460-BD84-47D72C4AED2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366BEA4-9AA7-4B37-9094-0B2DC010A0D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27025F4-DC27-408E-B505-926E87064B7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8C09384-11DA-44BD-8FE1-AA19F0AFBA8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A9E2057-1036-43C9-A30B-BF70CD6AC18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55DDEE5-6694-456F-9231-96380BF2280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0F56CF4-2A9B-428A-828D-FFB9ABB4575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647FC57-33EF-4862-8FFA-DD7637576FE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3821879-C88E-44F4-9C5C-7A84D99165E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D439274-A5BB-4C9F-94D6-008FA2D1466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F55CD4F-E3FC-4FD7-839A-595052F8269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53C74DF-B4B3-4F9B-92D3-4F7604AFBAC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249AACC-5066-4219-BB26-DD87B65F89B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6E4C21B-2EF9-457F-8A11-806006D8F3F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B2B0219-270B-49EC-B35D-30A1A93CAB6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7D361B4-2DA1-4306-AC23-FDD275D7DB8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CECDB54-B90A-456B-849D-A33D18CB05C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DF1FD2A-956B-4B8B-9D06-CFB16E6997D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8AB9CD5-5089-4A2A-B054-F3340D5BE72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B5C3FCF-8330-4460-B9EA-B79A17208A7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1AB063F-3329-4F95-A749-18270E047BA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6B57D02-6AAF-4641-8F25-F9D7A3AAB31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66E18FC-CE2C-4C90-8314-9D16FFC24BA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5D3437A-0F8C-4CA0-927A-1182E824AB3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4F354D0-89C8-4CC9-A010-B3AF1C00B23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5731DBC-3263-426D-A4A2-B7E10CF49FB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12EEC98-E033-4574-B5AE-129D3A69BFD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BD1ADDAB-BF2F-49EC-8DF6-DE8D4AE932A8}"/>
            </a:ext>
          </a:extLst>
        </xdr:cNvPr>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5B44D56F-3208-486B-96CA-A89CD41D1894}"/>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70812FB3-E0FC-4E39-9050-1B7749D38C96}"/>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6D9C6F04-DA9E-4B6E-AA66-86E3994AABBD}"/>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6C881AD2-6D2C-47DA-B5F4-025907846770}"/>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a:extLst>
            <a:ext uri="{FF2B5EF4-FFF2-40B4-BE49-F238E27FC236}">
              <a16:creationId xmlns:a16="http://schemas.microsoft.com/office/drawing/2014/main" id="{3013A731-0F58-4620-AF58-7AFA24D352EF}"/>
            </a:ext>
          </a:extLst>
        </xdr:cNvPr>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459AE562-CC5A-4717-9809-7AB86E897645}"/>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a:extLst>
            <a:ext uri="{FF2B5EF4-FFF2-40B4-BE49-F238E27FC236}">
              <a16:creationId xmlns:a16="http://schemas.microsoft.com/office/drawing/2014/main" id="{E20F4E55-B527-4CE8-AA25-586F41272E7F}"/>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a:extLst>
            <a:ext uri="{FF2B5EF4-FFF2-40B4-BE49-F238E27FC236}">
              <a16:creationId xmlns:a16="http://schemas.microsoft.com/office/drawing/2014/main" id="{24094F34-1511-4207-B373-3E569744DB7A}"/>
            </a:ext>
          </a:extLst>
        </xdr:cNvPr>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a:extLst>
            <a:ext uri="{FF2B5EF4-FFF2-40B4-BE49-F238E27FC236}">
              <a16:creationId xmlns:a16="http://schemas.microsoft.com/office/drawing/2014/main" id="{C890C50E-6B4A-402B-8B7E-08534466FD55}"/>
            </a:ext>
          </a:extLst>
        </xdr:cNvPr>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a:extLst>
            <a:ext uri="{FF2B5EF4-FFF2-40B4-BE49-F238E27FC236}">
              <a16:creationId xmlns:a16="http://schemas.microsoft.com/office/drawing/2014/main" id="{82025A46-F00B-4DFF-B19A-07C991C236AC}"/>
            </a:ext>
          </a:extLst>
        </xdr:cNvPr>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6AE532E-8433-4658-8C13-36F64B97B12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A7A8B02-858A-4890-B85E-07DFEF4B292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B0591A5-F76F-4F31-9E1F-89F588AF79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62DB49E-3D3A-44D8-9EF2-8ADA7282D83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8DF7E9E-750B-43BE-B803-1A50BC2284E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133985</xdr:rowOff>
    </xdr:from>
    <xdr:to>
      <xdr:col>24</xdr:col>
      <xdr:colOff>114300</xdr:colOff>
      <xdr:row>40</xdr:row>
      <xdr:rowOff>64135</xdr:rowOff>
    </xdr:to>
    <xdr:sp macro="" textlink="">
      <xdr:nvSpPr>
        <xdr:cNvPr id="73" name="楕円 72">
          <a:extLst>
            <a:ext uri="{FF2B5EF4-FFF2-40B4-BE49-F238E27FC236}">
              <a16:creationId xmlns:a16="http://schemas.microsoft.com/office/drawing/2014/main" id="{A37A682C-5B68-4631-9DD6-F8A94EB9FEE1}"/>
            </a:ext>
          </a:extLst>
        </xdr:cNvPr>
        <xdr:cNvSpPr/>
      </xdr:nvSpPr>
      <xdr:spPr>
        <a:xfrm>
          <a:off x="4584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112412</xdr:rowOff>
    </xdr:from>
    <xdr:ext cx="405111" cy="259045"/>
    <xdr:sp macro="" textlink="">
      <xdr:nvSpPr>
        <xdr:cNvPr id="74" name="【道路】&#10;有形固定資産減価償却率該当値テキスト">
          <a:extLst>
            <a:ext uri="{FF2B5EF4-FFF2-40B4-BE49-F238E27FC236}">
              <a16:creationId xmlns:a16="http://schemas.microsoft.com/office/drawing/2014/main" id="{3D5BE7B9-84D7-4822-B177-E81C6FB9E102}"/>
            </a:ext>
          </a:extLst>
        </xdr:cNvPr>
        <xdr:cNvSpPr txBox="1"/>
      </xdr:nvSpPr>
      <xdr:spPr>
        <a:xfrm>
          <a:off x="4673600"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141605</xdr:rowOff>
    </xdr:from>
    <xdr:to>
      <xdr:col>20</xdr:col>
      <xdr:colOff>38100</xdr:colOff>
      <xdr:row>40</xdr:row>
      <xdr:rowOff>71755</xdr:rowOff>
    </xdr:to>
    <xdr:sp macro="" textlink="">
      <xdr:nvSpPr>
        <xdr:cNvPr id="75" name="楕円 74">
          <a:extLst>
            <a:ext uri="{FF2B5EF4-FFF2-40B4-BE49-F238E27FC236}">
              <a16:creationId xmlns:a16="http://schemas.microsoft.com/office/drawing/2014/main" id="{63EDDE7E-BE06-40C0-BA7C-FBF48163B42B}"/>
            </a:ext>
          </a:extLst>
        </xdr:cNvPr>
        <xdr:cNvSpPr/>
      </xdr:nvSpPr>
      <xdr:spPr>
        <a:xfrm>
          <a:off x="3746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13335</xdr:rowOff>
    </xdr:from>
    <xdr:to>
      <xdr:col>24</xdr:col>
      <xdr:colOff>63500</xdr:colOff>
      <xdr:row>40</xdr:row>
      <xdr:rowOff>20955</xdr:rowOff>
    </xdr:to>
    <xdr:cxnSp macro="">
      <xdr:nvCxnSpPr>
        <xdr:cNvPr id="76" name="直線コネクタ 75">
          <a:extLst>
            <a:ext uri="{FF2B5EF4-FFF2-40B4-BE49-F238E27FC236}">
              <a16:creationId xmlns:a16="http://schemas.microsoft.com/office/drawing/2014/main" id="{51F08AEA-92F2-41C3-ABF8-518430C2C83D}"/>
            </a:ext>
          </a:extLst>
        </xdr:cNvPr>
        <xdr:cNvCxnSpPr/>
      </xdr:nvCxnSpPr>
      <xdr:spPr>
        <a:xfrm flipV="1">
          <a:off x="3797300" y="68713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130175</xdr:rowOff>
    </xdr:from>
    <xdr:to>
      <xdr:col>15</xdr:col>
      <xdr:colOff>101600</xdr:colOff>
      <xdr:row>40</xdr:row>
      <xdr:rowOff>60325</xdr:rowOff>
    </xdr:to>
    <xdr:sp macro="" textlink="">
      <xdr:nvSpPr>
        <xdr:cNvPr id="77" name="楕円 76">
          <a:extLst>
            <a:ext uri="{FF2B5EF4-FFF2-40B4-BE49-F238E27FC236}">
              <a16:creationId xmlns:a16="http://schemas.microsoft.com/office/drawing/2014/main" id="{DDE79E09-1727-4052-9A1D-EE11295933A0}"/>
            </a:ext>
          </a:extLst>
        </xdr:cNvPr>
        <xdr:cNvSpPr/>
      </xdr:nvSpPr>
      <xdr:spPr>
        <a:xfrm>
          <a:off x="2857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9525</xdr:rowOff>
    </xdr:from>
    <xdr:to>
      <xdr:col>19</xdr:col>
      <xdr:colOff>177800</xdr:colOff>
      <xdr:row>40</xdr:row>
      <xdr:rowOff>20955</xdr:rowOff>
    </xdr:to>
    <xdr:cxnSp macro="">
      <xdr:nvCxnSpPr>
        <xdr:cNvPr id="78" name="直線コネクタ 77">
          <a:extLst>
            <a:ext uri="{FF2B5EF4-FFF2-40B4-BE49-F238E27FC236}">
              <a16:creationId xmlns:a16="http://schemas.microsoft.com/office/drawing/2014/main" id="{B26848DA-3691-4AFC-BBF8-DC51A7B3E101}"/>
            </a:ext>
          </a:extLst>
        </xdr:cNvPr>
        <xdr:cNvCxnSpPr/>
      </xdr:nvCxnSpPr>
      <xdr:spPr>
        <a:xfrm>
          <a:off x="2908300" y="68675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113030</xdr:rowOff>
    </xdr:from>
    <xdr:to>
      <xdr:col>10</xdr:col>
      <xdr:colOff>165100</xdr:colOff>
      <xdr:row>40</xdr:row>
      <xdr:rowOff>43180</xdr:rowOff>
    </xdr:to>
    <xdr:sp macro="" textlink="">
      <xdr:nvSpPr>
        <xdr:cNvPr id="79" name="楕円 78">
          <a:extLst>
            <a:ext uri="{FF2B5EF4-FFF2-40B4-BE49-F238E27FC236}">
              <a16:creationId xmlns:a16="http://schemas.microsoft.com/office/drawing/2014/main" id="{A2443653-5689-45A8-A4D6-E16570F9A54C}"/>
            </a:ext>
          </a:extLst>
        </xdr:cNvPr>
        <xdr:cNvSpPr/>
      </xdr:nvSpPr>
      <xdr:spPr>
        <a:xfrm>
          <a:off x="1968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163830</xdr:rowOff>
    </xdr:from>
    <xdr:to>
      <xdr:col>15</xdr:col>
      <xdr:colOff>50800</xdr:colOff>
      <xdr:row>40</xdr:row>
      <xdr:rowOff>9525</xdr:rowOff>
    </xdr:to>
    <xdr:cxnSp macro="">
      <xdr:nvCxnSpPr>
        <xdr:cNvPr id="80" name="直線コネクタ 79">
          <a:extLst>
            <a:ext uri="{FF2B5EF4-FFF2-40B4-BE49-F238E27FC236}">
              <a16:creationId xmlns:a16="http://schemas.microsoft.com/office/drawing/2014/main" id="{F314EAFC-E5FB-4A5D-860C-6A39480F7357}"/>
            </a:ext>
          </a:extLst>
        </xdr:cNvPr>
        <xdr:cNvCxnSpPr/>
      </xdr:nvCxnSpPr>
      <xdr:spPr>
        <a:xfrm>
          <a:off x="2019300" y="68503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1" name="n_1aveValue【道路】&#10;有形固定資産減価償却率">
          <a:extLst>
            <a:ext uri="{FF2B5EF4-FFF2-40B4-BE49-F238E27FC236}">
              <a16:creationId xmlns:a16="http://schemas.microsoft.com/office/drawing/2014/main" id="{D43BF009-8319-4F55-8DB8-8A89F2A9510C}"/>
            </a:ext>
          </a:extLst>
        </xdr:cNvPr>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2" name="n_2aveValue【道路】&#10;有形固定資産減価償却率">
          <a:extLst>
            <a:ext uri="{FF2B5EF4-FFF2-40B4-BE49-F238E27FC236}">
              <a16:creationId xmlns:a16="http://schemas.microsoft.com/office/drawing/2014/main" id="{844256E3-6024-4D92-B62D-816A618BF70B}"/>
            </a:ext>
          </a:extLst>
        </xdr:cNvPr>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3" name="n_3aveValue【道路】&#10;有形固定資産減価償却率">
          <a:extLst>
            <a:ext uri="{FF2B5EF4-FFF2-40B4-BE49-F238E27FC236}">
              <a16:creationId xmlns:a16="http://schemas.microsoft.com/office/drawing/2014/main" id="{CDC05CC2-E4BE-4BA1-9E6B-3453C9B74053}"/>
            </a:ext>
          </a:extLst>
        </xdr:cNvPr>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a:extLst>
            <a:ext uri="{FF2B5EF4-FFF2-40B4-BE49-F238E27FC236}">
              <a16:creationId xmlns:a16="http://schemas.microsoft.com/office/drawing/2014/main" id="{44FBE85A-2926-4AB4-943C-D7B9EDA8A973}"/>
            </a:ext>
          </a:extLst>
        </xdr:cNvPr>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62882</xdr:rowOff>
    </xdr:from>
    <xdr:ext cx="405111" cy="259045"/>
    <xdr:sp macro="" textlink="">
      <xdr:nvSpPr>
        <xdr:cNvPr id="85" name="n_1mainValue【道路】&#10;有形固定資産減価償却率">
          <a:extLst>
            <a:ext uri="{FF2B5EF4-FFF2-40B4-BE49-F238E27FC236}">
              <a16:creationId xmlns:a16="http://schemas.microsoft.com/office/drawing/2014/main" id="{8FA2456C-BD40-4862-9A6D-F1D263884384}"/>
            </a:ext>
          </a:extLst>
        </xdr:cNvPr>
        <xdr:cNvSpPr txBox="1"/>
      </xdr:nvSpPr>
      <xdr:spPr>
        <a:xfrm>
          <a:off x="35820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51452</xdr:rowOff>
    </xdr:from>
    <xdr:ext cx="405111" cy="259045"/>
    <xdr:sp macro="" textlink="">
      <xdr:nvSpPr>
        <xdr:cNvPr id="86" name="n_2mainValue【道路】&#10;有形固定資産減価償却率">
          <a:extLst>
            <a:ext uri="{FF2B5EF4-FFF2-40B4-BE49-F238E27FC236}">
              <a16:creationId xmlns:a16="http://schemas.microsoft.com/office/drawing/2014/main" id="{ADAEEB60-383C-4BDB-9DDA-65496C01DABF}"/>
            </a:ext>
          </a:extLst>
        </xdr:cNvPr>
        <xdr:cNvSpPr txBox="1"/>
      </xdr:nvSpPr>
      <xdr:spPr>
        <a:xfrm>
          <a:off x="27057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34307</xdr:rowOff>
    </xdr:from>
    <xdr:ext cx="405111" cy="259045"/>
    <xdr:sp macro="" textlink="">
      <xdr:nvSpPr>
        <xdr:cNvPr id="87" name="n_3mainValue【道路】&#10;有形固定資産減価償却率">
          <a:extLst>
            <a:ext uri="{FF2B5EF4-FFF2-40B4-BE49-F238E27FC236}">
              <a16:creationId xmlns:a16="http://schemas.microsoft.com/office/drawing/2014/main" id="{E46B37BD-FC44-461D-B7A8-518F21269C97}"/>
            </a:ext>
          </a:extLst>
        </xdr:cNvPr>
        <xdr:cNvSpPr txBox="1"/>
      </xdr:nvSpPr>
      <xdr:spPr>
        <a:xfrm>
          <a:off x="18167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82048756-5F74-42C2-BCD7-4DC9E64C0E5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8C0202CE-C12E-48DD-8C17-90FA1B44260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2D67C847-A1B9-469B-AA4F-A66F1CF42C7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E001E05F-5923-491C-9223-5CE97C5834F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F58FC6BB-34DB-40E0-A173-6581FA3130A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D6397C40-5015-4C8D-8253-C4A1AF5C21F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AD8410A-FE67-4895-B46E-98D76B9FE1E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FBD052FD-46F0-469E-98A5-5E4DD722F9E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AACE54D2-6F01-4A19-BD0A-DDB612BF657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E0B05A3A-D87C-4699-9161-6E2A62A18F8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2283E539-FD44-4BE8-8F31-01513514F6F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46178D70-7FA0-4FEE-9691-A9CE7827042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F5F2EA57-2B71-44B6-BD69-2A69807B0FF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a:extLst>
            <a:ext uri="{FF2B5EF4-FFF2-40B4-BE49-F238E27FC236}">
              <a16:creationId xmlns:a16="http://schemas.microsoft.com/office/drawing/2014/main" id="{F87C0E92-3180-44C9-9C6B-8937478D9272}"/>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5B79A377-222A-45AE-9A76-7D5848109E5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a:extLst>
            <a:ext uri="{FF2B5EF4-FFF2-40B4-BE49-F238E27FC236}">
              <a16:creationId xmlns:a16="http://schemas.microsoft.com/office/drawing/2014/main" id="{0E1EED16-7129-4EE2-AE04-F79829F515FF}"/>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130D27C5-DF1A-4E0A-8A6B-EF9897E9A4C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a:extLst>
            <a:ext uri="{FF2B5EF4-FFF2-40B4-BE49-F238E27FC236}">
              <a16:creationId xmlns:a16="http://schemas.microsoft.com/office/drawing/2014/main" id="{7B50C5B0-06DA-43BE-BADF-4313EBAA449F}"/>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88A3C0EF-E248-406A-91DF-01467167BB6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6B54E84E-22A8-4273-BE82-1EB4615EED2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BD6D937F-42AE-42F6-880E-46897EE29B8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a:extLst>
            <a:ext uri="{FF2B5EF4-FFF2-40B4-BE49-F238E27FC236}">
              <a16:creationId xmlns:a16="http://schemas.microsoft.com/office/drawing/2014/main" id="{433942F9-90C0-4BCF-9342-9952932C2F19}"/>
            </a:ext>
          </a:extLst>
        </xdr:cNvPr>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a:extLst>
            <a:ext uri="{FF2B5EF4-FFF2-40B4-BE49-F238E27FC236}">
              <a16:creationId xmlns:a16="http://schemas.microsoft.com/office/drawing/2014/main" id="{13000174-3BDD-45DA-A0D8-BECC3529AA1A}"/>
            </a:ext>
          </a:extLst>
        </xdr:cNvPr>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a:extLst>
            <a:ext uri="{FF2B5EF4-FFF2-40B4-BE49-F238E27FC236}">
              <a16:creationId xmlns:a16="http://schemas.microsoft.com/office/drawing/2014/main" id="{4B58B3A5-04EA-4B5D-BA29-B28B262216A1}"/>
            </a:ext>
          </a:extLst>
        </xdr:cNvPr>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a:extLst>
            <a:ext uri="{FF2B5EF4-FFF2-40B4-BE49-F238E27FC236}">
              <a16:creationId xmlns:a16="http://schemas.microsoft.com/office/drawing/2014/main" id="{12BB70F5-736D-4674-B1C0-9C55DCEDE97C}"/>
            </a:ext>
          </a:extLst>
        </xdr:cNvPr>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a:extLst>
            <a:ext uri="{FF2B5EF4-FFF2-40B4-BE49-F238E27FC236}">
              <a16:creationId xmlns:a16="http://schemas.microsoft.com/office/drawing/2014/main" id="{AAF29778-E2D8-44E9-A5D9-3A5558F636EB}"/>
            </a:ext>
          </a:extLst>
        </xdr:cNvPr>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4" name="【道路】&#10;一人当たり延長平均値テキスト">
          <a:extLst>
            <a:ext uri="{FF2B5EF4-FFF2-40B4-BE49-F238E27FC236}">
              <a16:creationId xmlns:a16="http://schemas.microsoft.com/office/drawing/2014/main" id="{A17D6AA6-2A51-45CF-BC63-882628238BF1}"/>
            </a:ext>
          </a:extLst>
        </xdr:cNvPr>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a:extLst>
            <a:ext uri="{FF2B5EF4-FFF2-40B4-BE49-F238E27FC236}">
              <a16:creationId xmlns:a16="http://schemas.microsoft.com/office/drawing/2014/main" id="{767C94E3-B6A0-4787-A7DA-D0C8400D1C1B}"/>
            </a:ext>
          </a:extLst>
        </xdr:cNvPr>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a:extLst>
            <a:ext uri="{FF2B5EF4-FFF2-40B4-BE49-F238E27FC236}">
              <a16:creationId xmlns:a16="http://schemas.microsoft.com/office/drawing/2014/main" id="{6FFB5794-6AFB-4D3C-B2FD-A0E85CB0C71A}"/>
            </a:ext>
          </a:extLst>
        </xdr:cNvPr>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a:extLst>
            <a:ext uri="{FF2B5EF4-FFF2-40B4-BE49-F238E27FC236}">
              <a16:creationId xmlns:a16="http://schemas.microsoft.com/office/drawing/2014/main" id="{B2AB5E71-F4EF-4814-9323-9D8F6DDBDD4F}"/>
            </a:ext>
          </a:extLst>
        </xdr:cNvPr>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a:extLst>
            <a:ext uri="{FF2B5EF4-FFF2-40B4-BE49-F238E27FC236}">
              <a16:creationId xmlns:a16="http://schemas.microsoft.com/office/drawing/2014/main" id="{338B3D94-C105-4277-8722-3726BDC83525}"/>
            </a:ext>
          </a:extLst>
        </xdr:cNvPr>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a:extLst>
            <a:ext uri="{FF2B5EF4-FFF2-40B4-BE49-F238E27FC236}">
              <a16:creationId xmlns:a16="http://schemas.microsoft.com/office/drawing/2014/main" id="{48854EDD-86CF-4985-AE6D-B5996D68FD3C}"/>
            </a:ext>
          </a:extLst>
        </xdr:cNvPr>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E4E5FC6-F8C6-4D1E-8E07-4A2880FEE7B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0540CF0-A154-4F74-9567-D6CBF541314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F6450C9-A9D9-4F27-93AB-0646345C45C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5362695-AD7C-4599-86E8-D3EAD4879F3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FDE2633-6211-4B48-82B6-E651EDA542C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137460</xdr:rowOff>
    </xdr:from>
    <xdr:to>
      <xdr:col>55</xdr:col>
      <xdr:colOff>50800</xdr:colOff>
      <xdr:row>41</xdr:row>
      <xdr:rowOff>67610</xdr:rowOff>
    </xdr:to>
    <xdr:sp macro="" textlink="">
      <xdr:nvSpPr>
        <xdr:cNvPr id="125" name="楕円 124">
          <a:extLst>
            <a:ext uri="{FF2B5EF4-FFF2-40B4-BE49-F238E27FC236}">
              <a16:creationId xmlns:a16="http://schemas.microsoft.com/office/drawing/2014/main" id="{85CB6B23-AA57-4374-A037-7772E281415B}"/>
            </a:ext>
          </a:extLst>
        </xdr:cNvPr>
        <xdr:cNvSpPr/>
      </xdr:nvSpPr>
      <xdr:spPr>
        <a:xfrm>
          <a:off x="10426700" y="69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84843</xdr:rowOff>
    </xdr:from>
    <xdr:ext cx="469744" cy="259045"/>
    <xdr:sp macro="" textlink="">
      <xdr:nvSpPr>
        <xdr:cNvPr id="126" name="【道路】&#10;一人当たり延長該当値テキスト">
          <a:extLst>
            <a:ext uri="{FF2B5EF4-FFF2-40B4-BE49-F238E27FC236}">
              <a16:creationId xmlns:a16="http://schemas.microsoft.com/office/drawing/2014/main" id="{FFEBF052-C3F7-4ECB-92AB-04D01F9316EB}"/>
            </a:ext>
          </a:extLst>
        </xdr:cNvPr>
        <xdr:cNvSpPr txBox="1"/>
      </xdr:nvSpPr>
      <xdr:spPr>
        <a:xfrm>
          <a:off x="10515600" y="69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139334</xdr:rowOff>
    </xdr:from>
    <xdr:to>
      <xdr:col>50</xdr:col>
      <xdr:colOff>165100</xdr:colOff>
      <xdr:row>41</xdr:row>
      <xdr:rowOff>69484</xdr:rowOff>
    </xdr:to>
    <xdr:sp macro="" textlink="">
      <xdr:nvSpPr>
        <xdr:cNvPr id="127" name="楕円 126">
          <a:extLst>
            <a:ext uri="{FF2B5EF4-FFF2-40B4-BE49-F238E27FC236}">
              <a16:creationId xmlns:a16="http://schemas.microsoft.com/office/drawing/2014/main" id="{962212C4-CF99-47E0-BEA1-AB1133C06F80}"/>
            </a:ext>
          </a:extLst>
        </xdr:cNvPr>
        <xdr:cNvSpPr/>
      </xdr:nvSpPr>
      <xdr:spPr>
        <a:xfrm>
          <a:off x="9588500" y="69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16810</xdr:rowOff>
    </xdr:from>
    <xdr:to>
      <xdr:col>55</xdr:col>
      <xdr:colOff>0</xdr:colOff>
      <xdr:row>41</xdr:row>
      <xdr:rowOff>18684</xdr:rowOff>
    </xdr:to>
    <xdr:cxnSp macro="">
      <xdr:nvCxnSpPr>
        <xdr:cNvPr id="128" name="直線コネクタ 127">
          <a:extLst>
            <a:ext uri="{FF2B5EF4-FFF2-40B4-BE49-F238E27FC236}">
              <a16:creationId xmlns:a16="http://schemas.microsoft.com/office/drawing/2014/main" id="{A48B756A-427A-414C-A684-17D4882FBDFC}"/>
            </a:ext>
          </a:extLst>
        </xdr:cNvPr>
        <xdr:cNvCxnSpPr/>
      </xdr:nvCxnSpPr>
      <xdr:spPr>
        <a:xfrm flipV="1">
          <a:off x="9639300" y="7046260"/>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141186</xdr:rowOff>
    </xdr:from>
    <xdr:to>
      <xdr:col>46</xdr:col>
      <xdr:colOff>38100</xdr:colOff>
      <xdr:row>41</xdr:row>
      <xdr:rowOff>71336</xdr:rowOff>
    </xdr:to>
    <xdr:sp macro="" textlink="">
      <xdr:nvSpPr>
        <xdr:cNvPr id="129" name="楕円 128">
          <a:extLst>
            <a:ext uri="{FF2B5EF4-FFF2-40B4-BE49-F238E27FC236}">
              <a16:creationId xmlns:a16="http://schemas.microsoft.com/office/drawing/2014/main" id="{11F265EF-FBAB-400D-AB6C-3BFDB8AEEC02}"/>
            </a:ext>
          </a:extLst>
        </xdr:cNvPr>
        <xdr:cNvSpPr/>
      </xdr:nvSpPr>
      <xdr:spPr>
        <a:xfrm>
          <a:off x="8699500" y="699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18684</xdr:rowOff>
    </xdr:from>
    <xdr:to>
      <xdr:col>50</xdr:col>
      <xdr:colOff>114300</xdr:colOff>
      <xdr:row>41</xdr:row>
      <xdr:rowOff>20536</xdr:rowOff>
    </xdr:to>
    <xdr:cxnSp macro="">
      <xdr:nvCxnSpPr>
        <xdr:cNvPr id="130" name="直線コネクタ 129">
          <a:extLst>
            <a:ext uri="{FF2B5EF4-FFF2-40B4-BE49-F238E27FC236}">
              <a16:creationId xmlns:a16="http://schemas.microsoft.com/office/drawing/2014/main" id="{5DA15F97-BD34-4F26-AA40-9C080BC78BB4}"/>
            </a:ext>
          </a:extLst>
        </xdr:cNvPr>
        <xdr:cNvCxnSpPr/>
      </xdr:nvCxnSpPr>
      <xdr:spPr>
        <a:xfrm flipV="1">
          <a:off x="8750300" y="7048134"/>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143060</xdr:rowOff>
    </xdr:from>
    <xdr:to>
      <xdr:col>41</xdr:col>
      <xdr:colOff>101600</xdr:colOff>
      <xdr:row>41</xdr:row>
      <xdr:rowOff>73210</xdr:rowOff>
    </xdr:to>
    <xdr:sp macro="" textlink="">
      <xdr:nvSpPr>
        <xdr:cNvPr id="131" name="楕円 130">
          <a:extLst>
            <a:ext uri="{FF2B5EF4-FFF2-40B4-BE49-F238E27FC236}">
              <a16:creationId xmlns:a16="http://schemas.microsoft.com/office/drawing/2014/main" id="{1C66B846-126D-460E-8183-FCC7483BCCCF}"/>
            </a:ext>
          </a:extLst>
        </xdr:cNvPr>
        <xdr:cNvSpPr/>
      </xdr:nvSpPr>
      <xdr:spPr>
        <a:xfrm>
          <a:off x="7810500" y="700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20536</xdr:rowOff>
    </xdr:from>
    <xdr:to>
      <xdr:col>45</xdr:col>
      <xdr:colOff>177800</xdr:colOff>
      <xdr:row>41</xdr:row>
      <xdr:rowOff>22410</xdr:rowOff>
    </xdr:to>
    <xdr:cxnSp macro="">
      <xdr:nvCxnSpPr>
        <xdr:cNvPr id="132" name="直線コネクタ 131">
          <a:extLst>
            <a:ext uri="{FF2B5EF4-FFF2-40B4-BE49-F238E27FC236}">
              <a16:creationId xmlns:a16="http://schemas.microsoft.com/office/drawing/2014/main" id="{7953B43B-F374-42B6-928E-DAF4EDC25965}"/>
            </a:ext>
          </a:extLst>
        </xdr:cNvPr>
        <xdr:cNvCxnSpPr/>
      </xdr:nvCxnSpPr>
      <xdr:spPr>
        <a:xfrm flipV="1">
          <a:off x="7861300" y="7049986"/>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3" name="n_1aveValue【道路】&#10;一人当たり延長">
          <a:extLst>
            <a:ext uri="{FF2B5EF4-FFF2-40B4-BE49-F238E27FC236}">
              <a16:creationId xmlns:a16="http://schemas.microsoft.com/office/drawing/2014/main" id="{74C92CBE-8E5F-4653-81E9-2F715D12A2F8}"/>
            </a:ext>
          </a:extLst>
        </xdr:cNvPr>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4" name="n_2aveValue【道路】&#10;一人当たり延長">
          <a:extLst>
            <a:ext uri="{FF2B5EF4-FFF2-40B4-BE49-F238E27FC236}">
              <a16:creationId xmlns:a16="http://schemas.microsoft.com/office/drawing/2014/main" id="{60133199-9C29-4056-ABA4-93895B43DB04}"/>
            </a:ext>
          </a:extLst>
        </xdr:cNvPr>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35" name="n_3aveValue【道路】&#10;一人当たり延長">
          <a:extLst>
            <a:ext uri="{FF2B5EF4-FFF2-40B4-BE49-F238E27FC236}">
              <a16:creationId xmlns:a16="http://schemas.microsoft.com/office/drawing/2014/main" id="{E26BFC19-2F74-4C0A-8F16-ACC7CA4D5696}"/>
            </a:ext>
          </a:extLst>
        </xdr:cNvPr>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a:extLst>
            <a:ext uri="{FF2B5EF4-FFF2-40B4-BE49-F238E27FC236}">
              <a16:creationId xmlns:a16="http://schemas.microsoft.com/office/drawing/2014/main" id="{6CA9CE5D-25DE-4899-AAD2-5F8731F86F2C}"/>
            </a:ext>
          </a:extLst>
        </xdr:cNvPr>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60611</xdr:rowOff>
    </xdr:from>
    <xdr:ext cx="469744" cy="259045"/>
    <xdr:sp macro="" textlink="">
      <xdr:nvSpPr>
        <xdr:cNvPr id="137" name="n_1mainValue【道路】&#10;一人当たり延長">
          <a:extLst>
            <a:ext uri="{FF2B5EF4-FFF2-40B4-BE49-F238E27FC236}">
              <a16:creationId xmlns:a16="http://schemas.microsoft.com/office/drawing/2014/main" id="{EF8498B9-68AF-457F-8D71-C77437A54F17}"/>
            </a:ext>
          </a:extLst>
        </xdr:cNvPr>
        <xdr:cNvSpPr txBox="1"/>
      </xdr:nvSpPr>
      <xdr:spPr>
        <a:xfrm>
          <a:off x="9391727" y="709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62463</xdr:rowOff>
    </xdr:from>
    <xdr:ext cx="469744" cy="259045"/>
    <xdr:sp macro="" textlink="">
      <xdr:nvSpPr>
        <xdr:cNvPr id="138" name="n_2mainValue【道路】&#10;一人当たり延長">
          <a:extLst>
            <a:ext uri="{FF2B5EF4-FFF2-40B4-BE49-F238E27FC236}">
              <a16:creationId xmlns:a16="http://schemas.microsoft.com/office/drawing/2014/main" id="{4654628F-007D-42FF-A253-B0D226D2F25D}"/>
            </a:ext>
          </a:extLst>
        </xdr:cNvPr>
        <xdr:cNvSpPr txBox="1"/>
      </xdr:nvSpPr>
      <xdr:spPr>
        <a:xfrm>
          <a:off x="8515427" y="709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64337</xdr:rowOff>
    </xdr:from>
    <xdr:ext cx="469744" cy="259045"/>
    <xdr:sp macro="" textlink="">
      <xdr:nvSpPr>
        <xdr:cNvPr id="139" name="n_3mainValue【道路】&#10;一人当たり延長">
          <a:extLst>
            <a:ext uri="{FF2B5EF4-FFF2-40B4-BE49-F238E27FC236}">
              <a16:creationId xmlns:a16="http://schemas.microsoft.com/office/drawing/2014/main" id="{32C69469-8426-4E7D-A438-53EBD755B909}"/>
            </a:ext>
          </a:extLst>
        </xdr:cNvPr>
        <xdr:cNvSpPr txBox="1"/>
      </xdr:nvSpPr>
      <xdr:spPr>
        <a:xfrm>
          <a:off x="7626427" y="709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F298E698-2389-42A3-82E4-6562CFCC657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B6BCFC57-5362-4F33-A573-41B4DDC61CF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72C3E93E-7627-486D-BA78-636A0B9766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B36F8A1F-D359-46EB-AE44-F6B2B61AA9A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EC93C25B-50D4-41A7-AF43-DE581BA822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B99048D4-6A4C-42B0-AEA4-37FF9DE223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CD44ECDC-FCFA-4403-9A96-94AF745A8A1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AF4FA9BC-0267-4482-AB9D-EBECFCB2209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5AD869BB-D46B-45D0-B9BB-C8471D6BF08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AEE90565-95F4-4312-9092-3300A6CB2DF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9B7946D1-254C-4F27-B887-754D3BB07C1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9DA27707-9EE0-45A9-822D-293F368C077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827F487D-344A-46AB-AEF1-AB918804F9B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FAB2EF08-16DF-40FD-9244-6A58C5CBEA3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D46A488D-14CE-496F-B9AE-9D6CB5AE987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7D9B69FD-7EA8-4020-8165-13C4AA78C41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498D8A2A-0C55-4D72-BC9C-5C67B90A970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A6E43FC3-B0D5-4DF9-81D7-1FB1E8230D1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1CD5B521-BE85-4B87-A066-B6E1303A606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6EB3B504-06EE-4A38-9C39-210C6D963D4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C8F78DC3-65FA-42F0-AA28-63631F2D45F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60F43242-3718-4692-BC50-C043FEBAB11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CE4EFEE0-FB56-483C-95C0-F28CB98E3A0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96591161-853D-43B7-A92F-188B687C8EE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A518AF23-577D-4700-8DEE-CB9AD0955EF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a:extLst>
            <a:ext uri="{FF2B5EF4-FFF2-40B4-BE49-F238E27FC236}">
              <a16:creationId xmlns:a16="http://schemas.microsoft.com/office/drawing/2014/main" id="{08CC0B19-F42F-47B4-8CD5-A8CEBEE62231}"/>
            </a:ext>
          </a:extLst>
        </xdr:cNvPr>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4202F0BC-1FD2-4225-A77D-5FECE564841C}"/>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a:extLst>
            <a:ext uri="{FF2B5EF4-FFF2-40B4-BE49-F238E27FC236}">
              <a16:creationId xmlns:a16="http://schemas.microsoft.com/office/drawing/2014/main" id="{2D16B9F2-06A9-49A9-9E0A-44D885365AC2}"/>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a:extLst>
            <a:ext uri="{FF2B5EF4-FFF2-40B4-BE49-F238E27FC236}">
              <a16:creationId xmlns:a16="http://schemas.microsoft.com/office/drawing/2014/main" id="{23EC562D-51C9-407F-A7BD-F284290BB7F0}"/>
            </a:ext>
          </a:extLst>
        </xdr:cNvPr>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a:extLst>
            <a:ext uri="{FF2B5EF4-FFF2-40B4-BE49-F238E27FC236}">
              <a16:creationId xmlns:a16="http://schemas.microsoft.com/office/drawing/2014/main" id="{EE1303F9-C3B4-43EB-991C-6DBD3FB8C875}"/>
            </a:ext>
          </a:extLst>
        </xdr:cNvPr>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097FEF87-0A9B-4964-A72B-3DF916135636}"/>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a:extLst>
            <a:ext uri="{FF2B5EF4-FFF2-40B4-BE49-F238E27FC236}">
              <a16:creationId xmlns:a16="http://schemas.microsoft.com/office/drawing/2014/main" id="{0B628703-5A1B-4383-B37B-E17890B71A03}"/>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a:extLst>
            <a:ext uri="{FF2B5EF4-FFF2-40B4-BE49-F238E27FC236}">
              <a16:creationId xmlns:a16="http://schemas.microsoft.com/office/drawing/2014/main" id="{F8366EE0-968A-4C2D-AFE9-3D79C39FDC41}"/>
            </a:ext>
          </a:extLst>
        </xdr:cNvPr>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a:extLst>
            <a:ext uri="{FF2B5EF4-FFF2-40B4-BE49-F238E27FC236}">
              <a16:creationId xmlns:a16="http://schemas.microsoft.com/office/drawing/2014/main" id="{2C067375-F8D0-4581-946E-8F7EAFD7532D}"/>
            </a:ext>
          </a:extLst>
        </xdr:cNvPr>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a:extLst>
            <a:ext uri="{FF2B5EF4-FFF2-40B4-BE49-F238E27FC236}">
              <a16:creationId xmlns:a16="http://schemas.microsoft.com/office/drawing/2014/main" id="{0DC18519-E5E4-4911-BF2C-F5AF81C02799}"/>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a:extLst>
            <a:ext uri="{FF2B5EF4-FFF2-40B4-BE49-F238E27FC236}">
              <a16:creationId xmlns:a16="http://schemas.microsoft.com/office/drawing/2014/main" id="{A88BC03D-6FE5-4106-9598-731BDCBA7FAB}"/>
            </a:ext>
          </a:extLst>
        </xdr:cNvPr>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BB0EF78D-1EFF-4540-874F-85FBA5D6103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2B87CB55-20DC-4ED5-B19E-57FF79FCD88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5A8A26BE-86F4-4410-8915-3D7DFB5B0C9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D2673EE-6B4B-4F65-BAC5-85D7F4BBF86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57731B7-B95D-4285-A2E1-CD983A7603C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158206</xdr:rowOff>
    </xdr:from>
    <xdr:to>
      <xdr:col>24</xdr:col>
      <xdr:colOff>114300</xdr:colOff>
      <xdr:row>60</xdr:row>
      <xdr:rowOff>88356</xdr:rowOff>
    </xdr:to>
    <xdr:sp macro="" textlink="">
      <xdr:nvSpPr>
        <xdr:cNvPr id="181" name="楕円 180">
          <a:extLst>
            <a:ext uri="{FF2B5EF4-FFF2-40B4-BE49-F238E27FC236}">
              <a16:creationId xmlns:a16="http://schemas.microsoft.com/office/drawing/2014/main" id="{29233205-EBC4-42A1-B132-FFD402384517}"/>
            </a:ext>
          </a:extLst>
        </xdr:cNvPr>
        <xdr:cNvSpPr/>
      </xdr:nvSpPr>
      <xdr:spPr>
        <a:xfrm>
          <a:off x="4584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9633</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B7D05D1C-8079-441A-92CC-8015A9C4785F}"/>
            </a:ext>
          </a:extLst>
        </xdr:cNvPr>
        <xdr:cNvSpPr txBox="1"/>
      </xdr:nvSpPr>
      <xdr:spPr>
        <a:xfrm>
          <a:off x="4673600" y="1012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150041</xdr:rowOff>
    </xdr:from>
    <xdr:to>
      <xdr:col>20</xdr:col>
      <xdr:colOff>38100</xdr:colOff>
      <xdr:row>60</xdr:row>
      <xdr:rowOff>80191</xdr:rowOff>
    </xdr:to>
    <xdr:sp macro="" textlink="">
      <xdr:nvSpPr>
        <xdr:cNvPr id="183" name="楕円 182">
          <a:extLst>
            <a:ext uri="{FF2B5EF4-FFF2-40B4-BE49-F238E27FC236}">
              <a16:creationId xmlns:a16="http://schemas.microsoft.com/office/drawing/2014/main" id="{4C6FFE3A-EAF8-4ACC-9504-C90C578CD57A}"/>
            </a:ext>
          </a:extLst>
        </xdr:cNvPr>
        <xdr:cNvSpPr/>
      </xdr:nvSpPr>
      <xdr:spPr>
        <a:xfrm>
          <a:off x="3746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29391</xdr:rowOff>
    </xdr:from>
    <xdr:to>
      <xdr:col>24</xdr:col>
      <xdr:colOff>63500</xdr:colOff>
      <xdr:row>60</xdr:row>
      <xdr:rowOff>37556</xdr:rowOff>
    </xdr:to>
    <xdr:cxnSp macro="">
      <xdr:nvCxnSpPr>
        <xdr:cNvPr id="184" name="直線コネクタ 183">
          <a:extLst>
            <a:ext uri="{FF2B5EF4-FFF2-40B4-BE49-F238E27FC236}">
              <a16:creationId xmlns:a16="http://schemas.microsoft.com/office/drawing/2014/main" id="{A37AF8C8-DA17-4CA6-ADAA-EC53A2AFAE20}"/>
            </a:ext>
          </a:extLst>
        </xdr:cNvPr>
        <xdr:cNvCxnSpPr/>
      </xdr:nvCxnSpPr>
      <xdr:spPr>
        <a:xfrm>
          <a:off x="3797300" y="1031639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185" name="楕円 184">
          <a:extLst>
            <a:ext uri="{FF2B5EF4-FFF2-40B4-BE49-F238E27FC236}">
              <a16:creationId xmlns:a16="http://schemas.microsoft.com/office/drawing/2014/main" id="{0226EAD4-30E2-4759-B71B-39F9DB82D43B}"/>
            </a:ext>
          </a:extLst>
        </xdr:cNvPr>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29391</xdr:rowOff>
    </xdr:from>
    <xdr:to>
      <xdr:col>19</xdr:col>
      <xdr:colOff>177800</xdr:colOff>
      <xdr:row>60</xdr:row>
      <xdr:rowOff>45720</xdr:rowOff>
    </xdr:to>
    <xdr:cxnSp macro="">
      <xdr:nvCxnSpPr>
        <xdr:cNvPr id="186" name="直線コネクタ 185">
          <a:extLst>
            <a:ext uri="{FF2B5EF4-FFF2-40B4-BE49-F238E27FC236}">
              <a16:creationId xmlns:a16="http://schemas.microsoft.com/office/drawing/2014/main" id="{D050F213-03D5-4D10-8C07-E1B90800B76B}"/>
            </a:ext>
          </a:extLst>
        </xdr:cNvPr>
        <xdr:cNvCxnSpPr/>
      </xdr:nvCxnSpPr>
      <xdr:spPr>
        <a:xfrm flipV="1">
          <a:off x="2908300" y="1031639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168003</xdr:rowOff>
    </xdr:from>
    <xdr:to>
      <xdr:col>10</xdr:col>
      <xdr:colOff>165100</xdr:colOff>
      <xdr:row>60</xdr:row>
      <xdr:rowOff>98153</xdr:rowOff>
    </xdr:to>
    <xdr:sp macro="" textlink="">
      <xdr:nvSpPr>
        <xdr:cNvPr id="187" name="楕円 186">
          <a:extLst>
            <a:ext uri="{FF2B5EF4-FFF2-40B4-BE49-F238E27FC236}">
              <a16:creationId xmlns:a16="http://schemas.microsoft.com/office/drawing/2014/main" id="{3EC8685E-1AAE-4760-971D-6F8AE9C7CF74}"/>
            </a:ext>
          </a:extLst>
        </xdr:cNvPr>
        <xdr:cNvSpPr/>
      </xdr:nvSpPr>
      <xdr:spPr>
        <a:xfrm>
          <a:off x="1968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45720</xdr:rowOff>
    </xdr:from>
    <xdr:to>
      <xdr:col>15</xdr:col>
      <xdr:colOff>50800</xdr:colOff>
      <xdr:row>60</xdr:row>
      <xdr:rowOff>47353</xdr:rowOff>
    </xdr:to>
    <xdr:cxnSp macro="">
      <xdr:nvCxnSpPr>
        <xdr:cNvPr id="188" name="直線コネクタ 187">
          <a:extLst>
            <a:ext uri="{FF2B5EF4-FFF2-40B4-BE49-F238E27FC236}">
              <a16:creationId xmlns:a16="http://schemas.microsoft.com/office/drawing/2014/main" id="{740F7647-3DF6-4B92-948D-C509B70D4FBE}"/>
            </a:ext>
          </a:extLst>
        </xdr:cNvPr>
        <xdr:cNvCxnSpPr/>
      </xdr:nvCxnSpPr>
      <xdr:spPr>
        <a:xfrm flipV="1">
          <a:off x="2019300" y="1033272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64E40A01-38F6-4CC8-A979-6BDF9332FE35}"/>
            </a:ext>
          </a:extLst>
        </xdr:cNvPr>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7AAA6232-D066-4B3F-A20A-066F428E2670}"/>
            </a:ext>
          </a:extLst>
        </xdr:cNvPr>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9E173ABB-0853-4DD4-96C8-21A4BE5570AC}"/>
            </a:ext>
          </a:extLst>
        </xdr:cNvPr>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399E1AB7-5F2D-46D5-BC83-1E895A41E68A}"/>
            </a:ext>
          </a:extLst>
        </xdr:cNvPr>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96718</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4B0E2973-507D-463C-9F0D-E660186CF04F}"/>
            </a:ext>
          </a:extLst>
        </xdr:cNvPr>
        <xdr:cNvSpPr txBox="1"/>
      </xdr:nvSpPr>
      <xdr:spPr>
        <a:xfrm>
          <a:off x="3582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38AC523D-7E2C-4D1D-AFAA-B8215094AD5E}"/>
            </a:ext>
          </a:extLst>
        </xdr:cNvPr>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114680</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596BE6FA-E19C-4342-BBED-8F0ED0E5CBAB}"/>
            </a:ext>
          </a:extLst>
        </xdr:cNvPr>
        <xdr:cNvSpPr txBox="1"/>
      </xdr:nvSpPr>
      <xdr:spPr>
        <a:xfrm>
          <a:off x="1816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DF842FE3-27B2-42B6-A2FD-27F6E363E6A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5EC58BC5-3C85-4F2F-B789-56352086D33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9F6DC025-D3CD-45F9-B951-61D87ADAF0F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30BF699D-C17D-461D-BF20-8077DE612C3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D685D558-7060-4C98-A1F0-E5FB2823C1E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1E3FC6E8-1BC6-46C5-86AB-149C062673D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916EB1E2-B6B9-4AEF-829F-B67DEEA7667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5BE093D9-189B-4673-AD14-B6B99492E6C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4B7F1589-D0D3-4420-A74F-0F4E769308A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4B3F709B-1E6E-4996-9B01-5FDEE91FD36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34CF635A-28CE-4643-88E6-C2FF26178B8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49984A0A-6E2A-4469-8D74-7611636F38E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647E8AAA-F620-4EB4-920D-68D38809B56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a:extLst>
            <a:ext uri="{FF2B5EF4-FFF2-40B4-BE49-F238E27FC236}">
              <a16:creationId xmlns:a16="http://schemas.microsoft.com/office/drawing/2014/main" id="{7EE7C3D1-B883-450A-BDDC-7B452C6009A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6597D1BC-3A06-4A09-B0DC-FF30501A2E6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a:extLst>
            <a:ext uri="{FF2B5EF4-FFF2-40B4-BE49-F238E27FC236}">
              <a16:creationId xmlns:a16="http://schemas.microsoft.com/office/drawing/2014/main" id="{5820444E-F0FE-4DEF-8E83-31CF46C9DC2F}"/>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2BEA1306-ADDE-4A36-8850-5D3DD0E1037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a:extLst>
            <a:ext uri="{FF2B5EF4-FFF2-40B4-BE49-F238E27FC236}">
              <a16:creationId xmlns:a16="http://schemas.microsoft.com/office/drawing/2014/main" id="{72FD4EC9-57B7-44C7-BEB2-84E0ACBD57F4}"/>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EA349E7E-25DA-4B5A-B732-87CD3A2439F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a:extLst>
            <a:ext uri="{FF2B5EF4-FFF2-40B4-BE49-F238E27FC236}">
              <a16:creationId xmlns:a16="http://schemas.microsoft.com/office/drawing/2014/main" id="{6B7F6538-C55F-4C2C-936B-F9ADEFE8C9BA}"/>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3E638808-FF8D-4700-A957-5CB9165A870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a:extLst>
            <a:ext uri="{FF2B5EF4-FFF2-40B4-BE49-F238E27FC236}">
              <a16:creationId xmlns:a16="http://schemas.microsoft.com/office/drawing/2014/main" id="{6831849C-7726-496F-9C74-4A67179C928A}"/>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459A3559-D66F-42D6-85F3-7A498C6C2E2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a:extLst>
            <a:ext uri="{FF2B5EF4-FFF2-40B4-BE49-F238E27FC236}">
              <a16:creationId xmlns:a16="http://schemas.microsoft.com/office/drawing/2014/main" id="{A465FADB-BE71-4F6F-B01E-8A1E1CA2B55C}"/>
            </a:ext>
          </a:extLst>
        </xdr:cNvPr>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A179124A-7707-42C3-9070-EA1FD5DF3C10}"/>
            </a:ext>
          </a:extLst>
        </xdr:cNvPr>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a:extLst>
            <a:ext uri="{FF2B5EF4-FFF2-40B4-BE49-F238E27FC236}">
              <a16:creationId xmlns:a16="http://schemas.microsoft.com/office/drawing/2014/main" id="{58708247-C1FE-444A-932F-51756AC22B6B}"/>
            </a:ext>
          </a:extLst>
        </xdr:cNvPr>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a:extLst>
            <a:ext uri="{FF2B5EF4-FFF2-40B4-BE49-F238E27FC236}">
              <a16:creationId xmlns:a16="http://schemas.microsoft.com/office/drawing/2014/main" id="{3B0238D8-7DC8-4C16-AC10-5BCA8F592F8D}"/>
            </a:ext>
          </a:extLst>
        </xdr:cNvPr>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a:extLst>
            <a:ext uri="{FF2B5EF4-FFF2-40B4-BE49-F238E27FC236}">
              <a16:creationId xmlns:a16="http://schemas.microsoft.com/office/drawing/2014/main" id="{BDBD6EB8-492F-4296-B923-A45E448F832C}"/>
            </a:ext>
          </a:extLst>
        </xdr:cNvPr>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24" name="【橋りょう・トンネル】&#10;一人当たり有形固定資産（償却資産）額平均値テキスト">
          <a:extLst>
            <a:ext uri="{FF2B5EF4-FFF2-40B4-BE49-F238E27FC236}">
              <a16:creationId xmlns:a16="http://schemas.microsoft.com/office/drawing/2014/main" id="{CDE2FFC9-7F90-49A6-B754-6F278A3A0365}"/>
            </a:ext>
          </a:extLst>
        </xdr:cNvPr>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a:extLst>
            <a:ext uri="{FF2B5EF4-FFF2-40B4-BE49-F238E27FC236}">
              <a16:creationId xmlns:a16="http://schemas.microsoft.com/office/drawing/2014/main" id="{F531116F-C04A-43E5-B652-11E10C48E42B}"/>
            </a:ext>
          </a:extLst>
        </xdr:cNvPr>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a:extLst>
            <a:ext uri="{FF2B5EF4-FFF2-40B4-BE49-F238E27FC236}">
              <a16:creationId xmlns:a16="http://schemas.microsoft.com/office/drawing/2014/main" id="{F76ADF56-D67C-4F59-941F-6E832F46E746}"/>
            </a:ext>
          </a:extLst>
        </xdr:cNvPr>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a:extLst>
            <a:ext uri="{FF2B5EF4-FFF2-40B4-BE49-F238E27FC236}">
              <a16:creationId xmlns:a16="http://schemas.microsoft.com/office/drawing/2014/main" id="{503001BA-1172-481F-A705-8C6DFAA54B1A}"/>
            </a:ext>
          </a:extLst>
        </xdr:cNvPr>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a:extLst>
            <a:ext uri="{FF2B5EF4-FFF2-40B4-BE49-F238E27FC236}">
              <a16:creationId xmlns:a16="http://schemas.microsoft.com/office/drawing/2014/main" id="{EBB856AE-174F-4A65-9D21-014F0BD4FCEA}"/>
            </a:ext>
          </a:extLst>
        </xdr:cNvPr>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a:extLst>
            <a:ext uri="{FF2B5EF4-FFF2-40B4-BE49-F238E27FC236}">
              <a16:creationId xmlns:a16="http://schemas.microsoft.com/office/drawing/2014/main" id="{F0C82EA6-E46D-4E50-BD0D-8F75140745B0}"/>
            </a:ext>
          </a:extLst>
        </xdr:cNvPr>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8EA6039E-D72E-4AA6-B4F4-64D138FB6E9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8610B8EC-4B46-4227-97DD-8087AF8DEB6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9A6F324A-A446-4487-9914-6027913F4E5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66EFE35A-75C1-47EA-9C8E-7F0CED37204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5657E518-9DD9-4E43-AE82-9313F145DFA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89629</xdr:rowOff>
    </xdr:from>
    <xdr:to>
      <xdr:col>55</xdr:col>
      <xdr:colOff>50800</xdr:colOff>
      <xdr:row>64</xdr:row>
      <xdr:rowOff>19779</xdr:rowOff>
    </xdr:to>
    <xdr:sp macro="" textlink="">
      <xdr:nvSpPr>
        <xdr:cNvPr id="235" name="楕円 234">
          <a:extLst>
            <a:ext uri="{FF2B5EF4-FFF2-40B4-BE49-F238E27FC236}">
              <a16:creationId xmlns:a16="http://schemas.microsoft.com/office/drawing/2014/main" id="{219D14C0-79AB-4812-BDF4-382556E372CB}"/>
            </a:ext>
          </a:extLst>
        </xdr:cNvPr>
        <xdr:cNvSpPr/>
      </xdr:nvSpPr>
      <xdr:spPr>
        <a:xfrm>
          <a:off x="10426700" y="1089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4556</xdr:rowOff>
    </xdr:from>
    <xdr:ext cx="534377" cy="259045"/>
    <xdr:sp macro="" textlink="">
      <xdr:nvSpPr>
        <xdr:cNvPr id="236" name="【橋りょう・トンネル】&#10;一人当たり有形固定資産（償却資産）額該当値テキスト">
          <a:extLst>
            <a:ext uri="{FF2B5EF4-FFF2-40B4-BE49-F238E27FC236}">
              <a16:creationId xmlns:a16="http://schemas.microsoft.com/office/drawing/2014/main" id="{F3765A7A-75E1-431D-8A12-372DADBCB4C7}"/>
            </a:ext>
          </a:extLst>
        </xdr:cNvPr>
        <xdr:cNvSpPr txBox="1"/>
      </xdr:nvSpPr>
      <xdr:spPr>
        <a:xfrm>
          <a:off x="10515600" y="1080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93756</xdr:rowOff>
    </xdr:from>
    <xdr:to>
      <xdr:col>50</xdr:col>
      <xdr:colOff>165100</xdr:colOff>
      <xdr:row>64</xdr:row>
      <xdr:rowOff>23906</xdr:rowOff>
    </xdr:to>
    <xdr:sp macro="" textlink="">
      <xdr:nvSpPr>
        <xdr:cNvPr id="237" name="楕円 236">
          <a:extLst>
            <a:ext uri="{FF2B5EF4-FFF2-40B4-BE49-F238E27FC236}">
              <a16:creationId xmlns:a16="http://schemas.microsoft.com/office/drawing/2014/main" id="{845339ED-5634-46FC-AC2D-78EEA4F1CE27}"/>
            </a:ext>
          </a:extLst>
        </xdr:cNvPr>
        <xdr:cNvSpPr/>
      </xdr:nvSpPr>
      <xdr:spPr>
        <a:xfrm>
          <a:off x="9588500" y="1089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140429</xdr:rowOff>
    </xdr:from>
    <xdr:to>
      <xdr:col>55</xdr:col>
      <xdr:colOff>0</xdr:colOff>
      <xdr:row>63</xdr:row>
      <xdr:rowOff>144556</xdr:rowOff>
    </xdr:to>
    <xdr:cxnSp macro="">
      <xdr:nvCxnSpPr>
        <xdr:cNvPr id="238" name="直線コネクタ 237">
          <a:extLst>
            <a:ext uri="{FF2B5EF4-FFF2-40B4-BE49-F238E27FC236}">
              <a16:creationId xmlns:a16="http://schemas.microsoft.com/office/drawing/2014/main" id="{10A50F24-F79D-4501-B1F2-CA01A365C410}"/>
            </a:ext>
          </a:extLst>
        </xdr:cNvPr>
        <xdr:cNvCxnSpPr/>
      </xdr:nvCxnSpPr>
      <xdr:spPr>
        <a:xfrm flipV="1">
          <a:off x="9639300" y="10941779"/>
          <a:ext cx="8382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100247</xdr:rowOff>
    </xdr:from>
    <xdr:to>
      <xdr:col>46</xdr:col>
      <xdr:colOff>38100</xdr:colOff>
      <xdr:row>64</xdr:row>
      <xdr:rowOff>30397</xdr:rowOff>
    </xdr:to>
    <xdr:sp macro="" textlink="">
      <xdr:nvSpPr>
        <xdr:cNvPr id="239" name="楕円 238">
          <a:extLst>
            <a:ext uri="{FF2B5EF4-FFF2-40B4-BE49-F238E27FC236}">
              <a16:creationId xmlns:a16="http://schemas.microsoft.com/office/drawing/2014/main" id="{E4CB4DA6-59B4-4491-BB7A-75023E24D06A}"/>
            </a:ext>
          </a:extLst>
        </xdr:cNvPr>
        <xdr:cNvSpPr/>
      </xdr:nvSpPr>
      <xdr:spPr>
        <a:xfrm>
          <a:off x="8699500" y="1090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144556</xdr:rowOff>
    </xdr:from>
    <xdr:to>
      <xdr:col>50</xdr:col>
      <xdr:colOff>114300</xdr:colOff>
      <xdr:row>63</xdr:row>
      <xdr:rowOff>151047</xdr:rowOff>
    </xdr:to>
    <xdr:cxnSp macro="">
      <xdr:nvCxnSpPr>
        <xdr:cNvPr id="240" name="直線コネクタ 239">
          <a:extLst>
            <a:ext uri="{FF2B5EF4-FFF2-40B4-BE49-F238E27FC236}">
              <a16:creationId xmlns:a16="http://schemas.microsoft.com/office/drawing/2014/main" id="{47909964-781E-408B-9C83-B8E2B541E9C2}"/>
            </a:ext>
          </a:extLst>
        </xdr:cNvPr>
        <xdr:cNvCxnSpPr/>
      </xdr:nvCxnSpPr>
      <xdr:spPr>
        <a:xfrm flipV="1">
          <a:off x="8750300" y="10945906"/>
          <a:ext cx="8890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104747</xdr:rowOff>
    </xdr:from>
    <xdr:to>
      <xdr:col>41</xdr:col>
      <xdr:colOff>101600</xdr:colOff>
      <xdr:row>64</xdr:row>
      <xdr:rowOff>34897</xdr:rowOff>
    </xdr:to>
    <xdr:sp macro="" textlink="">
      <xdr:nvSpPr>
        <xdr:cNvPr id="241" name="楕円 240">
          <a:extLst>
            <a:ext uri="{FF2B5EF4-FFF2-40B4-BE49-F238E27FC236}">
              <a16:creationId xmlns:a16="http://schemas.microsoft.com/office/drawing/2014/main" id="{54C6C512-13D8-4480-8F0B-5AE43F4F2383}"/>
            </a:ext>
          </a:extLst>
        </xdr:cNvPr>
        <xdr:cNvSpPr/>
      </xdr:nvSpPr>
      <xdr:spPr>
        <a:xfrm>
          <a:off x="7810500" y="1090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151047</xdr:rowOff>
    </xdr:from>
    <xdr:to>
      <xdr:col>45</xdr:col>
      <xdr:colOff>177800</xdr:colOff>
      <xdr:row>63</xdr:row>
      <xdr:rowOff>155547</xdr:rowOff>
    </xdr:to>
    <xdr:cxnSp macro="">
      <xdr:nvCxnSpPr>
        <xdr:cNvPr id="242" name="直線コネクタ 241">
          <a:extLst>
            <a:ext uri="{FF2B5EF4-FFF2-40B4-BE49-F238E27FC236}">
              <a16:creationId xmlns:a16="http://schemas.microsoft.com/office/drawing/2014/main" id="{6DD96C3D-B86C-4961-A756-46A269B50778}"/>
            </a:ext>
          </a:extLst>
        </xdr:cNvPr>
        <xdr:cNvCxnSpPr/>
      </xdr:nvCxnSpPr>
      <xdr:spPr>
        <a:xfrm flipV="1">
          <a:off x="7861300" y="10952397"/>
          <a:ext cx="889000" cy="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43" name="n_1aveValue【橋りょう・トンネル】&#10;一人当たり有形固定資産（償却資産）額">
          <a:extLst>
            <a:ext uri="{FF2B5EF4-FFF2-40B4-BE49-F238E27FC236}">
              <a16:creationId xmlns:a16="http://schemas.microsoft.com/office/drawing/2014/main" id="{42A216A8-AD64-45BD-BEC9-CF0AA79C0D5B}"/>
            </a:ext>
          </a:extLst>
        </xdr:cNvPr>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44" name="n_2aveValue【橋りょう・トンネル】&#10;一人当たり有形固定資産（償却資産）額">
          <a:extLst>
            <a:ext uri="{FF2B5EF4-FFF2-40B4-BE49-F238E27FC236}">
              <a16:creationId xmlns:a16="http://schemas.microsoft.com/office/drawing/2014/main" id="{7D8934D3-9DA2-4FB3-9063-CC97E3298B6B}"/>
            </a:ext>
          </a:extLst>
        </xdr:cNvPr>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45" name="n_3aveValue【橋りょう・トンネル】&#10;一人当たり有形固定資産（償却資産）額">
          <a:extLst>
            <a:ext uri="{FF2B5EF4-FFF2-40B4-BE49-F238E27FC236}">
              <a16:creationId xmlns:a16="http://schemas.microsoft.com/office/drawing/2014/main" id="{327ACCAA-2688-4CB2-9DEC-6A1F4D85790F}"/>
            </a:ext>
          </a:extLst>
        </xdr:cNvPr>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a:extLst>
            <a:ext uri="{FF2B5EF4-FFF2-40B4-BE49-F238E27FC236}">
              <a16:creationId xmlns:a16="http://schemas.microsoft.com/office/drawing/2014/main" id="{0EC14CFD-0472-4AA1-916A-4D3683E753D6}"/>
            </a:ext>
          </a:extLst>
        </xdr:cNvPr>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15033</xdr:rowOff>
    </xdr:from>
    <xdr:ext cx="534377" cy="259045"/>
    <xdr:sp macro="" textlink="">
      <xdr:nvSpPr>
        <xdr:cNvPr id="247" name="n_1mainValue【橋りょう・トンネル】&#10;一人当たり有形固定資産（償却資産）額">
          <a:extLst>
            <a:ext uri="{FF2B5EF4-FFF2-40B4-BE49-F238E27FC236}">
              <a16:creationId xmlns:a16="http://schemas.microsoft.com/office/drawing/2014/main" id="{C4EDC1E5-99B9-438F-B287-4A39F003D782}"/>
            </a:ext>
          </a:extLst>
        </xdr:cNvPr>
        <xdr:cNvSpPr txBox="1"/>
      </xdr:nvSpPr>
      <xdr:spPr>
        <a:xfrm>
          <a:off x="9359411" y="1098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21524</xdr:rowOff>
    </xdr:from>
    <xdr:ext cx="534377" cy="259045"/>
    <xdr:sp macro="" textlink="">
      <xdr:nvSpPr>
        <xdr:cNvPr id="248" name="n_2mainValue【橋りょう・トンネル】&#10;一人当たり有形固定資産（償却資産）額">
          <a:extLst>
            <a:ext uri="{FF2B5EF4-FFF2-40B4-BE49-F238E27FC236}">
              <a16:creationId xmlns:a16="http://schemas.microsoft.com/office/drawing/2014/main" id="{64BB35EA-9BF0-4AEA-8533-16051A702BDF}"/>
            </a:ext>
          </a:extLst>
        </xdr:cNvPr>
        <xdr:cNvSpPr txBox="1"/>
      </xdr:nvSpPr>
      <xdr:spPr>
        <a:xfrm>
          <a:off x="8483111" y="1099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26024</xdr:rowOff>
    </xdr:from>
    <xdr:ext cx="534377" cy="259045"/>
    <xdr:sp macro="" textlink="">
      <xdr:nvSpPr>
        <xdr:cNvPr id="249" name="n_3mainValue【橋りょう・トンネル】&#10;一人当たり有形固定資産（償却資産）額">
          <a:extLst>
            <a:ext uri="{FF2B5EF4-FFF2-40B4-BE49-F238E27FC236}">
              <a16:creationId xmlns:a16="http://schemas.microsoft.com/office/drawing/2014/main" id="{F2FDBF59-719C-4327-96A8-7796C1071885}"/>
            </a:ext>
          </a:extLst>
        </xdr:cNvPr>
        <xdr:cNvSpPr txBox="1"/>
      </xdr:nvSpPr>
      <xdr:spPr>
        <a:xfrm>
          <a:off x="7594111" y="1099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9B244875-31EF-4A57-B6F7-DEF8A3AB367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1EC185AA-CE35-410F-A6E8-50138D6A74D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22D5CAC2-6F33-43EE-B060-A82B98B448F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F043864B-E5E1-4950-AC58-F77AFC1D36A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EB8B4446-7A61-4385-9211-2BAE5243AD8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319B68FD-C2E3-48E5-B8AF-55C233289FC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917388B-A6EE-4720-B868-88E7ACC29B8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7F89C860-F6A2-4EA1-9978-DEBA822C4F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30EB541C-47A0-4FDA-B924-6D5B7370BDB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5C4A7740-DB2E-425F-937B-09F1A0332BE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a:extLst>
            <a:ext uri="{FF2B5EF4-FFF2-40B4-BE49-F238E27FC236}">
              <a16:creationId xmlns:a16="http://schemas.microsoft.com/office/drawing/2014/main" id="{2293B533-FB57-47E3-AC5D-CD9291BD640D}"/>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1463E4F5-F7EB-4CA5-9884-1E011A23F13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a:extLst>
            <a:ext uri="{FF2B5EF4-FFF2-40B4-BE49-F238E27FC236}">
              <a16:creationId xmlns:a16="http://schemas.microsoft.com/office/drawing/2014/main" id="{4D722FC9-167E-4EA0-8A98-A98D3D62E3E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EE71E713-B768-48ED-A36A-2EA0B5BB62B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F79483CE-7049-48E4-BD09-9926E52AB8D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C0ECA55B-7338-466E-800A-D9A9762E1FF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59CF7808-AF54-4995-80B7-D769D498A82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A7B71BC2-CE1F-4A58-93E3-D015E0D51A0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39E77B64-A892-4C84-8DAC-60515F7500F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D7B86FC1-99E9-4018-A6F6-FE73F1D00DF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F4CCC6CF-C2A4-4AFB-9399-F4C7B275E42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24D12FA4-B104-4856-A14A-FB2D4C25BB6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a:extLst>
            <a:ext uri="{FF2B5EF4-FFF2-40B4-BE49-F238E27FC236}">
              <a16:creationId xmlns:a16="http://schemas.microsoft.com/office/drawing/2014/main" id="{0CA2B4DE-EEF4-491D-A900-403F1A77975D}"/>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B1777448-B473-4AD1-A1C1-4A61BBB56B5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a:extLst>
            <a:ext uri="{FF2B5EF4-FFF2-40B4-BE49-F238E27FC236}">
              <a16:creationId xmlns:a16="http://schemas.microsoft.com/office/drawing/2014/main" id="{4708C33E-74D0-41F8-81BE-382A4A42413C}"/>
            </a:ext>
          </a:extLst>
        </xdr:cNvPr>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a:extLst>
            <a:ext uri="{FF2B5EF4-FFF2-40B4-BE49-F238E27FC236}">
              <a16:creationId xmlns:a16="http://schemas.microsoft.com/office/drawing/2014/main" id="{1434A8CF-8D45-4C1A-889F-0CE61FC32145}"/>
            </a:ext>
          </a:extLst>
        </xdr:cNvPr>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a:extLst>
            <a:ext uri="{FF2B5EF4-FFF2-40B4-BE49-F238E27FC236}">
              <a16:creationId xmlns:a16="http://schemas.microsoft.com/office/drawing/2014/main" id="{6F87E30A-5C32-4876-A55E-93E3A9877112}"/>
            </a:ext>
          </a:extLst>
        </xdr:cNvPr>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a:extLst>
            <a:ext uri="{FF2B5EF4-FFF2-40B4-BE49-F238E27FC236}">
              <a16:creationId xmlns:a16="http://schemas.microsoft.com/office/drawing/2014/main" id="{F704AA25-006F-4BEC-AA32-2F1A705F461B}"/>
            </a:ext>
          </a:extLst>
        </xdr:cNvPr>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a:extLst>
            <a:ext uri="{FF2B5EF4-FFF2-40B4-BE49-F238E27FC236}">
              <a16:creationId xmlns:a16="http://schemas.microsoft.com/office/drawing/2014/main" id="{F3E69F20-FC0E-4BE1-805B-4E9806DE7106}"/>
            </a:ext>
          </a:extLst>
        </xdr:cNvPr>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77E3A1A8-47E8-43EF-B2DE-CF494DEB5B4E}"/>
            </a:ext>
          </a:extLst>
        </xdr:cNvPr>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a:extLst>
            <a:ext uri="{FF2B5EF4-FFF2-40B4-BE49-F238E27FC236}">
              <a16:creationId xmlns:a16="http://schemas.microsoft.com/office/drawing/2014/main" id="{2A989811-0EB9-4F64-AA5A-EB2A69A6795C}"/>
            </a:ext>
          </a:extLst>
        </xdr:cNvPr>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a:extLst>
            <a:ext uri="{FF2B5EF4-FFF2-40B4-BE49-F238E27FC236}">
              <a16:creationId xmlns:a16="http://schemas.microsoft.com/office/drawing/2014/main" id="{927628B4-D2AF-4DC9-8F0B-0CF31776D1EF}"/>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a:extLst>
            <a:ext uri="{FF2B5EF4-FFF2-40B4-BE49-F238E27FC236}">
              <a16:creationId xmlns:a16="http://schemas.microsoft.com/office/drawing/2014/main" id="{C7F76CBB-F505-43ED-9AF9-AF7FE0515107}"/>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a:extLst>
            <a:ext uri="{FF2B5EF4-FFF2-40B4-BE49-F238E27FC236}">
              <a16:creationId xmlns:a16="http://schemas.microsoft.com/office/drawing/2014/main" id="{BF6AED45-37C6-463C-9537-B914090295F0}"/>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a:extLst>
            <a:ext uri="{FF2B5EF4-FFF2-40B4-BE49-F238E27FC236}">
              <a16:creationId xmlns:a16="http://schemas.microsoft.com/office/drawing/2014/main" id="{019A4F89-BE05-4A00-A79E-891FB5D9C2AB}"/>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33A15D01-6AB7-4642-AF84-3D89DD2FC05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CCFC5DFC-FFB3-4636-A750-43FE2F03FD3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BF7BE913-AD72-4AD7-9D3E-004D67445AF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8EAB1677-D1BA-4817-8CA1-6DD9C107A47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AA8AC155-FADA-470E-8E37-FDF215F616F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151130</xdr:rowOff>
    </xdr:from>
    <xdr:to>
      <xdr:col>24</xdr:col>
      <xdr:colOff>114300</xdr:colOff>
      <xdr:row>85</xdr:row>
      <xdr:rowOff>81280</xdr:rowOff>
    </xdr:to>
    <xdr:sp macro="" textlink="">
      <xdr:nvSpPr>
        <xdr:cNvPr id="290" name="楕円 289">
          <a:extLst>
            <a:ext uri="{FF2B5EF4-FFF2-40B4-BE49-F238E27FC236}">
              <a16:creationId xmlns:a16="http://schemas.microsoft.com/office/drawing/2014/main" id="{A899EEB2-866B-4347-BC9E-FAFEB04B68B0}"/>
            </a:ext>
          </a:extLst>
        </xdr:cNvPr>
        <xdr:cNvSpPr/>
      </xdr:nvSpPr>
      <xdr:spPr>
        <a:xfrm>
          <a:off x="4584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129557</xdr:rowOff>
    </xdr:from>
    <xdr:ext cx="405111" cy="259045"/>
    <xdr:sp macro="" textlink="">
      <xdr:nvSpPr>
        <xdr:cNvPr id="291" name="【公営住宅】&#10;有形固定資産減価償却率該当値テキスト">
          <a:extLst>
            <a:ext uri="{FF2B5EF4-FFF2-40B4-BE49-F238E27FC236}">
              <a16:creationId xmlns:a16="http://schemas.microsoft.com/office/drawing/2014/main" id="{E2DC3766-C357-4A7D-9200-C2BF892B2958}"/>
            </a:ext>
          </a:extLst>
        </xdr:cNvPr>
        <xdr:cNvSpPr txBox="1"/>
      </xdr:nvSpPr>
      <xdr:spPr>
        <a:xfrm>
          <a:off x="4673600"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86361</xdr:rowOff>
    </xdr:from>
    <xdr:to>
      <xdr:col>20</xdr:col>
      <xdr:colOff>38100</xdr:colOff>
      <xdr:row>85</xdr:row>
      <xdr:rowOff>16511</xdr:rowOff>
    </xdr:to>
    <xdr:sp macro="" textlink="">
      <xdr:nvSpPr>
        <xdr:cNvPr id="292" name="楕円 291">
          <a:extLst>
            <a:ext uri="{FF2B5EF4-FFF2-40B4-BE49-F238E27FC236}">
              <a16:creationId xmlns:a16="http://schemas.microsoft.com/office/drawing/2014/main" id="{2DB7A1B4-D0B2-4CEF-9081-FAC5C9ABE343}"/>
            </a:ext>
          </a:extLst>
        </xdr:cNvPr>
        <xdr:cNvSpPr/>
      </xdr:nvSpPr>
      <xdr:spPr>
        <a:xfrm>
          <a:off x="3746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137161</xdr:rowOff>
    </xdr:from>
    <xdr:to>
      <xdr:col>24</xdr:col>
      <xdr:colOff>63500</xdr:colOff>
      <xdr:row>85</xdr:row>
      <xdr:rowOff>30480</xdr:rowOff>
    </xdr:to>
    <xdr:cxnSp macro="">
      <xdr:nvCxnSpPr>
        <xdr:cNvPr id="293" name="直線コネクタ 292">
          <a:extLst>
            <a:ext uri="{FF2B5EF4-FFF2-40B4-BE49-F238E27FC236}">
              <a16:creationId xmlns:a16="http://schemas.microsoft.com/office/drawing/2014/main" id="{34BD9FB7-D6BE-426A-8DE5-86BC3573D6B7}"/>
            </a:ext>
          </a:extLst>
        </xdr:cNvPr>
        <xdr:cNvCxnSpPr/>
      </xdr:nvCxnSpPr>
      <xdr:spPr>
        <a:xfrm>
          <a:off x="3797300" y="1453896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25400</xdr:rowOff>
    </xdr:from>
    <xdr:to>
      <xdr:col>15</xdr:col>
      <xdr:colOff>101600</xdr:colOff>
      <xdr:row>84</xdr:row>
      <xdr:rowOff>127000</xdr:rowOff>
    </xdr:to>
    <xdr:sp macro="" textlink="">
      <xdr:nvSpPr>
        <xdr:cNvPr id="294" name="楕円 293">
          <a:extLst>
            <a:ext uri="{FF2B5EF4-FFF2-40B4-BE49-F238E27FC236}">
              <a16:creationId xmlns:a16="http://schemas.microsoft.com/office/drawing/2014/main" id="{55C860AA-7925-4B79-8866-9DC9E3AE9D97}"/>
            </a:ext>
          </a:extLst>
        </xdr:cNvPr>
        <xdr:cNvSpPr/>
      </xdr:nvSpPr>
      <xdr:spPr>
        <a:xfrm>
          <a:off x="2857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76200</xdr:rowOff>
    </xdr:from>
    <xdr:to>
      <xdr:col>19</xdr:col>
      <xdr:colOff>177800</xdr:colOff>
      <xdr:row>84</xdr:row>
      <xdr:rowOff>137161</xdr:rowOff>
    </xdr:to>
    <xdr:cxnSp macro="">
      <xdr:nvCxnSpPr>
        <xdr:cNvPr id="295" name="直線コネクタ 294">
          <a:extLst>
            <a:ext uri="{FF2B5EF4-FFF2-40B4-BE49-F238E27FC236}">
              <a16:creationId xmlns:a16="http://schemas.microsoft.com/office/drawing/2014/main" id="{EC28B53D-F688-426F-94CB-3445FA4F28CD}"/>
            </a:ext>
          </a:extLst>
        </xdr:cNvPr>
        <xdr:cNvCxnSpPr/>
      </xdr:nvCxnSpPr>
      <xdr:spPr>
        <a:xfrm>
          <a:off x="2908300" y="14478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132080</xdr:rowOff>
    </xdr:from>
    <xdr:to>
      <xdr:col>10</xdr:col>
      <xdr:colOff>165100</xdr:colOff>
      <xdr:row>84</xdr:row>
      <xdr:rowOff>62230</xdr:rowOff>
    </xdr:to>
    <xdr:sp macro="" textlink="">
      <xdr:nvSpPr>
        <xdr:cNvPr id="296" name="楕円 295">
          <a:extLst>
            <a:ext uri="{FF2B5EF4-FFF2-40B4-BE49-F238E27FC236}">
              <a16:creationId xmlns:a16="http://schemas.microsoft.com/office/drawing/2014/main" id="{8150492C-7362-40DE-AFFD-E631830DEF2B}"/>
            </a:ext>
          </a:extLst>
        </xdr:cNvPr>
        <xdr:cNvSpPr/>
      </xdr:nvSpPr>
      <xdr:spPr>
        <a:xfrm>
          <a:off x="1968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11430</xdr:rowOff>
    </xdr:from>
    <xdr:to>
      <xdr:col>15</xdr:col>
      <xdr:colOff>50800</xdr:colOff>
      <xdr:row>84</xdr:row>
      <xdr:rowOff>76200</xdr:rowOff>
    </xdr:to>
    <xdr:cxnSp macro="">
      <xdr:nvCxnSpPr>
        <xdr:cNvPr id="297" name="直線コネクタ 296">
          <a:extLst>
            <a:ext uri="{FF2B5EF4-FFF2-40B4-BE49-F238E27FC236}">
              <a16:creationId xmlns:a16="http://schemas.microsoft.com/office/drawing/2014/main" id="{1A82D6B4-116F-43A6-8EA3-1765EC980BC8}"/>
            </a:ext>
          </a:extLst>
        </xdr:cNvPr>
        <xdr:cNvCxnSpPr/>
      </xdr:nvCxnSpPr>
      <xdr:spPr>
        <a:xfrm>
          <a:off x="2019300" y="144132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298" name="n_1aveValue【公営住宅】&#10;有形固定資産減価償却率">
          <a:extLst>
            <a:ext uri="{FF2B5EF4-FFF2-40B4-BE49-F238E27FC236}">
              <a16:creationId xmlns:a16="http://schemas.microsoft.com/office/drawing/2014/main" id="{63909999-337D-4F5A-8D9F-9C93926E7394}"/>
            </a:ext>
          </a:extLst>
        </xdr:cNvPr>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299" name="n_2aveValue【公営住宅】&#10;有形固定資産減価償却率">
          <a:extLst>
            <a:ext uri="{FF2B5EF4-FFF2-40B4-BE49-F238E27FC236}">
              <a16:creationId xmlns:a16="http://schemas.microsoft.com/office/drawing/2014/main" id="{95A4BDEE-D81C-4C76-B1B3-90B9720541F3}"/>
            </a:ext>
          </a:extLst>
        </xdr:cNvPr>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00" name="n_3aveValue【公営住宅】&#10;有形固定資産減価償却率">
          <a:extLst>
            <a:ext uri="{FF2B5EF4-FFF2-40B4-BE49-F238E27FC236}">
              <a16:creationId xmlns:a16="http://schemas.microsoft.com/office/drawing/2014/main" id="{1E3555A6-500F-434E-B06C-D6B27DC9893F}"/>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a:extLst>
            <a:ext uri="{FF2B5EF4-FFF2-40B4-BE49-F238E27FC236}">
              <a16:creationId xmlns:a16="http://schemas.microsoft.com/office/drawing/2014/main" id="{5315D39F-BFD7-4C08-94D6-5AA0FDEADD79}"/>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7638</xdr:rowOff>
    </xdr:from>
    <xdr:ext cx="405111" cy="259045"/>
    <xdr:sp macro="" textlink="">
      <xdr:nvSpPr>
        <xdr:cNvPr id="302" name="n_1mainValue【公営住宅】&#10;有形固定資産減価償却率">
          <a:extLst>
            <a:ext uri="{FF2B5EF4-FFF2-40B4-BE49-F238E27FC236}">
              <a16:creationId xmlns:a16="http://schemas.microsoft.com/office/drawing/2014/main" id="{22024D94-6D7E-45B0-9E3D-A4BED8B523BB}"/>
            </a:ext>
          </a:extLst>
        </xdr:cNvPr>
        <xdr:cNvSpPr txBox="1"/>
      </xdr:nvSpPr>
      <xdr:spPr>
        <a:xfrm>
          <a:off x="35820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118127</xdr:rowOff>
    </xdr:from>
    <xdr:ext cx="405111" cy="259045"/>
    <xdr:sp macro="" textlink="">
      <xdr:nvSpPr>
        <xdr:cNvPr id="303" name="n_2mainValue【公営住宅】&#10;有形固定資産減価償却率">
          <a:extLst>
            <a:ext uri="{FF2B5EF4-FFF2-40B4-BE49-F238E27FC236}">
              <a16:creationId xmlns:a16="http://schemas.microsoft.com/office/drawing/2014/main" id="{C3FD6D2C-7E71-4E29-AAE4-42E265283A40}"/>
            </a:ext>
          </a:extLst>
        </xdr:cNvPr>
        <xdr:cNvSpPr txBox="1"/>
      </xdr:nvSpPr>
      <xdr:spPr>
        <a:xfrm>
          <a:off x="2705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53357</xdr:rowOff>
    </xdr:from>
    <xdr:ext cx="405111" cy="259045"/>
    <xdr:sp macro="" textlink="">
      <xdr:nvSpPr>
        <xdr:cNvPr id="304" name="n_3mainValue【公営住宅】&#10;有形固定資産減価償却率">
          <a:extLst>
            <a:ext uri="{FF2B5EF4-FFF2-40B4-BE49-F238E27FC236}">
              <a16:creationId xmlns:a16="http://schemas.microsoft.com/office/drawing/2014/main" id="{6B9BFCAE-0FF1-4312-8C6F-ED4C8317688D}"/>
            </a:ext>
          </a:extLst>
        </xdr:cNvPr>
        <xdr:cNvSpPr txBox="1"/>
      </xdr:nvSpPr>
      <xdr:spPr>
        <a:xfrm>
          <a:off x="1816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ECCA71A2-EC0F-41D3-9185-D4766DE5AF0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BA5B1F98-5556-4789-8278-084FD626630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6ADE6323-0CD3-41FB-804A-84ACCDE776F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542EE65A-0C33-47BA-ACF4-3B5661B3312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4D4EC79F-AA9E-42D7-813E-660274463BA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E3290D36-0DD6-4E84-A487-85242B81CD5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E15F774D-0FAF-45CA-ADBC-E1723BEBE43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B691FE76-81DF-4CD4-9878-EAB2E02C8D6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7E6BA484-892F-450F-A028-627C1340576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189618EB-6C43-4D4B-8F3A-D0B1DC655A7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2401BD0E-CACC-4582-9564-CC6592630EE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DB26D99B-CCCD-419C-B648-0AD5705D1C0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77BB5F3F-081D-412A-AE27-91BB2C48ACD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C110ED85-379B-4AFD-98F5-745770ADFE9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33618773-2A73-4043-9151-4584C2D2D94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F43F2268-B26B-47CB-B0BD-F66430F8B1F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2F6042B7-A434-4C85-A869-647FC5680A2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A8DCB38F-48A6-427C-A050-E49EB743FD9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61E76FD0-D9A4-4B75-A9A1-CBDF4EAC87F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294AE96B-B6BD-4ED2-AEB6-29C4B868FDA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09472314-24D2-4029-956A-1E8492F514D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7AB00E58-8146-40A3-B12E-874B562FD24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a:extLst>
            <a:ext uri="{FF2B5EF4-FFF2-40B4-BE49-F238E27FC236}">
              <a16:creationId xmlns:a16="http://schemas.microsoft.com/office/drawing/2014/main" id="{B15ECCDE-867B-4484-987A-7426C148D8C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a:extLst>
            <a:ext uri="{FF2B5EF4-FFF2-40B4-BE49-F238E27FC236}">
              <a16:creationId xmlns:a16="http://schemas.microsoft.com/office/drawing/2014/main" id="{205F9804-A6B1-42BD-93C7-7E486E278ECC}"/>
            </a:ext>
          </a:extLst>
        </xdr:cNvPr>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a:extLst>
            <a:ext uri="{FF2B5EF4-FFF2-40B4-BE49-F238E27FC236}">
              <a16:creationId xmlns:a16="http://schemas.microsoft.com/office/drawing/2014/main" id="{D4590D5A-DF92-4206-89F4-9C1CCE2CE665}"/>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a:extLst>
            <a:ext uri="{FF2B5EF4-FFF2-40B4-BE49-F238E27FC236}">
              <a16:creationId xmlns:a16="http://schemas.microsoft.com/office/drawing/2014/main" id="{E43906BE-CB70-4F8D-B701-450525F4B99C}"/>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a:extLst>
            <a:ext uri="{FF2B5EF4-FFF2-40B4-BE49-F238E27FC236}">
              <a16:creationId xmlns:a16="http://schemas.microsoft.com/office/drawing/2014/main" id="{413610D1-939A-414F-A49E-771F22D34138}"/>
            </a:ext>
          </a:extLst>
        </xdr:cNvPr>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a:extLst>
            <a:ext uri="{FF2B5EF4-FFF2-40B4-BE49-F238E27FC236}">
              <a16:creationId xmlns:a16="http://schemas.microsoft.com/office/drawing/2014/main" id="{C36C1C46-F4EB-4825-A58D-BA143F6078C9}"/>
            </a:ext>
          </a:extLst>
        </xdr:cNvPr>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33" name="【公営住宅】&#10;一人当たり面積平均値テキスト">
          <a:extLst>
            <a:ext uri="{FF2B5EF4-FFF2-40B4-BE49-F238E27FC236}">
              <a16:creationId xmlns:a16="http://schemas.microsoft.com/office/drawing/2014/main" id="{DBCC9A96-3383-4D33-82E5-40C7E91277C2}"/>
            </a:ext>
          </a:extLst>
        </xdr:cNvPr>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a:extLst>
            <a:ext uri="{FF2B5EF4-FFF2-40B4-BE49-F238E27FC236}">
              <a16:creationId xmlns:a16="http://schemas.microsoft.com/office/drawing/2014/main" id="{609C1FA2-26B0-4E5A-A01B-8E7603BD763A}"/>
            </a:ext>
          </a:extLst>
        </xdr:cNvPr>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a:extLst>
            <a:ext uri="{FF2B5EF4-FFF2-40B4-BE49-F238E27FC236}">
              <a16:creationId xmlns:a16="http://schemas.microsoft.com/office/drawing/2014/main" id="{B8A2BBB3-B052-43E5-AD6E-1F7F540FE77D}"/>
            </a:ext>
          </a:extLst>
        </xdr:cNvPr>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a:extLst>
            <a:ext uri="{FF2B5EF4-FFF2-40B4-BE49-F238E27FC236}">
              <a16:creationId xmlns:a16="http://schemas.microsoft.com/office/drawing/2014/main" id="{82BF60A3-A4C8-43E2-88F6-31F575DC2CD5}"/>
            </a:ext>
          </a:extLst>
        </xdr:cNvPr>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a:extLst>
            <a:ext uri="{FF2B5EF4-FFF2-40B4-BE49-F238E27FC236}">
              <a16:creationId xmlns:a16="http://schemas.microsoft.com/office/drawing/2014/main" id="{47F9546A-21EE-400A-9419-C992F246B43F}"/>
            </a:ext>
          </a:extLst>
        </xdr:cNvPr>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a:extLst>
            <a:ext uri="{FF2B5EF4-FFF2-40B4-BE49-F238E27FC236}">
              <a16:creationId xmlns:a16="http://schemas.microsoft.com/office/drawing/2014/main" id="{AAEF2449-220B-42EE-ADDB-E2124824A004}"/>
            </a:ext>
          </a:extLst>
        </xdr:cNvPr>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DC0AA069-CDDA-468F-BCDC-EEBD7E9E2A9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55470009-C142-4E58-B300-A96864AEE66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4D9525E0-C0C6-4620-8088-0A5D2444FF1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54540061-F7FE-4C00-8423-F7E4F5039AE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2E8DC7B5-F717-40DE-98D1-C77B2A3E1F0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7113</xdr:rowOff>
    </xdr:from>
    <xdr:to>
      <xdr:col>55</xdr:col>
      <xdr:colOff>50800</xdr:colOff>
      <xdr:row>80</xdr:row>
      <xdr:rowOff>108713</xdr:rowOff>
    </xdr:to>
    <xdr:sp macro="" textlink="">
      <xdr:nvSpPr>
        <xdr:cNvPr id="344" name="楕円 343">
          <a:extLst>
            <a:ext uri="{FF2B5EF4-FFF2-40B4-BE49-F238E27FC236}">
              <a16:creationId xmlns:a16="http://schemas.microsoft.com/office/drawing/2014/main" id="{0F920281-ADC3-4FC7-850A-B2D967005F24}"/>
            </a:ext>
          </a:extLst>
        </xdr:cNvPr>
        <xdr:cNvSpPr/>
      </xdr:nvSpPr>
      <xdr:spPr>
        <a:xfrm>
          <a:off x="10426700" y="137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29990</xdr:rowOff>
    </xdr:from>
    <xdr:ext cx="469744" cy="259045"/>
    <xdr:sp macro="" textlink="">
      <xdr:nvSpPr>
        <xdr:cNvPr id="345" name="【公営住宅】&#10;一人当たり面積該当値テキスト">
          <a:extLst>
            <a:ext uri="{FF2B5EF4-FFF2-40B4-BE49-F238E27FC236}">
              <a16:creationId xmlns:a16="http://schemas.microsoft.com/office/drawing/2014/main" id="{7194C8C0-7346-4AA7-80A4-39E4BDE42F6A}"/>
            </a:ext>
          </a:extLst>
        </xdr:cNvPr>
        <xdr:cNvSpPr txBox="1"/>
      </xdr:nvSpPr>
      <xdr:spPr>
        <a:xfrm>
          <a:off x="10515600" y="135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22352</xdr:rowOff>
    </xdr:from>
    <xdr:to>
      <xdr:col>50</xdr:col>
      <xdr:colOff>165100</xdr:colOff>
      <xdr:row>80</xdr:row>
      <xdr:rowOff>123952</xdr:rowOff>
    </xdr:to>
    <xdr:sp macro="" textlink="">
      <xdr:nvSpPr>
        <xdr:cNvPr id="346" name="楕円 345">
          <a:extLst>
            <a:ext uri="{FF2B5EF4-FFF2-40B4-BE49-F238E27FC236}">
              <a16:creationId xmlns:a16="http://schemas.microsoft.com/office/drawing/2014/main" id="{30430780-BA93-4499-B9DE-535CFE0E2DDD}"/>
            </a:ext>
          </a:extLst>
        </xdr:cNvPr>
        <xdr:cNvSpPr/>
      </xdr:nvSpPr>
      <xdr:spPr>
        <a:xfrm>
          <a:off x="9588500" y="137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57913</xdr:rowOff>
    </xdr:from>
    <xdr:to>
      <xdr:col>55</xdr:col>
      <xdr:colOff>0</xdr:colOff>
      <xdr:row>80</xdr:row>
      <xdr:rowOff>73152</xdr:rowOff>
    </xdr:to>
    <xdr:cxnSp macro="">
      <xdr:nvCxnSpPr>
        <xdr:cNvPr id="347" name="直線コネクタ 346">
          <a:extLst>
            <a:ext uri="{FF2B5EF4-FFF2-40B4-BE49-F238E27FC236}">
              <a16:creationId xmlns:a16="http://schemas.microsoft.com/office/drawing/2014/main" id="{A73BA545-E49D-4B8E-8F47-3F7673952BE0}"/>
            </a:ext>
          </a:extLst>
        </xdr:cNvPr>
        <xdr:cNvCxnSpPr/>
      </xdr:nvCxnSpPr>
      <xdr:spPr>
        <a:xfrm flipV="1">
          <a:off x="9639300" y="13773913"/>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36830</xdr:rowOff>
    </xdr:from>
    <xdr:to>
      <xdr:col>46</xdr:col>
      <xdr:colOff>38100</xdr:colOff>
      <xdr:row>80</xdr:row>
      <xdr:rowOff>138430</xdr:rowOff>
    </xdr:to>
    <xdr:sp macro="" textlink="">
      <xdr:nvSpPr>
        <xdr:cNvPr id="348" name="楕円 347">
          <a:extLst>
            <a:ext uri="{FF2B5EF4-FFF2-40B4-BE49-F238E27FC236}">
              <a16:creationId xmlns:a16="http://schemas.microsoft.com/office/drawing/2014/main" id="{FE50A1E6-2DC8-4698-9567-E1593FDCE59A}"/>
            </a:ext>
          </a:extLst>
        </xdr:cNvPr>
        <xdr:cNvSpPr/>
      </xdr:nvSpPr>
      <xdr:spPr>
        <a:xfrm>
          <a:off x="8699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73152</xdr:rowOff>
    </xdr:from>
    <xdr:to>
      <xdr:col>50</xdr:col>
      <xdr:colOff>114300</xdr:colOff>
      <xdr:row>80</xdr:row>
      <xdr:rowOff>87630</xdr:rowOff>
    </xdr:to>
    <xdr:cxnSp macro="">
      <xdr:nvCxnSpPr>
        <xdr:cNvPr id="349" name="直線コネクタ 348">
          <a:extLst>
            <a:ext uri="{FF2B5EF4-FFF2-40B4-BE49-F238E27FC236}">
              <a16:creationId xmlns:a16="http://schemas.microsoft.com/office/drawing/2014/main" id="{B2A069E5-2EA8-42FD-B821-256696CBE0E2}"/>
            </a:ext>
          </a:extLst>
        </xdr:cNvPr>
        <xdr:cNvCxnSpPr/>
      </xdr:nvCxnSpPr>
      <xdr:spPr>
        <a:xfrm flipV="1">
          <a:off x="8750300" y="137891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49022</xdr:rowOff>
    </xdr:from>
    <xdr:to>
      <xdr:col>41</xdr:col>
      <xdr:colOff>101600</xdr:colOff>
      <xdr:row>80</xdr:row>
      <xdr:rowOff>150622</xdr:rowOff>
    </xdr:to>
    <xdr:sp macro="" textlink="">
      <xdr:nvSpPr>
        <xdr:cNvPr id="350" name="楕円 349">
          <a:extLst>
            <a:ext uri="{FF2B5EF4-FFF2-40B4-BE49-F238E27FC236}">
              <a16:creationId xmlns:a16="http://schemas.microsoft.com/office/drawing/2014/main" id="{715B2E8E-A424-49B2-82C2-F648DEB1C9BC}"/>
            </a:ext>
          </a:extLst>
        </xdr:cNvPr>
        <xdr:cNvSpPr/>
      </xdr:nvSpPr>
      <xdr:spPr>
        <a:xfrm>
          <a:off x="7810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87630</xdr:rowOff>
    </xdr:from>
    <xdr:to>
      <xdr:col>45</xdr:col>
      <xdr:colOff>177800</xdr:colOff>
      <xdr:row>80</xdr:row>
      <xdr:rowOff>99822</xdr:rowOff>
    </xdr:to>
    <xdr:cxnSp macro="">
      <xdr:nvCxnSpPr>
        <xdr:cNvPr id="351" name="直線コネクタ 350">
          <a:extLst>
            <a:ext uri="{FF2B5EF4-FFF2-40B4-BE49-F238E27FC236}">
              <a16:creationId xmlns:a16="http://schemas.microsoft.com/office/drawing/2014/main" id="{32FC54C7-3234-451F-B9ED-406FCF698438}"/>
            </a:ext>
          </a:extLst>
        </xdr:cNvPr>
        <xdr:cNvCxnSpPr/>
      </xdr:nvCxnSpPr>
      <xdr:spPr>
        <a:xfrm flipV="1">
          <a:off x="7861300" y="1380363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52" name="n_1aveValue【公営住宅】&#10;一人当たり面積">
          <a:extLst>
            <a:ext uri="{FF2B5EF4-FFF2-40B4-BE49-F238E27FC236}">
              <a16:creationId xmlns:a16="http://schemas.microsoft.com/office/drawing/2014/main" id="{E88C945F-989D-4F62-AA39-ABEE0F69BF86}"/>
            </a:ext>
          </a:extLst>
        </xdr:cNvPr>
        <xdr:cNvSpPr txBox="1"/>
      </xdr:nvSpPr>
      <xdr:spPr>
        <a:xfrm>
          <a:off x="93917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99840</xdr:rowOff>
    </xdr:from>
    <xdr:ext cx="469744" cy="259045"/>
    <xdr:sp macro="" textlink="">
      <xdr:nvSpPr>
        <xdr:cNvPr id="353" name="n_2aveValue【公営住宅】&#10;一人当たり面積">
          <a:extLst>
            <a:ext uri="{FF2B5EF4-FFF2-40B4-BE49-F238E27FC236}">
              <a16:creationId xmlns:a16="http://schemas.microsoft.com/office/drawing/2014/main" id="{125E94C5-F164-4A76-95A4-DFFE426443B8}"/>
            </a:ext>
          </a:extLst>
        </xdr:cNvPr>
        <xdr:cNvSpPr txBox="1"/>
      </xdr:nvSpPr>
      <xdr:spPr>
        <a:xfrm>
          <a:off x="8515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54" name="n_3aveValue【公営住宅】&#10;一人当たり面積">
          <a:extLst>
            <a:ext uri="{FF2B5EF4-FFF2-40B4-BE49-F238E27FC236}">
              <a16:creationId xmlns:a16="http://schemas.microsoft.com/office/drawing/2014/main" id="{EE6D3B13-6476-4FB6-B4BB-3F9BA96DC224}"/>
            </a:ext>
          </a:extLst>
        </xdr:cNvPr>
        <xdr:cNvSpPr txBox="1"/>
      </xdr:nvSpPr>
      <xdr:spPr>
        <a:xfrm>
          <a:off x="7626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a:extLst>
            <a:ext uri="{FF2B5EF4-FFF2-40B4-BE49-F238E27FC236}">
              <a16:creationId xmlns:a16="http://schemas.microsoft.com/office/drawing/2014/main" id="{4E680202-3141-44F0-A6E1-A7AB697C1504}"/>
            </a:ext>
          </a:extLst>
        </xdr:cNvPr>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140479</xdr:rowOff>
    </xdr:from>
    <xdr:ext cx="469744" cy="259045"/>
    <xdr:sp macro="" textlink="">
      <xdr:nvSpPr>
        <xdr:cNvPr id="356" name="n_1mainValue【公営住宅】&#10;一人当たり面積">
          <a:extLst>
            <a:ext uri="{FF2B5EF4-FFF2-40B4-BE49-F238E27FC236}">
              <a16:creationId xmlns:a16="http://schemas.microsoft.com/office/drawing/2014/main" id="{6F3D193B-E5A5-46F5-9AD9-D6A87417BED8}"/>
            </a:ext>
          </a:extLst>
        </xdr:cNvPr>
        <xdr:cNvSpPr txBox="1"/>
      </xdr:nvSpPr>
      <xdr:spPr>
        <a:xfrm>
          <a:off x="9391727" y="1351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154957</xdr:rowOff>
    </xdr:from>
    <xdr:ext cx="469744" cy="259045"/>
    <xdr:sp macro="" textlink="">
      <xdr:nvSpPr>
        <xdr:cNvPr id="357" name="n_2mainValue【公営住宅】&#10;一人当たり面積">
          <a:extLst>
            <a:ext uri="{FF2B5EF4-FFF2-40B4-BE49-F238E27FC236}">
              <a16:creationId xmlns:a16="http://schemas.microsoft.com/office/drawing/2014/main" id="{AE47B1AB-D744-4456-B74A-3F83FCD5A1A0}"/>
            </a:ext>
          </a:extLst>
        </xdr:cNvPr>
        <xdr:cNvSpPr txBox="1"/>
      </xdr:nvSpPr>
      <xdr:spPr>
        <a:xfrm>
          <a:off x="8515427" y="1352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167149</xdr:rowOff>
    </xdr:from>
    <xdr:ext cx="469744" cy="259045"/>
    <xdr:sp macro="" textlink="">
      <xdr:nvSpPr>
        <xdr:cNvPr id="358" name="n_3mainValue【公営住宅】&#10;一人当たり面積">
          <a:extLst>
            <a:ext uri="{FF2B5EF4-FFF2-40B4-BE49-F238E27FC236}">
              <a16:creationId xmlns:a16="http://schemas.microsoft.com/office/drawing/2014/main" id="{E180F3EC-E471-4655-8E29-2081FCE64A08}"/>
            </a:ext>
          </a:extLst>
        </xdr:cNvPr>
        <xdr:cNvSpPr txBox="1"/>
      </xdr:nvSpPr>
      <xdr:spPr>
        <a:xfrm>
          <a:off x="7626427" y="1354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97B831D6-D54F-40E1-ABD0-D97559929C2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77C6B8BC-D014-4AA3-8F23-39F929E865A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ED259BD2-D035-4865-8B5E-E5761414117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4E093F35-0108-435C-A5C8-7E39D6EF950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3BAC2C4C-422C-457F-824A-5BBF7AD3481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65CBA50C-F11E-4FD0-B327-00879692314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B78E3789-5109-418C-BBF3-5C8AB2A2799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B1E661CE-7EA7-4EFA-A281-593342094E4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a:extLst>
            <a:ext uri="{FF2B5EF4-FFF2-40B4-BE49-F238E27FC236}">
              <a16:creationId xmlns:a16="http://schemas.microsoft.com/office/drawing/2014/main" id="{9964EF49-6D10-4EB2-83DE-ADC6C5D4824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a:extLst>
            <a:ext uri="{FF2B5EF4-FFF2-40B4-BE49-F238E27FC236}">
              <a16:creationId xmlns:a16="http://schemas.microsoft.com/office/drawing/2014/main" id="{AC19939A-B63B-4FE2-B10D-5CD3166B777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a:extLst>
            <a:ext uri="{FF2B5EF4-FFF2-40B4-BE49-F238E27FC236}">
              <a16:creationId xmlns:a16="http://schemas.microsoft.com/office/drawing/2014/main" id="{44A0DB9F-DAEC-46D7-A444-25A88940F91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a:extLst>
            <a:ext uri="{FF2B5EF4-FFF2-40B4-BE49-F238E27FC236}">
              <a16:creationId xmlns:a16="http://schemas.microsoft.com/office/drawing/2014/main" id="{A80D2816-04FE-4F1A-8692-9EA2101794C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a:extLst>
            <a:ext uri="{FF2B5EF4-FFF2-40B4-BE49-F238E27FC236}">
              <a16:creationId xmlns:a16="http://schemas.microsoft.com/office/drawing/2014/main" id="{16C6643E-9351-4F54-BBE9-FD8EBADADB7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a:extLst>
            <a:ext uri="{FF2B5EF4-FFF2-40B4-BE49-F238E27FC236}">
              <a16:creationId xmlns:a16="http://schemas.microsoft.com/office/drawing/2014/main" id="{597D5AD4-8D03-4528-BA29-C0221B4D656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a:extLst>
            <a:ext uri="{FF2B5EF4-FFF2-40B4-BE49-F238E27FC236}">
              <a16:creationId xmlns:a16="http://schemas.microsoft.com/office/drawing/2014/main" id="{E9A39FBC-32EF-4202-89FC-D1239E88699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a:extLst>
            <a:ext uri="{FF2B5EF4-FFF2-40B4-BE49-F238E27FC236}">
              <a16:creationId xmlns:a16="http://schemas.microsoft.com/office/drawing/2014/main" id="{D6F6AFC8-99B2-4AA3-9C8C-E204F7DACE8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a:extLst>
            <a:ext uri="{FF2B5EF4-FFF2-40B4-BE49-F238E27FC236}">
              <a16:creationId xmlns:a16="http://schemas.microsoft.com/office/drawing/2014/main" id="{B5ED21A6-C07D-42C0-9223-98527640A13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a:extLst>
            <a:ext uri="{FF2B5EF4-FFF2-40B4-BE49-F238E27FC236}">
              <a16:creationId xmlns:a16="http://schemas.microsoft.com/office/drawing/2014/main" id="{3FD5108B-3A91-4E2B-AC24-137A5AC18F7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a:extLst>
            <a:ext uri="{FF2B5EF4-FFF2-40B4-BE49-F238E27FC236}">
              <a16:creationId xmlns:a16="http://schemas.microsoft.com/office/drawing/2014/main" id="{A678AF79-A9EB-4D67-8B7B-C498E9CB039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a:extLst>
            <a:ext uri="{FF2B5EF4-FFF2-40B4-BE49-F238E27FC236}">
              <a16:creationId xmlns:a16="http://schemas.microsoft.com/office/drawing/2014/main" id="{9D5C9A89-CCD9-4F05-9534-6FC753BCEE8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a:extLst>
            <a:ext uri="{FF2B5EF4-FFF2-40B4-BE49-F238E27FC236}">
              <a16:creationId xmlns:a16="http://schemas.microsoft.com/office/drawing/2014/main" id="{101A56F7-A99E-4C86-8D32-840DFF7502B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a:extLst>
            <a:ext uri="{FF2B5EF4-FFF2-40B4-BE49-F238E27FC236}">
              <a16:creationId xmlns:a16="http://schemas.microsoft.com/office/drawing/2014/main" id="{156E9214-5F97-472F-80C0-B0310D65AFA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a:extLst>
            <a:ext uri="{FF2B5EF4-FFF2-40B4-BE49-F238E27FC236}">
              <a16:creationId xmlns:a16="http://schemas.microsoft.com/office/drawing/2014/main" id="{3134C6D2-C40F-4D78-85E8-0A1AC5B094F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8F881C01-9867-45A8-A164-30C92AC721F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a:extLst>
            <a:ext uri="{FF2B5EF4-FFF2-40B4-BE49-F238E27FC236}">
              <a16:creationId xmlns:a16="http://schemas.microsoft.com/office/drawing/2014/main" id="{C342739B-05E5-4F07-9FA0-38586D0C52A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384" name="直線コネクタ 383">
          <a:extLst>
            <a:ext uri="{FF2B5EF4-FFF2-40B4-BE49-F238E27FC236}">
              <a16:creationId xmlns:a16="http://schemas.microsoft.com/office/drawing/2014/main" id="{475A17E5-A64E-431E-8E50-58CDD6B2EDDE}"/>
            </a:ext>
          </a:extLst>
        </xdr:cNvPr>
        <xdr:cNvCxnSpPr/>
      </xdr:nvCxnSpPr>
      <xdr:spPr>
        <a:xfrm flipV="1">
          <a:off x="4634865" y="17257123"/>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385" name="【港湾・漁港】&#10;有形固定資産減価償却率最小値テキスト">
          <a:extLst>
            <a:ext uri="{FF2B5EF4-FFF2-40B4-BE49-F238E27FC236}">
              <a16:creationId xmlns:a16="http://schemas.microsoft.com/office/drawing/2014/main" id="{EB207158-B81A-46E3-9508-2BBFBDA7C620}"/>
            </a:ext>
          </a:extLst>
        </xdr:cNvPr>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86" name="直線コネクタ 385">
          <a:extLst>
            <a:ext uri="{FF2B5EF4-FFF2-40B4-BE49-F238E27FC236}">
              <a16:creationId xmlns:a16="http://schemas.microsoft.com/office/drawing/2014/main" id="{DC2E58B8-48B9-4E75-9A86-FF55FD8CFA42}"/>
            </a:ext>
          </a:extLst>
        </xdr:cNvPr>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387" name="【港湾・漁港】&#10;有形固定資産減価償却率最大値テキスト">
          <a:extLst>
            <a:ext uri="{FF2B5EF4-FFF2-40B4-BE49-F238E27FC236}">
              <a16:creationId xmlns:a16="http://schemas.microsoft.com/office/drawing/2014/main" id="{292ACAD4-A2CD-4AE6-A45E-C1B32F841983}"/>
            </a:ext>
          </a:extLst>
        </xdr:cNvPr>
        <xdr:cNvSpPr txBox="1"/>
      </xdr:nvSpPr>
      <xdr:spPr>
        <a:xfrm>
          <a:off x="4673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388" name="直線コネクタ 387">
          <a:extLst>
            <a:ext uri="{FF2B5EF4-FFF2-40B4-BE49-F238E27FC236}">
              <a16:creationId xmlns:a16="http://schemas.microsoft.com/office/drawing/2014/main" id="{D31DFCB3-6705-43BD-913C-4C44648AB576}"/>
            </a:ext>
          </a:extLst>
        </xdr:cNvPr>
        <xdr:cNvCxnSpPr/>
      </xdr:nvCxnSpPr>
      <xdr:spPr>
        <a:xfrm>
          <a:off x="4546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389" name="【港湾・漁港】&#10;有形固定資産減価償却率平均値テキスト">
          <a:extLst>
            <a:ext uri="{FF2B5EF4-FFF2-40B4-BE49-F238E27FC236}">
              <a16:creationId xmlns:a16="http://schemas.microsoft.com/office/drawing/2014/main" id="{A8F73E29-0901-4359-AA8A-5885DFB8831A}"/>
            </a:ext>
          </a:extLst>
        </xdr:cNvPr>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90" name="フローチャート: 判断 389">
          <a:extLst>
            <a:ext uri="{FF2B5EF4-FFF2-40B4-BE49-F238E27FC236}">
              <a16:creationId xmlns:a16="http://schemas.microsoft.com/office/drawing/2014/main" id="{AB27A465-CD1F-4C80-A713-1F26AAC67321}"/>
            </a:ext>
          </a:extLst>
        </xdr:cNvPr>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391" name="フローチャート: 判断 390">
          <a:extLst>
            <a:ext uri="{FF2B5EF4-FFF2-40B4-BE49-F238E27FC236}">
              <a16:creationId xmlns:a16="http://schemas.microsoft.com/office/drawing/2014/main" id="{7F4904B5-620B-4F7D-9FDC-B47876D78FFE}"/>
            </a:ext>
          </a:extLst>
        </xdr:cNvPr>
        <xdr:cNvSpPr/>
      </xdr:nvSpPr>
      <xdr:spPr>
        <a:xfrm>
          <a:off x="3746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392" name="フローチャート: 判断 391">
          <a:extLst>
            <a:ext uri="{FF2B5EF4-FFF2-40B4-BE49-F238E27FC236}">
              <a16:creationId xmlns:a16="http://schemas.microsoft.com/office/drawing/2014/main" id="{94E4970C-F86D-4FEA-BA84-F6A7A9D8ACF2}"/>
            </a:ext>
          </a:extLst>
        </xdr:cNvPr>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393" name="フローチャート: 判断 392">
          <a:extLst>
            <a:ext uri="{FF2B5EF4-FFF2-40B4-BE49-F238E27FC236}">
              <a16:creationId xmlns:a16="http://schemas.microsoft.com/office/drawing/2014/main" id="{0A768D82-6DFB-4F4A-9DAD-7F7D8538A056}"/>
            </a:ext>
          </a:extLst>
        </xdr:cNvPr>
        <xdr:cNvSpPr/>
      </xdr:nvSpPr>
      <xdr:spPr>
        <a:xfrm>
          <a:off x="1968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121738</xdr:rowOff>
    </xdr:from>
    <xdr:to>
      <xdr:col>6</xdr:col>
      <xdr:colOff>38100</xdr:colOff>
      <xdr:row>104</xdr:row>
      <xdr:rowOff>51888</xdr:rowOff>
    </xdr:to>
    <xdr:sp macro="" textlink="">
      <xdr:nvSpPr>
        <xdr:cNvPr id="394" name="フローチャート: 判断 393">
          <a:extLst>
            <a:ext uri="{FF2B5EF4-FFF2-40B4-BE49-F238E27FC236}">
              <a16:creationId xmlns:a16="http://schemas.microsoft.com/office/drawing/2014/main" id="{DC4775CB-D234-4F6C-8718-EC2DF2981CD5}"/>
            </a:ext>
          </a:extLst>
        </xdr:cNvPr>
        <xdr:cNvSpPr/>
      </xdr:nvSpPr>
      <xdr:spPr>
        <a:xfrm>
          <a:off x="1079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C360E65D-D947-47F0-A9C5-C6CE12D809D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98DEE0C6-FB8F-4785-B84D-2AAB03EA948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4745940B-4C02-4F96-A85E-A42764F5BD3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3D21764C-AC4F-4792-A662-6F98B1BEE60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396C892C-DA46-470E-A89F-A1F41222D0D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9071</xdr:rowOff>
    </xdr:from>
    <xdr:to>
      <xdr:col>24</xdr:col>
      <xdr:colOff>114300</xdr:colOff>
      <xdr:row>105</xdr:row>
      <xdr:rowOff>110671</xdr:rowOff>
    </xdr:to>
    <xdr:sp macro="" textlink="">
      <xdr:nvSpPr>
        <xdr:cNvPr id="400" name="楕円 399">
          <a:extLst>
            <a:ext uri="{FF2B5EF4-FFF2-40B4-BE49-F238E27FC236}">
              <a16:creationId xmlns:a16="http://schemas.microsoft.com/office/drawing/2014/main" id="{8DA87C55-189B-4C24-B917-07180DED62A6}"/>
            </a:ext>
          </a:extLst>
        </xdr:cNvPr>
        <xdr:cNvSpPr/>
      </xdr:nvSpPr>
      <xdr:spPr>
        <a:xfrm>
          <a:off x="45847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31948</xdr:rowOff>
    </xdr:from>
    <xdr:ext cx="405111" cy="259045"/>
    <xdr:sp macro="" textlink="">
      <xdr:nvSpPr>
        <xdr:cNvPr id="401" name="【港湾・漁港】&#10;有形固定資産減価償却率該当値テキスト">
          <a:extLst>
            <a:ext uri="{FF2B5EF4-FFF2-40B4-BE49-F238E27FC236}">
              <a16:creationId xmlns:a16="http://schemas.microsoft.com/office/drawing/2014/main" id="{7B0D3EF1-4AF4-48D6-9630-D9267B4AAAEB}"/>
            </a:ext>
          </a:extLst>
        </xdr:cNvPr>
        <xdr:cNvSpPr txBox="1"/>
      </xdr:nvSpPr>
      <xdr:spPr>
        <a:xfrm>
          <a:off x="4673600" y="17862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92348</xdr:rowOff>
    </xdr:from>
    <xdr:to>
      <xdr:col>20</xdr:col>
      <xdr:colOff>38100</xdr:colOff>
      <xdr:row>106</xdr:row>
      <xdr:rowOff>22498</xdr:rowOff>
    </xdr:to>
    <xdr:sp macro="" textlink="">
      <xdr:nvSpPr>
        <xdr:cNvPr id="402" name="楕円 401">
          <a:extLst>
            <a:ext uri="{FF2B5EF4-FFF2-40B4-BE49-F238E27FC236}">
              <a16:creationId xmlns:a16="http://schemas.microsoft.com/office/drawing/2014/main" id="{AA289003-AEBC-47E8-8B10-54088ADD8F83}"/>
            </a:ext>
          </a:extLst>
        </xdr:cNvPr>
        <xdr:cNvSpPr/>
      </xdr:nvSpPr>
      <xdr:spPr>
        <a:xfrm>
          <a:off x="3746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59871</xdr:rowOff>
    </xdr:from>
    <xdr:to>
      <xdr:col>24</xdr:col>
      <xdr:colOff>63500</xdr:colOff>
      <xdr:row>105</xdr:row>
      <xdr:rowOff>143148</xdr:rowOff>
    </xdr:to>
    <xdr:cxnSp macro="">
      <xdr:nvCxnSpPr>
        <xdr:cNvPr id="403" name="直線コネクタ 402">
          <a:extLst>
            <a:ext uri="{FF2B5EF4-FFF2-40B4-BE49-F238E27FC236}">
              <a16:creationId xmlns:a16="http://schemas.microsoft.com/office/drawing/2014/main" id="{3D3391EE-BD5D-48E8-9B26-A75B0B2379D7}"/>
            </a:ext>
          </a:extLst>
        </xdr:cNvPr>
        <xdr:cNvCxnSpPr/>
      </xdr:nvCxnSpPr>
      <xdr:spPr>
        <a:xfrm flipV="1">
          <a:off x="3797300" y="18062121"/>
          <a:ext cx="838200" cy="8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35198</xdr:rowOff>
    </xdr:from>
    <xdr:to>
      <xdr:col>15</xdr:col>
      <xdr:colOff>101600</xdr:colOff>
      <xdr:row>106</xdr:row>
      <xdr:rowOff>136798</xdr:rowOff>
    </xdr:to>
    <xdr:sp macro="" textlink="">
      <xdr:nvSpPr>
        <xdr:cNvPr id="404" name="楕円 403">
          <a:extLst>
            <a:ext uri="{FF2B5EF4-FFF2-40B4-BE49-F238E27FC236}">
              <a16:creationId xmlns:a16="http://schemas.microsoft.com/office/drawing/2014/main" id="{F82C5B44-0704-45FF-892E-290CDBE01CFC}"/>
            </a:ext>
          </a:extLst>
        </xdr:cNvPr>
        <xdr:cNvSpPr/>
      </xdr:nvSpPr>
      <xdr:spPr>
        <a:xfrm>
          <a:off x="2857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143148</xdr:rowOff>
    </xdr:from>
    <xdr:to>
      <xdr:col>19</xdr:col>
      <xdr:colOff>177800</xdr:colOff>
      <xdr:row>106</xdr:row>
      <xdr:rowOff>85998</xdr:rowOff>
    </xdr:to>
    <xdr:cxnSp macro="">
      <xdr:nvCxnSpPr>
        <xdr:cNvPr id="405" name="直線コネクタ 404">
          <a:extLst>
            <a:ext uri="{FF2B5EF4-FFF2-40B4-BE49-F238E27FC236}">
              <a16:creationId xmlns:a16="http://schemas.microsoft.com/office/drawing/2014/main" id="{2DAC2D71-6DF9-4BF0-AC3F-4E9D5D49B9A5}"/>
            </a:ext>
          </a:extLst>
        </xdr:cNvPr>
        <xdr:cNvCxnSpPr/>
      </xdr:nvCxnSpPr>
      <xdr:spPr>
        <a:xfrm flipV="1">
          <a:off x="2908300" y="1814539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105411</xdr:rowOff>
    </xdr:from>
    <xdr:to>
      <xdr:col>10</xdr:col>
      <xdr:colOff>165100</xdr:colOff>
      <xdr:row>107</xdr:row>
      <xdr:rowOff>35561</xdr:rowOff>
    </xdr:to>
    <xdr:sp macro="" textlink="">
      <xdr:nvSpPr>
        <xdr:cNvPr id="406" name="楕円 405">
          <a:extLst>
            <a:ext uri="{FF2B5EF4-FFF2-40B4-BE49-F238E27FC236}">
              <a16:creationId xmlns:a16="http://schemas.microsoft.com/office/drawing/2014/main" id="{C7C8C253-97EE-4B30-BF30-E8539EFCC3DD}"/>
            </a:ext>
          </a:extLst>
        </xdr:cNvPr>
        <xdr:cNvSpPr/>
      </xdr:nvSpPr>
      <xdr:spPr>
        <a:xfrm>
          <a:off x="1968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85998</xdr:rowOff>
    </xdr:from>
    <xdr:to>
      <xdr:col>15</xdr:col>
      <xdr:colOff>50800</xdr:colOff>
      <xdr:row>106</xdr:row>
      <xdr:rowOff>156211</xdr:rowOff>
    </xdr:to>
    <xdr:cxnSp macro="">
      <xdr:nvCxnSpPr>
        <xdr:cNvPr id="407" name="直線コネクタ 406">
          <a:extLst>
            <a:ext uri="{FF2B5EF4-FFF2-40B4-BE49-F238E27FC236}">
              <a16:creationId xmlns:a16="http://schemas.microsoft.com/office/drawing/2014/main" id="{86B40ACA-F35F-4355-86F7-870E4B7633B8}"/>
            </a:ext>
          </a:extLst>
        </xdr:cNvPr>
        <xdr:cNvCxnSpPr/>
      </xdr:nvCxnSpPr>
      <xdr:spPr>
        <a:xfrm flipV="1">
          <a:off x="2019300" y="18259698"/>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83838</xdr:rowOff>
    </xdr:from>
    <xdr:ext cx="405111" cy="259045"/>
    <xdr:sp macro="" textlink="">
      <xdr:nvSpPr>
        <xdr:cNvPr id="408" name="n_1aveValue【港湾・漁港】&#10;有形固定資産減価償却率">
          <a:extLst>
            <a:ext uri="{FF2B5EF4-FFF2-40B4-BE49-F238E27FC236}">
              <a16:creationId xmlns:a16="http://schemas.microsoft.com/office/drawing/2014/main" id="{05DE0B79-64B3-4397-B801-E755C564A738}"/>
            </a:ext>
          </a:extLst>
        </xdr:cNvPr>
        <xdr:cNvSpPr txBox="1"/>
      </xdr:nvSpPr>
      <xdr:spPr>
        <a:xfrm>
          <a:off x="3582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65150</xdr:rowOff>
    </xdr:from>
    <xdr:ext cx="405111" cy="259045"/>
    <xdr:sp macro="" textlink="">
      <xdr:nvSpPr>
        <xdr:cNvPr id="409" name="n_2aveValue【港湾・漁港】&#10;有形固定資産減価償却率">
          <a:extLst>
            <a:ext uri="{FF2B5EF4-FFF2-40B4-BE49-F238E27FC236}">
              <a16:creationId xmlns:a16="http://schemas.microsoft.com/office/drawing/2014/main" id="{F86FFF7C-01DF-4D5D-B78E-2338ACCD1935}"/>
            </a:ext>
          </a:extLst>
        </xdr:cNvPr>
        <xdr:cNvSpPr txBox="1"/>
      </xdr:nvSpPr>
      <xdr:spPr>
        <a:xfrm>
          <a:off x="2705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61884</xdr:rowOff>
    </xdr:from>
    <xdr:ext cx="405111" cy="259045"/>
    <xdr:sp macro="" textlink="">
      <xdr:nvSpPr>
        <xdr:cNvPr id="410" name="n_3aveValue【港湾・漁港】&#10;有形固定資産減価償却率">
          <a:extLst>
            <a:ext uri="{FF2B5EF4-FFF2-40B4-BE49-F238E27FC236}">
              <a16:creationId xmlns:a16="http://schemas.microsoft.com/office/drawing/2014/main" id="{E40411C0-F729-4C20-8FEC-F5E54D0D9A38}"/>
            </a:ext>
          </a:extLst>
        </xdr:cNvPr>
        <xdr:cNvSpPr txBox="1"/>
      </xdr:nvSpPr>
      <xdr:spPr>
        <a:xfrm>
          <a:off x="1816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68415</xdr:rowOff>
    </xdr:from>
    <xdr:ext cx="405111" cy="259045"/>
    <xdr:sp macro="" textlink="">
      <xdr:nvSpPr>
        <xdr:cNvPr id="411" name="n_4aveValue【港湾・漁港】&#10;有形固定資産減価償却率">
          <a:extLst>
            <a:ext uri="{FF2B5EF4-FFF2-40B4-BE49-F238E27FC236}">
              <a16:creationId xmlns:a16="http://schemas.microsoft.com/office/drawing/2014/main" id="{D11E06A9-DA68-401E-B392-7118DFED41CD}"/>
            </a:ext>
          </a:extLst>
        </xdr:cNvPr>
        <xdr:cNvSpPr txBox="1"/>
      </xdr:nvSpPr>
      <xdr:spPr>
        <a:xfrm>
          <a:off x="927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39025</xdr:rowOff>
    </xdr:from>
    <xdr:ext cx="405111" cy="259045"/>
    <xdr:sp macro="" textlink="">
      <xdr:nvSpPr>
        <xdr:cNvPr id="412" name="n_1mainValue【港湾・漁港】&#10;有形固定資産減価償却率">
          <a:extLst>
            <a:ext uri="{FF2B5EF4-FFF2-40B4-BE49-F238E27FC236}">
              <a16:creationId xmlns:a16="http://schemas.microsoft.com/office/drawing/2014/main" id="{BEFE945E-AA3C-46C6-A882-D0462A9AA580}"/>
            </a:ext>
          </a:extLst>
        </xdr:cNvPr>
        <xdr:cNvSpPr txBox="1"/>
      </xdr:nvSpPr>
      <xdr:spPr>
        <a:xfrm>
          <a:off x="3582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127925</xdr:rowOff>
    </xdr:from>
    <xdr:ext cx="405111" cy="259045"/>
    <xdr:sp macro="" textlink="">
      <xdr:nvSpPr>
        <xdr:cNvPr id="413" name="n_2mainValue【港湾・漁港】&#10;有形固定資産減価償却率">
          <a:extLst>
            <a:ext uri="{FF2B5EF4-FFF2-40B4-BE49-F238E27FC236}">
              <a16:creationId xmlns:a16="http://schemas.microsoft.com/office/drawing/2014/main" id="{C08B8D29-4EBB-4518-80FE-4C67E42EBDB6}"/>
            </a:ext>
          </a:extLst>
        </xdr:cNvPr>
        <xdr:cNvSpPr txBox="1"/>
      </xdr:nvSpPr>
      <xdr:spPr>
        <a:xfrm>
          <a:off x="2705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26688</xdr:rowOff>
    </xdr:from>
    <xdr:ext cx="405111" cy="259045"/>
    <xdr:sp macro="" textlink="">
      <xdr:nvSpPr>
        <xdr:cNvPr id="414" name="n_3mainValue【港湾・漁港】&#10;有形固定資産減価償却率">
          <a:extLst>
            <a:ext uri="{FF2B5EF4-FFF2-40B4-BE49-F238E27FC236}">
              <a16:creationId xmlns:a16="http://schemas.microsoft.com/office/drawing/2014/main" id="{E914884D-726C-43AB-A523-2E9771AD1F58}"/>
            </a:ext>
          </a:extLst>
        </xdr:cNvPr>
        <xdr:cNvSpPr txBox="1"/>
      </xdr:nvSpPr>
      <xdr:spPr>
        <a:xfrm>
          <a:off x="1816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61080E5D-2CB5-4BC7-9B31-4B2A4F156B7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D07FF0B8-AA94-44C1-A172-D9AA1B2D4EC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DC2CAD93-3AC4-4DA9-BD61-9989B2637CF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1248EA4B-24C0-48B7-929B-98E958708DA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187410E0-0D01-48BD-B84E-0B070974457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AE5F98C5-6331-4D7F-89B7-661A181283B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B8950135-5F62-4C59-AE10-47F1547E1B5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DF278A5D-768D-4FCF-A1CB-50786A5C461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46B7D592-DC93-4D1D-9BE6-50D135DD94C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ED01B5BF-46DE-4144-8A06-EE6B26777F4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5" name="直線コネクタ 424">
          <a:extLst>
            <a:ext uri="{FF2B5EF4-FFF2-40B4-BE49-F238E27FC236}">
              <a16:creationId xmlns:a16="http://schemas.microsoft.com/office/drawing/2014/main" id="{6871AFBD-B156-4699-A72C-563AF4467478}"/>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6" name="テキスト ボックス 425">
          <a:extLst>
            <a:ext uri="{FF2B5EF4-FFF2-40B4-BE49-F238E27FC236}">
              <a16:creationId xmlns:a16="http://schemas.microsoft.com/office/drawing/2014/main" id="{C6C232A6-B1C6-45A7-BB89-C4A5574E2368}"/>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7" name="直線コネクタ 426">
          <a:extLst>
            <a:ext uri="{FF2B5EF4-FFF2-40B4-BE49-F238E27FC236}">
              <a16:creationId xmlns:a16="http://schemas.microsoft.com/office/drawing/2014/main" id="{87E57BBF-6974-46DD-A63F-2B3C3D312E45}"/>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28" name="テキスト ボックス 427">
          <a:extLst>
            <a:ext uri="{FF2B5EF4-FFF2-40B4-BE49-F238E27FC236}">
              <a16:creationId xmlns:a16="http://schemas.microsoft.com/office/drawing/2014/main" id="{F3889976-CF51-4E13-895F-31319A150383}"/>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9" name="直線コネクタ 428">
          <a:extLst>
            <a:ext uri="{FF2B5EF4-FFF2-40B4-BE49-F238E27FC236}">
              <a16:creationId xmlns:a16="http://schemas.microsoft.com/office/drawing/2014/main" id="{63EEFDD4-E43C-4139-A5E3-B2A2681F17AF}"/>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0" name="テキスト ボックス 429">
          <a:extLst>
            <a:ext uri="{FF2B5EF4-FFF2-40B4-BE49-F238E27FC236}">
              <a16:creationId xmlns:a16="http://schemas.microsoft.com/office/drawing/2014/main" id="{B3CC370E-F793-49C7-8293-59405E6ECE5D}"/>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1" name="直線コネクタ 430">
          <a:extLst>
            <a:ext uri="{FF2B5EF4-FFF2-40B4-BE49-F238E27FC236}">
              <a16:creationId xmlns:a16="http://schemas.microsoft.com/office/drawing/2014/main" id="{165A6A7A-4028-4A57-87E0-5C3472DE9705}"/>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2" name="テキスト ボックス 431">
          <a:extLst>
            <a:ext uri="{FF2B5EF4-FFF2-40B4-BE49-F238E27FC236}">
              <a16:creationId xmlns:a16="http://schemas.microsoft.com/office/drawing/2014/main" id="{86B78145-7675-4515-B8AA-E9C58C193D5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3" name="直線コネクタ 432">
          <a:extLst>
            <a:ext uri="{FF2B5EF4-FFF2-40B4-BE49-F238E27FC236}">
              <a16:creationId xmlns:a16="http://schemas.microsoft.com/office/drawing/2014/main" id="{DA2F384E-7352-43B1-AE60-D87DAA731A59}"/>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4" name="テキスト ボックス 433">
          <a:extLst>
            <a:ext uri="{FF2B5EF4-FFF2-40B4-BE49-F238E27FC236}">
              <a16:creationId xmlns:a16="http://schemas.microsoft.com/office/drawing/2014/main" id="{86520E59-706F-4898-878C-41751EB697D4}"/>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5" name="直線コネクタ 434">
          <a:extLst>
            <a:ext uri="{FF2B5EF4-FFF2-40B4-BE49-F238E27FC236}">
              <a16:creationId xmlns:a16="http://schemas.microsoft.com/office/drawing/2014/main" id="{03EEA55F-4ED8-4AFA-9DF1-3799B6B9F3D3}"/>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36" name="テキスト ボックス 435">
          <a:extLst>
            <a:ext uri="{FF2B5EF4-FFF2-40B4-BE49-F238E27FC236}">
              <a16:creationId xmlns:a16="http://schemas.microsoft.com/office/drawing/2014/main" id="{51886978-6C37-49A2-AB6E-0F4FDADA62E2}"/>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69B02B4D-6816-4C59-9883-36587602683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8" name="テキスト ボックス 437">
          <a:extLst>
            <a:ext uri="{FF2B5EF4-FFF2-40B4-BE49-F238E27FC236}">
              <a16:creationId xmlns:a16="http://schemas.microsoft.com/office/drawing/2014/main" id="{E8781205-B313-4E9A-860C-136CA070F485}"/>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a:extLst>
            <a:ext uri="{FF2B5EF4-FFF2-40B4-BE49-F238E27FC236}">
              <a16:creationId xmlns:a16="http://schemas.microsoft.com/office/drawing/2014/main" id="{C9B528C0-BE31-401C-9B66-D2DDEF4FDFC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40" name="直線コネクタ 439">
          <a:extLst>
            <a:ext uri="{FF2B5EF4-FFF2-40B4-BE49-F238E27FC236}">
              <a16:creationId xmlns:a16="http://schemas.microsoft.com/office/drawing/2014/main" id="{6D39B9A9-77EC-4AA5-96DD-E932B403D950}"/>
            </a:ext>
          </a:extLst>
        </xdr:cNvPr>
        <xdr:cNvCxnSpPr/>
      </xdr:nvCxnSpPr>
      <xdr:spPr>
        <a:xfrm flipV="1">
          <a:off x="10476865" y="17287118"/>
          <a:ext cx="0" cy="143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41" name="【港湾・漁港】&#10;一人当たり有形固定資産（償却資産）額最小値テキスト">
          <a:extLst>
            <a:ext uri="{FF2B5EF4-FFF2-40B4-BE49-F238E27FC236}">
              <a16:creationId xmlns:a16="http://schemas.microsoft.com/office/drawing/2014/main" id="{A1483A41-2DBA-4818-ADA8-3F2D95E05E6A}"/>
            </a:ext>
          </a:extLst>
        </xdr:cNvPr>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42" name="直線コネクタ 441">
          <a:extLst>
            <a:ext uri="{FF2B5EF4-FFF2-40B4-BE49-F238E27FC236}">
              <a16:creationId xmlns:a16="http://schemas.microsoft.com/office/drawing/2014/main" id="{FBD5C0E4-D12E-4F92-9930-765240DC5C83}"/>
            </a:ext>
          </a:extLst>
        </xdr:cNvPr>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43" name="【港湾・漁港】&#10;一人当たり有形固定資産（償却資産）額最大値テキスト">
          <a:extLst>
            <a:ext uri="{FF2B5EF4-FFF2-40B4-BE49-F238E27FC236}">
              <a16:creationId xmlns:a16="http://schemas.microsoft.com/office/drawing/2014/main" id="{5AB82139-253C-4809-BBA0-FCB8CDA8D6AF}"/>
            </a:ext>
          </a:extLst>
        </xdr:cNvPr>
        <xdr:cNvSpPr txBox="1"/>
      </xdr:nvSpPr>
      <xdr:spPr>
        <a:xfrm>
          <a:off x="10515600" y="170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44" name="直線コネクタ 443">
          <a:extLst>
            <a:ext uri="{FF2B5EF4-FFF2-40B4-BE49-F238E27FC236}">
              <a16:creationId xmlns:a16="http://schemas.microsoft.com/office/drawing/2014/main" id="{28E4516A-12F6-4C61-ADD7-DD784BDD2CDB}"/>
            </a:ext>
          </a:extLst>
        </xdr:cNvPr>
        <xdr:cNvCxnSpPr/>
      </xdr:nvCxnSpPr>
      <xdr:spPr>
        <a:xfrm>
          <a:off x="10388600" y="1728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152908</xdr:rowOff>
    </xdr:from>
    <xdr:ext cx="534377" cy="259045"/>
    <xdr:sp macro="" textlink="">
      <xdr:nvSpPr>
        <xdr:cNvPr id="445" name="【港湾・漁港】&#10;一人当たり有形固定資産（償却資産）額平均値テキスト">
          <a:extLst>
            <a:ext uri="{FF2B5EF4-FFF2-40B4-BE49-F238E27FC236}">
              <a16:creationId xmlns:a16="http://schemas.microsoft.com/office/drawing/2014/main" id="{E1A827AC-3E1F-4EE8-82E3-CC2DF1F6E4DE}"/>
            </a:ext>
          </a:extLst>
        </xdr:cNvPr>
        <xdr:cNvSpPr txBox="1"/>
      </xdr:nvSpPr>
      <xdr:spPr>
        <a:xfrm>
          <a:off x="10515600" y="18326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46" name="フローチャート: 判断 445">
          <a:extLst>
            <a:ext uri="{FF2B5EF4-FFF2-40B4-BE49-F238E27FC236}">
              <a16:creationId xmlns:a16="http://schemas.microsoft.com/office/drawing/2014/main" id="{B0FE60D6-3F89-46C0-8702-468834B141C7}"/>
            </a:ext>
          </a:extLst>
        </xdr:cNvPr>
        <xdr:cNvSpPr/>
      </xdr:nvSpPr>
      <xdr:spPr>
        <a:xfrm>
          <a:off x="10426700" y="184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47" name="フローチャート: 判断 446">
          <a:extLst>
            <a:ext uri="{FF2B5EF4-FFF2-40B4-BE49-F238E27FC236}">
              <a16:creationId xmlns:a16="http://schemas.microsoft.com/office/drawing/2014/main" id="{70A5332F-53D0-4FF3-A4C2-6B9C190EC983}"/>
            </a:ext>
          </a:extLst>
        </xdr:cNvPr>
        <xdr:cNvSpPr/>
      </xdr:nvSpPr>
      <xdr:spPr>
        <a:xfrm>
          <a:off x="9588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143861</xdr:rowOff>
    </xdr:from>
    <xdr:to>
      <xdr:col>46</xdr:col>
      <xdr:colOff>38100</xdr:colOff>
      <xdr:row>108</xdr:row>
      <xdr:rowOff>74011</xdr:rowOff>
    </xdr:to>
    <xdr:sp macro="" textlink="">
      <xdr:nvSpPr>
        <xdr:cNvPr id="448" name="フローチャート: 判断 447">
          <a:extLst>
            <a:ext uri="{FF2B5EF4-FFF2-40B4-BE49-F238E27FC236}">
              <a16:creationId xmlns:a16="http://schemas.microsoft.com/office/drawing/2014/main" id="{B7761C30-CAB5-4122-9C85-9F26CD1E779F}"/>
            </a:ext>
          </a:extLst>
        </xdr:cNvPr>
        <xdr:cNvSpPr/>
      </xdr:nvSpPr>
      <xdr:spPr>
        <a:xfrm>
          <a:off x="8699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150183</xdr:rowOff>
    </xdr:from>
    <xdr:to>
      <xdr:col>41</xdr:col>
      <xdr:colOff>101600</xdr:colOff>
      <xdr:row>108</xdr:row>
      <xdr:rowOff>80333</xdr:rowOff>
    </xdr:to>
    <xdr:sp macro="" textlink="">
      <xdr:nvSpPr>
        <xdr:cNvPr id="449" name="フローチャート: 判断 448">
          <a:extLst>
            <a:ext uri="{FF2B5EF4-FFF2-40B4-BE49-F238E27FC236}">
              <a16:creationId xmlns:a16="http://schemas.microsoft.com/office/drawing/2014/main" id="{5B16E8B8-0FC3-4630-BF75-8F0CEE077659}"/>
            </a:ext>
          </a:extLst>
        </xdr:cNvPr>
        <xdr:cNvSpPr/>
      </xdr:nvSpPr>
      <xdr:spPr>
        <a:xfrm>
          <a:off x="7810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126533</xdr:rowOff>
    </xdr:from>
    <xdr:to>
      <xdr:col>36</xdr:col>
      <xdr:colOff>165100</xdr:colOff>
      <xdr:row>109</xdr:row>
      <xdr:rowOff>56683</xdr:rowOff>
    </xdr:to>
    <xdr:sp macro="" textlink="">
      <xdr:nvSpPr>
        <xdr:cNvPr id="450" name="フローチャート: 判断 449">
          <a:extLst>
            <a:ext uri="{FF2B5EF4-FFF2-40B4-BE49-F238E27FC236}">
              <a16:creationId xmlns:a16="http://schemas.microsoft.com/office/drawing/2014/main" id="{5028FAB6-7872-4E39-91A7-F41FA9CAD7A0}"/>
            </a:ext>
          </a:extLst>
        </xdr:cNvPr>
        <xdr:cNvSpPr/>
      </xdr:nvSpPr>
      <xdr:spPr>
        <a:xfrm>
          <a:off x="6921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98D283B-5D9C-4728-829F-D2FD40998E1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BF5290FD-24EF-4646-8377-64B37341F54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81A2F46B-C57D-41CC-BF7D-88C133A78B7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2A3420A2-26BD-4B60-8625-09C13E4909C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96789316-FCBA-403D-A278-37BEE556323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108953</xdr:rowOff>
    </xdr:from>
    <xdr:to>
      <xdr:col>55</xdr:col>
      <xdr:colOff>50800</xdr:colOff>
      <xdr:row>109</xdr:row>
      <xdr:rowOff>39103</xdr:rowOff>
    </xdr:to>
    <xdr:sp macro="" textlink="">
      <xdr:nvSpPr>
        <xdr:cNvPr id="456" name="楕円 455">
          <a:extLst>
            <a:ext uri="{FF2B5EF4-FFF2-40B4-BE49-F238E27FC236}">
              <a16:creationId xmlns:a16="http://schemas.microsoft.com/office/drawing/2014/main" id="{C27BA67B-6C45-42B1-B0AE-6A108E76760F}"/>
            </a:ext>
          </a:extLst>
        </xdr:cNvPr>
        <xdr:cNvSpPr/>
      </xdr:nvSpPr>
      <xdr:spPr>
        <a:xfrm>
          <a:off x="10426700" y="1862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23880</xdr:rowOff>
    </xdr:from>
    <xdr:ext cx="534377" cy="259045"/>
    <xdr:sp macro="" textlink="">
      <xdr:nvSpPr>
        <xdr:cNvPr id="457" name="【港湾・漁港】&#10;一人当たり有形固定資産（償却資産）額該当値テキスト">
          <a:extLst>
            <a:ext uri="{FF2B5EF4-FFF2-40B4-BE49-F238E27FC236}">
              <a16:creationId xmlns:a16="http://schemas.microsoft.com/office/drawing/2014/main" id="{AE55534A-4C87-42E8-AFC1-FB3822231AB2}"/>
            </a:ext>
          </a:extLst>
        </xdr:cNvPr>
        <xdr:cNvSpPr txBox="1"/>
      </xdr:nvSpPr>
      <xdr:spPr>
        <a:xfrm>
          <a:off x="10515600" y="185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114545</xdr:rowOff>
    </xdr:from>
    <xdr:to>
      <xdr:col>50</xdr:col>
      <xdr:colOff>165100</xdr:colOff>
      <xdr:row>109</xdr:row>
      <xdr:rowOff>44695</xdr:rowOff>
    </xdr:to>
    <xdr:sp macro="" textlink="">
      <xdr:nvSpPr>
        <xdr:cNvPr id="458" name="楕円 457">
          <a:extLst>
            <a:ext uri="{FF2B5EF4-FFF2-40B4-BE49-F238E27FC236}">
              <a16:creationId xmlns:a16="http://schemas.microsoft.com/office/drawing/2014/main" id="{2322BCE4-5040-4B0F-A1D8-F608889F553C}"/>
            </a:ext>
          </a:extLst>
        </xdr:cNvPr>
        <xdr:cNvSpPr/>
      </xdr:nvSpPr>
      <xdr:spPr>
        <a:xfrm>
          <a:off x="9588500" y="1863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159753</xdr:rowOff>
    </xdr:from>
    <xdr:to>
      <xdr:col>55</xdr:col>
      <xdr:colOff>0</xdr:colOff>
      <xdr:row>108</xdr:row>
      <xdr:rowOff>165345</xdr:rowOff>
    </xdr:to>
    <xdr:cxnSp macro="">
      <xdr:nvCxnSpPr>
        <xdr:cNvPr id="459" name="直線コネクタ 458">
          <a:extLst>
            <a:ext uri="{FF2B5EF4-FFF2-40B4-BE49-F238E27FC236}">
              <a16:creationId xmlns:a16="http://schemas.microsoft.com/office/drawing/2014/main" id="{5C996BBB-F13B-41ED-8B97-F8E7B9DD419F}"/>
            </a:ext>
          </a:extLst>
        </xdr:cNvPr>
        <xdr:cNvCxnSpPr/>
      </xdr:nvCxnSpPr>
      <xdr:spPr>
        <a:xfrm flipV="1">
          <a:off x="9639300" y="18676353"/>
          <a:ext cx="838200" cy="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120027</xdr:rowOff>
    </xdr:from>
    <xdr:to>
      <xdr:col>46</xdr:col>
      <xdr:colOff>38100</xdr:colOff>
      <xdr:row>109</xdr:row>
      <xdr:rowOff>50177</xdr:rowOff>
    </xdr:to>
    <xdr:sp macro="" textlink="">
      <xdr:nvSpPr>
        <xdr:cNvPr id="460" name="楕円 459">
          <a:extLst>
            <a:ext uri="{FF2B5EF4-FFF2-40B4-BE49-F238E27FC236}">
              <a16:creationId xmlns:a16="http://schemas.microsoft.com/office/drawing/2014/main" id="{5C8E1BE8-993C-44D1-B430-96831EF9612F}"/>
            </a:ext>
          </a:extLst>
        </xdr:cNvPr>
        <xdr:cNvSpPr/>
      </xdr:nvSpPr>
      <xdr:spPr>
        <a:xfrm>
          <a:off x="8699500" y="1863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165345</xdr:rowOff>
    </xdr:from>
    <xdr:to>
      <xdr:col>50</xdr:col>
      <xdr:colOff>114300</xdr:colOff>
      <xdr:row>108</xdr:row>
      <xdr:rowOff>170827</xdr:rowOff>
    </xdr:to>
    <xdr:cxnSp macro="">
      <xdr:nvCxnSpPr>
        <xdr:cNvPr id="461" name="直線コネクタ 460">
          <a:extLst>
            <a:ext uri="{FF2B5EF4-FFF2-40B4-BE49-F238E27FC236}">
              <a16:creationId xmlns:a16="http://schemas.microsoft.com/office/drawing/2014/main" id="{B8128EAB-C7E1-46C2-8B70-C5A84CC4EA52}"/>
            </a:ext>
          </a:extLst>
        </xdr:cNvPr>
        <xdr:cNvCxnSpPr/>
      </xdr:nvCxnSpPr>
      <xdr:spPr>
        <a:xfrm flipV="1">
          <a:off x="8750300" y="18681945"/>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123371</xdr:rowOff>
    </xdr:from>
    <xdr:to>
      <xdr:col>41</xdr:col>
      <xdr:colOff>101600</xdr:colOff>
      <xdr:row>109</xdr:row>
      <xdr:rowOff>53521</xdr:rowOff>
    </xdr:to>
    <xdr:sp macro="" textlink="">
      <xdr:nvSpPr>
        <xdr:cNvPr id="462" name="楕円 461">
          <a:extLst>
            <a:ext uri="{FF2B5EF4-FFF2-40B4-BE49-F238E27FC236}">
              <a16:creationId xmlns:a16="http://schemas.microsoft.com/office/drawing/2014/main" id="{6A24297C-AC8D-4506-A7F1-C0D52C81383F}"/>
            </a:ext>
          </a:extLst>
        </xdr:cNvPr>
        <xdr:cNvSpPr/>
      </xdr:nvSpPr>
      <xdr:spPr>
        <a:xfrm>
          <a:off x="7810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170827</xdr:rowOff>
    </xdr:from>
    <xdr:to>
      <xdr:col>45</xdr:col>
      <xdr:colOff>177800</xdr:colOff>
      <xdr:row>109</xdr:row>
      <xdr:rowOff>2721</xdr:rowOff>
    </xdr:to>
    <xdr:cxnSp macro="">
      <xdr:nvCxnSpPr>
        <xdr:cNvPr id="463" name="直線コネクタ 462">
          <a:extLst>
            <a:ext uri="{FF2B5EF4-FFF2-40B4-BE49-F238E27FC236}">
              <a16:creationId xmlns:a16="http://schemas.microsoft.com/office/drawing/2014/main" id="{BD268A60-F912-4D13-9A78-D922C110D89B}"/>
            </a:ext>
          </a:extLst>
        </xdr:cNvPr>
        <xdr:cNvCxnSpPr/>
      </xdr:nvCxnSpPr>
      <xdr:spPr>
        <a:xfrm flipV="1">
          <a:off x="7861300" y="18687427"/>
          <a:ext cx="88900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61718</xdr:rowOff>
    </xdr:from>
    <xdr:ext cx="534377" cy="259045"/>
    <xdr:sp macro="" textlink="">
      <xdr:nvSpPr>
        <xdr:cNvPr id="464" name="n_1aveValue【港湾・漁港】&#10;一人当たり有形固定資産（償却資産）額">
          <a:extLst>
            <a:ext uri="{FF2B5EF4-FFF2-40B4-BE49-F238E27FC236}">
              <a16:creationId xmlns:a16="http://schemas.microsoft.com/office/drawing/2014/main" id="{544525F4-D130-4E95-B4DD-7E729E8BCF50}"/>
            </a:ext>
          </a:extLst>
        </xdr:cNvPr>
        <xdr:cNvSpPr txBox="1"/>
      </xdr:nvSpPr>
      <xdr:spPr>
        <a:xfrm>
          <a:off x="93594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90538</xdr:rowOff>
    </xdr:from>
    <xdr:ext cx="534377" cy="259045"/>
    <xdr:sp macro="" textlink="">
      <xdr:nvSpPr>
        <xdr:cNvPr id="465" name="n_2aveValue【港湾・漁港】&#10;一人当たり有形固定資産（償却資産）額">
          <a:extLst>
            <a:ext uri="{FF2B5EF4-FFF2-40B4-BE49-F238E27FC236}">
              <a16:creationId xmlns:a16="http://schemas.microsoft.com/office/drawing/2014/main" id="{068FF900-8BA8-41E6-B4B3-DF809ED71114}"/>
            </a:ext>
          </a:extLst>
        </xdr:cNvPr>
        <xdr:cNvSpPr txBox="1"/>
      </xdr:nvSpPr>
      <xdr:spPr>
        <a:xfrm>
          <a:off x="8483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96860</xdr:rowOff>
    </xdr:from>
    <xdr:ext cx="534377" cy="259045"/>
    <xdr:sp macro="" textlink="">
      <xdr:nvSpPr>
        <xdr:cNvPr id="466" name="n_3aveValue【港湾・漁港】&#10;一人当たり有形固定資産（償却資産）額">
          <a:extLst>
            <a:ext uri="{FF2B5EF4-FFF2-40B4-BE49-F238E27FC236}">
              <a16:creationId xmlns:a16="http://schemas.microsoft.com/office/drawing/2014/main" id="{72AD902D-73AF-4567-AC0F-02A88DA7238D}"/>
            </a:ext>
          </a:extLst>
        </xdr:cNvPr>
        <xdr:cNvSpPr txBox="1"/>
      </xdr:nvSpPr>
      <xdr:spPr>
        <a:xfrm>
          <a:off x="7594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73210</xdr:rowOff>
    </xdr:from>
    <xdr:ext cx="469744" cy="259045"/>
    <xdr:sp macro="" textlink="">
      <xdr:nvSpPr>
        <xdr:cNvPr id="467" name="n_4aveValue【港湾・漁港】&#10;一人当たり有形固定資産（償却資産）額">
          <a:extLst>
            <a:ext uri="{FF2B5EF4-FFF2-40B4-BE49-F238E27FC236}">
              <a16:creationId xmlns:a16="http://schemas.microsoft.com/office/drawing/2014/main" id="{BD97442F-7FFB-44A0-A7FF-48385D6DE6C0}"/>
            </a:ext>
          </a:extLst>
        </xdr:cNvPr>
        <xdr:cNvSpPr txBox="1"/>
      </xdr:nvSpPr>
      <xdr:spPr>
        <a:xfrm>
          <a:off x="6737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35822</xdr:rowOff>
    </xdr:from>
    <xdr:ext cx="534377" cy="259045"/>
    <xdr:sp macro="" textlink="">
      <xdr:nvSpPr>
        <xdr:cNvPr id="468" name="n_1mainValue【港湾・漁港】&#10;一人当たり有形固定資産（償却資産）額">
          <a:extLst>
            <a:ext uri="{FF2B5EF4-FFF2-40B4-BE49-F238E27FC236}">
              <a16:creationId xmlns:a16="http://schemas.microsoft.com/office/drawing/2014/main" id="{BFCD5113-14E1-42DF-8612-D75528D5A010}"/>
            </a:ext>
          </a:extLst>
        </xdr:cNvPr>
        <xdr:cNvSpPr txBox="1"/>
      </xdr:nvSpPr>
      <xdr:spPr>
        <a:xfrm>
          <a:off x="9359411" y="1872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41304</xdr:rowOff>
    </xdr:from>
    <xdr:ext cx="534377" cy="259045"/>
    <xdr:sp macro="" textlink="">
      <xdr:nvSpPr>
        <xdr:cNvPr id="469" name="n_2mainValue【港湾・漁港】&#10;一人当たり有形固定資産（償却資産）額">
          <a:extLst>
            <a:ext uri="{FF2B5EF4-FFF2-40B4-BE49-F238E27FC236}">
              <a16:creationId xmlns:a16="http://schemas.microsoft.com/office/drawing/2014/main" id="{1BA021D9-68CE-4ED3-869D-1E2CA708D0C4}"/>
            </a:ext>
          </a:extLst>
        </xdr:cNvPr>
        <xdr:cNvSpPr txBox="1"/>
      </xdr:nvSpPr>
      <xdr:spPr>
        <a:xfrm>
          <a:off x="8483111" y="1872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44648</xdr:rowOff>
    </xdr:from>
    <xdr:ext cx="534377" cy="259045"/>
    <xdr:sp macro="" textlink="">
      <xdr:nvSpPr>
        <xdr:cNvPr id="470" name="n_3mainValue【港湾・漁港】&#10;一人当たり有形固定資産（償却資産）額">
          <a:extLst>
            <a:ext uri="{FF2B5EF4-FFF2-40B4-BE49-F238E27FC236}">
              <a16:creationId xmlns:a16="http://schemas.microsoft.com/office/drawing/2014/main" id="{318399E9-5B93-4E97-AA78-BCF41B899615}"/>
            </a:ext>
          </a:extLst>
        </xdr:cNvPr>
        <xdr:cNvSpPr txBox="1"/>
      </xdr:nvSpPr>
      <xdr:spPr>
        <a:xfrm>
          <a:off x="7594111" y="1873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12139A12-56CC-4A14-9E0B-98E1586DFA9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A7CAA0BF-662D-4FAA-ACF2-B5B8675BE0C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52E87D16-843E-4F3A-B957-5C304765911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6774159D-D14C-4059-99A0-84CD283B7B8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877B4F79-21A8-4DE7-AE35-40690F7B483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FEAA58D9-6E7C-43A5-B294-20F1E22D71E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EC146C5E-7277-45F0-90DB-F7D18BA6854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6B9B15E4-B3DB-4B3F-876D-CEC1AA0A2AA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id="{505DF91E-4D69-4A23-8911-BB30E330B49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id="{5064759C-5238-4323-AACA-A7C834C17BB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id="{D1772643-BE8A-4785-A85C-A95EA41529A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a:extLst>
            <a:ext uri="{FF2B5EF4-FFF2-40B4-BE49-F238E27FC236}">
              <a16:creationId xmlns:a16="http://schemas.microsoft.com/office/drawing/2014/main" id="{E888CE71-14F6-4D3D-8603-814F3F516BF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a:extLst>
            <a:ext uri="{FF2B5EF4-FFF2-40B4-BE49-F238E27FC236}">
              <a16:creationId xmlns:a16="http://schemas.microsoft.com/office/drawing/2014/main" id="{6DDDF4D5-115A-4FB8-BBB0-EFEFAEDA9AD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a:extLst>
            <a:ext uri="{FF2B5EF4-FFF2-40B4-BE49-F238E27FC236}">
              <a16:creationId xmlns:a16="http://schemas.microsoft.com/office/drawing/2014/main" id="{2FE40447-4F01-447E-A4BC-88AA158D2DA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a:extLst>
            <a:ext uri="{FF2B5EF4-FFF2-40B4-BE49-F238E27FC236}">
              <a16:creationId xmlns:a16="http://schemas.microsoft.com/office/drawing/2014/main" id="{20F613F5-EC17-4609-8B09-D6117F1EBA1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a:extLst>
            <a:ext uri="{FF2B5EF4-FFF2-40B4-BE49-F238E27FC236}">
              <a16:creationId xmlns:a16="http://schemas.microsoft.com/office/drawing/2014/main" id="{1D691F09-6E79-4FA0-A0A0-CE00C1906A1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a:extLst>
            <a:ext uri="{FF2B5EF4-FFF2-40B4-BE49-F238E27FC236}">
              <a16:creationId xmlns:a16="http://schemas.microsoft.com/office/drawing/2014/main" id="{6DE4ED1C-2FF0-4034-823F-DDC4D3E891F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a:extLst>
            <a:ext uri="{FF2B5EF4-FFF2-40B4-BE49-F238E27FC236}">
              <a16:creationId xmlns:a16="http://schemas.microsoft.com/office/drawing/2014/main" id="{5603C65B-E294-469A-8190-8350929770B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a:extLst>
            <a:ext uri="{FF2B5EF4-FFF2-40B4-BE49-F238E27FC236}">
              <a16:creationId xmlns:a16="http://schemas.microsoft.com/office/drawing/2014/main" id="{B5184CA4-E95E-4858-9E2E-1EEB26C9425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a:extLst>
            <a:ext uri="{FF2B5EF4-FFF2-40B4-BE49-F238E27FC236}">
              <a16:creationId xmlns:a16="http://schemas.microsoft.com/office/drawing/2014/main" id="{FC71826A-9FD6-4070-96C3-0D7F7F0DF96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a:extLst>
            <a:ext uri="{FF2B5EF4-FFF2-40B4-BE49-F238E27FC236}">
              <a16:creationId xmlns:a16="http://schemas.microsoft.com/office/drawing/2014/main" id="{626E1165-D63D-4E88-A6A8-241A47718BD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a:extLst>
            <a:ext uri="{FF2B5EF4-FFF2-40B4-BE49-F238E27FC236}">
              <a16:creationId xmlns:a16="http://schemas.microsoft.com/office/drawing/2014/main" id="{441C7771-7034-4FF2-8574-2E8A11B13AD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a:extLst>
            <a:ext uri="{FF2B5EF4-FFF2-40B4-BE49-F238E27FC236}">
              <a16:creationId xmlns:a16="http://schemas.microsoft.com/office/drawing/2014/main" id="{3D43F047-D9AF-4DDC-9317-C38F71BC520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認定こども園・幼稚園・保育所】&#10;有形固定資産減価償却率グラフ枠">
          <a:extLst>
            <a:ext uri="{FF2B5EF4-FFF2-40B4-BE49-F238E27FC236}">
              <a16:creationId xmlns:a16="http://schemas.microsoft.com/office/drawing/2014/main" id="{263E17F9-B6C7-415F-81E4-CCD9A2B4DAA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95" name="直線コネクタ 494">
          <a:extLst>
            <a:ext uri="{FF2B5EF4-FFF2-40B4-BE49-F238E27FC236}">
              <a16:creationId xmlns:a16="http://schemas.microsoft.com/office/drawing/2014/main" id="{02327ADD-3F90-4DB1-A20A-388E0997DE98}"/>
            </a:ext>
          </a:extLst>
        </xdr:cNvPr>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96" name="【認定こども園・幼稚園・保育所】&#10;有形固定資産減価償却率最小値テキスト">
          <a:extLst>
            <a:ext uri="{FF2B5EF4-FFF2-40B4-BE49-F238E27FC236}">
              <a16:creationId xmlns:a16="http://schemas.microsoft.com/office/drawing/2014/main" id="{77CE0F05-83FE-45D5-910A-65599C786461}"/>
            </a:ext>
          </a:extLst>
        </xdr:cNvPr>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97" name="直線コネクタ 496">
          <a:extLst>
            <a:ext uri="{FF2B5EF4-FFF2-40B4-BE49-F238E27FC236}">
              <a16:creationId xmlns:a16="http://schemas.microsoft.com/office/drawing/2014/main" id="{55D22F66-5657-4FB3-95FA-35561AFC06FE}"/>
            </a:ext>
          </a:extLst>
        </xdr:cNvPr>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98" name="【認定こども園・幼稚園・保育所】&#10;有形固定資産減価償却率最大値テキスト">
          <a:extLst>
            <a:ext uri="{FF2B5EF4-FFF2-40B4-BE49-F238E27FC236}">
              <a16:creationId xmlns:a16="http://schemas.microsoft.com/office/drawing/2014/main" id="{C38F1BA8-DC8A-4ADE-A577-947BABDB540A}"/>
            </a:ext>
          </a:extLst>
        </xdr:cNvPr>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99" name="直線コネクタ 498">
          <a:extLst>
            <a:ext uri="{FF2B5EF4-FFF2-40B4-BE49-F238E27FC236}">
              <a16:creationId xmlns:a16="http://schemas.microsoft.com/office/drawing/2014/main" id="{A8387A4F-A3BF-451B-A36D-2E1ADE5057EC}"/>
            </a:ext>
          </a:extLst>
        </xdr:cNvPr>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500" name="【認定こども園・幼稚園・保育所】&#10;有形固定資産減価償却率平均値テキスト">
          <a:extLst>
            <a:ext uri="{FF2B5EF4-FFF2-40B4-BE49-F238E27FC236}">
              <a16:creationId xmlns:a16="http://schemas.microsoft.com/office/drawing/2014/main" id="{74310F53-C6E0-4507-9AC1-EBA82E657891}"/>
            </a:ext>
          </a:extLst>
        </xdr:cNvPr>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01" name="フローチャート: 判断 500">
          <a:extLst>
            <a:ext uri="{FF2B5EF4-FFF2-40B4-BE49-F238E27FC236}">
              <a16:creationId xmlns:a16="http://schemas.microsoft.com/office/drawing/2014/main" id="{1574A6C9-1B5D-485E-8524-D14190E23460}"/>
            </a:ext>
          </a:extLst>
        </xdr:cNvPr>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02" name="フローチャート: 判断 501">
          <a:extLst>
            <a:ext uri="{FF2B5EF4-FFF2-40B4-BE49-F238E27FC236}">
              <a16:creationId xmlns:a16="http://schemas.microsoft.com/office/drawing/2014/main" id="{68EBED74-151C-4320-AC6D-3383475BDA6F}"/>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03" name="フローチャート: 判断 502">
          <a:extLst>
            <a:ext uri="{FF2B5EF4-FFF2-40B4-BE49-F238E27FC236}">
              <a16:creationId xmlns:a16="http://schemas.microsoft.com/office/drawing/2014/main" id="{2CA66472-57AF-4F34-BECC-FEF65D5AE8D1}"/>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504" name="フローチャート: 判断 503">
          <a:extLst>
            <a:ext uri="{FF2B5EF4-FFF2-40B4-BE49-F238E27FC236}">
              <a16:creationId xmlns:a16="http://schemas.microsoft.com/office/drawing/2014/main" id="{3530B54D-BE2C-47D8-BDCD-A0D304EF922D}"/>
            </a:ext>
          </a:extLst>
        </xdr:cNvPr>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505" name="フローチャート: 判断 504">
          <a:extLst>
            <a:ext uri="{FF2B5EF4-FFF2-40B4-BE49-F238E27FC236}">
              <a16:creationId xmlns:a16="http://schemas.microsoft.com/office/drawing/2014/main" id="{DDA403D9-2D7B-4F2C-A007-6B5500B4FB69}"/>
            </a:ext>
          </a:extLst>
        </xdr:cNvPr>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E517ECEA-4F8C-4454-A01A-9CA1AC89F09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529A70CF-45D1-4493-BFFD-455664624B9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7D9DE585-7833-439E-8607-2A2F762A153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4320738C-89AD-44BE-A13F-50186C54EFE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B29849A5-6E43-41DA-827F-0E98207ACCB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103505</xdr:rowOff>
    </xdr:from>
    <xdr:to>
      <xdr:col>85</xdr:col>
      <xdr:colOff>177800</xdr:colOff>
      <xdr:row>40</xdr:row>
      <xdr:rowOff>33655</xdr:rowOff>
    </xdr:to>
    <xdr:sp macro="" textlink="">
      <xdr:nvSpPr>
        <xdr:cNvPr id="511" name="楕円 510">
          <a:extLst>
            <a:ext uri="{FF2B5EF4-FFF2-40B4-BE49-F238E27FC236}">
              <a16:creationId xmlns:a16="http://schemas.microsoft.com/office/drawing/2014/main" id="{43FCF449-5058-4E42-9CBE-08B3059BC710}"/>
            </a:ext>
          </a:extLst>
        </xdr:cNvPr>
        <xdr:cNvSpPr/>
      </xdr:nvSpPr>
      <xdr:spPr>
        <a:xfrm>
          <a:off x="162687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81932</xdr:rowOff>
    </xdr:from>
    <xdr:ext cx="405111" cy="259045"/>
    <xdr:sp macro="" textlink="">
      <xdr:nvSpPr>
        <xdr:cNvPr id="512" name="【認定こども園・幼稚園・保育所】&#10;有形固定資産減価償却率該当値テキスト">
          <a:extLst>
            <a:ext uri="{FF2B5EF4-FFF2-40B4-BE49-F238E27FC236}">
              <a16:creationId xmlns:a16="http://schemas.microsoft.com/office/drawing/2014/main" id="{572685B6-2DD2-4BAC-ABAF-F773575972D3}"/>
            </a:ext>
          </a:extLst>
        </xdr:cNvPr>
        <xdr:cNvSpPr txBox="1"/>
      </xdr:nvSpPr>
      <xdr:spPr>
        <a:xfrm>
          <a:off x="16357600"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xdr:rowOff>
    </xdr:from>
    <xdr:to>
      <xdr:col>81</xdr:col>
      <xdr:colOff>101600</xdr:colOff>
      <xdr:row>39</xdr:row>
      <xdr:rowOff>102235</xdr:rowOff>
    </xdr:to>
    <xdr:sp macro="" textlink="">
      <xdr:nvSpPr>
        <xdr:cNvPr id="513" name="楕円 512">
          <a:extLst>
            <a:ext uri="{FF2B5EF4-FFF2-40B4-BE49-F238E27FC236}">
              <a16:creationId xmlns:a16="http://schemas.microsoft.com/office/drawing/2014/main" id="{EA3125BB-0022-4F90-9608-E8251DA8B612}"/>
            </a:ext>
          </a:extLst>
        </xdr:cNvPr>
        <xdr:cNvSpPr/>
      </xdr:nvSpPr>
      <xdr:spPr>
        <a:xfrm>
          <a:off x="15430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51435</xdr:rowOff>
    </xdr:from>
    <xdr:to>
      <xdr:col>85</xdr:col>
      <xdr:colOff>127000</xdr:colOff>
      <xdr:row>39</xdr:row>
      <xdr:rowOff>154305</xdr:rowOff>
    </xdr:to>
    <xdr:cxnSp macro="">
      <xdr:nvCxnSpPr>
        <xdr:cNvPr id="514" name="直線コネクタ 513">
          <a:extLst>
            <a:ext uri="{FF2B5EF4-FFF2-40B4-BE49-F238E27FC236}">
              <a16:creationId xmlns:a16="http://schemas.microsoft.com/office/drawing/2014/main" id="{2575E0CC-6676-408F-8F32-9F0EEE0A56F2}"/>
            </a:ext>
          </a:extLst>
        </xdr:cNvPr>
        <xdr:cNvCxnSpPr/>
      </xdr:nvCxnSpPr>
      <xdr:spPr>
        <a:xfrm>
          <a:off x="15481300" y="673798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143510</xdr:rowOff>
    </xdr:from>
    <xdr:to>
      <xdr:col>76</xdr:col>
      <xdr:colOff>165100</xdr:colOff>
      <xdr:row>39</xdr:row>
      <xdr:rowOff>73660</xdr:rowOff>
    </xdr:to>
    <xdr:sp macro="" textlink="">
      <xdr:nvSpPr>
        <xdr:cNvPr id="515" name="楕円 514">
          <a:extLst>
            <a:ext uri="{FF2B5EF4-FFF2-40B4-BE49-F238E27FC236}">
              <a16:creationId xmlns:a16="http://schemas.microsoft.com/office/drawing/2014/main" id="{11A1C59B-FC9B-47A6-888F-F705E6550DD7}"/>
            </a:ext>
          </a:extLst>
        </xdr:cNvPr>
        <xdr:cNvSpPr/>
      </xdr:nvSpPr>
      <xdr:spPr>
        <a:xfrm>
          <a:off x="14541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22860</xdr:rowOff>
    </xdr:from>
    <xdr:to>
      <xdr:col>81</xdr:col>
      <xdr:colOff>50800</xdr:colOff>
      <xdr:row>39</xdr:row>
      <xdr:rowOff>51435</xdr:rowOff>
    </xdr:to>
    <xdr:cxnSp macro="">
      <xdr:nvCxnSpPr>
        <xdr:cNvPr id="516" name="直線コネクタ 515">
          <a:extLst>
            <a:ext uri="{FF2B5EF4-FFF2-40B4-BE49-F238E27FC236}">
              <a16:creationId xmlns:a16="http://schemas.microsoft.com/office/drawing/2014/main" id="{FAB1CFDA-CBF3-48BF-8920-E17CF4414B0E}"/>
            </a:ext>
          </a:extLst>
        </xdr:cNvPr>
        <xdr:cNvCxnSpPr/>
      </xdr:nvCxnSpPr>
      <xdr:spPr>
        <a:xfrm>
          <a:off x="14592300" y="67094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145415</xdr:rowOff>
    </xdr:from>
    <xdr:to>
      <xdr:col>72</xdr:col>
      <xdr:colOff>38100</xdr:colOff>
      <xdr:row>38</xdr:row>
      <xdr:rowOff>75565</xdr:rowOff>
    </xdr:to>
    <xdr:sp macro="" textlink="">
      <xdr:nvSpPr>
        <xdr:cNvPr id="517" name="楕円 516">
          <a:extLst>
            <a:ext uri="{FF2B5EF4-FFF2-40B4-BE49-F238E27FC236}">
              <a16:creationId xmlns:a16="http://schemas.microsoft.com/office/drawing/2014/main" id="{84B3D077-C808-4ADD-91C8-61E405D7C8F7}"/>
            </a:ext>
          </a:extLst>
        </xdr:cNvPr>
        <xdr:cNvSpPr/>
      </xdr:nvSpPr>
      <xdr:spPr>
        <a:xfrm>
          <a:off x="13652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24765</xdr:rowOff>
    </xdr:from>
    <xdr:to>
      <xdr:col>76</xdr:col>
      <xdr:colOff>114300</xdr:colOff>
      <xdr:row>39</xdr:row>
      <xdr:rowOff>22860</xdr:rowOff>
    </xdr:to>
    <xdr:cxnSp macro="">
      <xdr:nvCxnSpPr>
        <xdr:cNvPr id="518" name="直線コネクタ 517">
          <a:extLst>
            <a:ext uri="{FF2B5EF4-FFF2-40B4-BE49-F238E27FC236}">
              <a16:creationId xmlns:a16="http://schemas.microsoft.com/office/drawing/2014/main" id="{E10EBABA-5D8D-40E9-B94F-55710D5CF446}"/>
            </a:ext>
          </a:extLst>
        </xdr:cNvPr>
        <xdr:cNvCxnSpPr/>
      </xdr:nvCxnSpPr>
      <xdr:spPr>
        <a:xfrm>
          <a:off x="13703300" y="653986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19" name="n_1aveValue【認定こども園・幼稚園・保育所】&#10;有形固定資産減価償却率">
          <a:extLst>
            <a:ext uri="{FF2B5EF4-FFF2-40B4-BE49-F238E27FC236}">
              <a16:creationId xmlns:a16="http://schemas.microsoft.com/office/drawing/2014/main" id="{3C99112C-221D-49B3-AFBD-D186130F72D8}"/>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20" name="n_2aveValue【認定こども園・幼稚園・保育所】&#10;有形固定資産減価償却率">
          <a:extLst>
            <a:ext uri="{FF2B5EF4-FFF2-40B4-BE49-F238E27FC236}">
              <a16:creationId xmlns:a16="http://schemas.microsoft.com/office/drawing/2014/main" id="{53726004-02C8-4D1B-A75C-F98D54D2E8A5}"/>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521" name="n_3aveValue【認定こども園・幼稚園・保育所】&#10;有形固定資産減価償却率">
          <a:extLst>
            <a:ext uri="{FF2B5EF4-FFF2-40B4-BE49-F238E27FC236}">
              <a16:creationId xmlns:a16="http://schemas.microsoft.com/office/drawing/2014/main" id="{5660F205-8681-48FB-9873-57B6AEEAF5EC}"/>
            </a:ext>
          </a:extLst>
        </xdr:cNvPr>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522" name="n_4aveValue【認定こども園・幼稚園・保育所】&#10;有形固定資産減価償却率">
          <a:extLst>
            <a:ext uri="{FF2B5EF4-FFF2-40B4-BE49-F238E27FC236}">
              <a16:creationId xmlns:a16="http://schemas.microsoft.com/office/drawing/2014/main" id="{9DD35A71-0126-4EE9-8F40-8DEB3C3C2A9B}"/>
            </a:ext>
          </a:extLst>
        </xdr:cNvPr>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93362</xdr:rowOff>
    </xdr:from>
    <xdr:ext cx="405111" cy="259045"/>
    <xdr:sp macro="" textlink="">
      <xdr:nvSpPr>
        <xdr:cNvPr id="523" name="n_1mainValue【認定こども園・幼稚園・保育所】&#10;有形固定資産減価償却率">
          <a:extLst>
            <a:ext uri="{FF2B5EF4-FFF2-40B4-BE49-F238E27FC236}">
              <a16:creationId xmlns:a16="http://schemas.microsoft.com/office/drawing/2014/main" id="{68A54FC2-9236-4386-8F55-0AC8C8E0893D}"/>
            </a:ext>
          </a:extLst>
        </xdr:cNvPr>
        <xdr:cNvSpPr txBox="1"/>
      </xdr:nvSpPr>
      <xdr:spPr>
        <a:xfrm>
          <a:off x="152660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64787</xdr:rowOff>
    </xdr:from>
    <xdr:ext cx="405111" cy="259045"/>
    <xdr:sp macro="" textlink="">
      <xdr:nvSpPr>
        <xdr:cNvPr id="524" name="n_2mainValue【認定こども園・幼稚園・保育所】&#10;有形固定資産減価償却率">
          <a:extLst>
            <a:ext uri="{FF2B5EF4-FFF2-40B4-BE49-F238E27FC236}">
              <a16:creationId xmlns:a16="http://schemas.microsoft.com/office/drawing/2014/main" id="{B6566D62-0EDD-4CC4-9AF8-AEBF84B03D4B}"/>
            </a:ext>
          </a:extLst>
        </xdr:cNvPr>
        <xdr:cNvSpPr txBox="1"/>
      </xdr:nvSpPr>
      <xdr:spPr>
        <a:xfrm>
          <a:off x="14389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525" name="n_3mainValue【認定こども園・幼稚園・保育所】&#10;有形固定資産減価償却率">
          <a:extLst>
            <a:ext uri="{FF2B5EF4-FFF2-40B4-BE49-F238E27FC236}">
              <a16:creationId xmlns:a16="http://schemas.microsoft.com/office/drawing/2014/main" id="{DBE0A0BF-3CD0-4B73-A3DD-65C92551ADD7}"/>
            </a:ext>
          </a:extLst>
        </xdr:cNvPr>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a:extLst>
            <a:ext uri="{FF2B5EF4-FFF2-40B4-BE49-F238E27FC236}">
              <a16:creationId xmlns:a16="http://schemas.microsoft.com/office/drawing/2014/main" id="{11ED9D49-5C4F-496B-A508-CE897AEA892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a:extLst>
            <a:ext uri="{FF2B5EF4-FFF2-40B4-BE49-F238E27FC236}">
              <a16:creationId xmlns:a16="http://schemas.microsoft.com/office/drawing/2014/main" id="{F9509C36-4B86-4AF4-BE45-7C60981FAB6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a:extLst>
            <a:ext uri="{FF2B5EF4-FFF2-40B4-BE49-F238E27FC236}">
              <a16:creationId xmlns:a16="http://schemas.microsoft.com/office/drawing/2014/main" id="{6A04C2BB-751C-482D-A0AF-BD71B4D65F9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a:extLst>
            <a:ext uri="{FF2B5EF4-FFF2-40B4-BE49-F238E27FC236}">
              <a16:creationId xmlns:a16="http://schemas.microsoft.com/office/drawing/2014/main" id="{C686E692-1693-42B4-A609-0CB529F5105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a:extLst>
            <a:ext uri="{FF2B5EF4-FFF2-40B4-BE49-F238E27FC236}">
              <a16:creationId xmlns:a16="http://schemas.microsoft.com/office/drawing/2014/main" id="{E4DEE864-AC9B-46F4-AAA7-169CC22158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a:extLst>
            <a:ext uri="{FF2B5EF4-FFF2-40B4-BE49-F238E27FC236}">
              <a16:creationId xmlns:a16="http://schemas.microsoft.com/office/drawing/2014/main" id="{79DDE83E-0561-4CAD-AA34-864B564AA11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a:extLst>
            <a:ext uri="{FF2B5EF4-FFF2-40B4-BE49-F238E27FC236}">
              <a16:creationId xmlns:a16="http://schemas.microsoft.com/office/drawing/2014/main" id="{D929E8C7-BE9B-47AD-820B-77E06352429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a:extLst>
            <a:ext uri="{FF2B5EF4-FFF2-40B4-BE49-F238E27FC236}">
              <a16:creationId xmlns:a16="http://schemas.microsoft.com/office/drawing/2014/main" id="{CCA34E1D-4873-4527-97A8-855B5A5198B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a:extLst>
            <a:ext uri="{FF2B5EF4-FFF2-40B4-BE49-F238E27FC236}">
              <a16:creationId xmlns:a16="http://schemas.microsoft.com/office/drawing/2014/main" id="{C0855392-A645-4EF3-9F1E-67FEBA1406F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a:extLst>
            <a:ext uri="{FF2B5EF4-FFF2-40B4-BE49-F238E27FC236}">
              <a16:creationId xmlns:a16="http://schemas.microsoft.com/office/drawing/2014/main" id="{8C82B87C-7ECD-40E6-A9D1-A9F9A3F3760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6" name="直線コネクタ 535">
          <a:extLst>
            <a:ext uri="{FF2B5EF4-FFF2-40B4-BE49-F238E27FC236}">
              <a16:creationId xmlns:a16="http://schemas.microsoft.com/office/drawing/2014/main" id="{368B45D1-0045-4591-B93C-3100B0921CB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7" name="テキスト ボックス 536">
          <a:extLst>
            <a:ext uri="{FF2B5EF4-FFF2-40B4-BE49-F238E27FC236}">
              <a16:creationId xmlns:a16="http://schemas.microsoft.com/office/drawing/2014/main" id="{84E5D357-8529-49A4-ACF0-0DB620D7F6AA}"/>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8" name="直線コネクタ 537">
          <a:extLst>
            <a:ext uri="{FF2B5EF4-FFF2-40B4-BE49-F238E27FC236}">
              <a16:creationId xmlns:a16="http://schemas.microsoft.com/office/drawing/2014/main" id="{FC3BB974-C791-4FF8-9E91-87B8344B0F6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9" name="テキスト ボックス 538">
          <a:extLst>
            <a:ext uri="{FF2B5EF4-FFF2-40B4-BE49-F238E27FC236}">
              <a16:creationId xmlns:a16="http://schemas.microsoft.com/office/drawing/2014/main" id="{B4A1E1EF-F230-444C-817B-ABD419CDA34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0" name="直線コネクタ 539">
          <a:extLst>
            <a:ext uri="{FF2B5EF4-FFF2-40B4-BE49-F238E27FC236}">
              <a16:creationId xmlns:a16="http://schemas.microsoft.com/office/drawing/2014/main" id="{38F466F6-2777-41C2-839D-7763573FD5C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1" name="テキスト ボックス 540">
          <a:extLst>
            <a:ext uri="{FF2B5EF4-FFF2-40B4-BE49-F238E27FC236}">
              <a16:creationId xmlns:a16="http://schemas.microsoft.com/office/drawing/2014/main" id="{164F141C-5808-4B29-A576-81E7B1710C5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2" name="直線コネクタ 541">
          <a:extLst>
            <a:ext uri="{FF2B5EF4-FFF2-40B4-BE49-F238E27FC236}">
              <a16:creationId xmlns:a16="http://schemas.microsoft.com/office/drawing/2014/main" id="{03F9608A-97B1-4569-B5BA-8F49474011A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3" name="テキスト ボックス 542">
          <a:extLst>
            <a:ext uri="{FF2B5EF4-FFF2-40B4-BE49-F238E27FC236}">
              <a16:creationId xmlns:a16="http://schemas.microsoft.com/office/drawing/2014/main" id="{729C4B9B-33A5-4178-834A-23293514A97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4" name="直線コネクタ 543">
          <a:extLst>
            <a:ext uri="{FF2B5EF4-FFF2-40B4-BE49-F238E27FC236}">
              <a16:creationId xmlns:a16="http://schemas.microsoft.com/office/drawing/2014/main" id="{84F84424-C757-4116-8CF8-13C5FF45AF3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5" name="テキスト ボックス 544">
          <a:extLst>
            <a:ext uri="{FF2B5EF4-FFF2-40B4-BE49-F238E27FC236}">
              <a16:creationId xmlns:a16="http://schemas.microsoft.com/office/drawing/2014/main" id="{8BFED3BE-EF08-4860-9B5C-520CA185D04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a:extLst>
            <a:ext uri="{FF2B5EF4-FFF2-40B4-BE49-F238E27FC236}">
              <a16:creationId xmlns:a16="http://schemas.microsoft.com/office/drawing/2014/main" id="{F2D31485-2A8C-44A9-B44D-74A4AB6E4A3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7" name="テキスト ボックス 546">
          <a:extLst>
            <a:ext uri="{FF2B5EF4-FFF2-40B4-BE49-F238E27FC236}">
              <a16:creationId xmlns:a16="http://schemas.microsoft.com/office/drawing/2014/main" id="{6E661179-5778-4CCE-AAB8-89EE4F95057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認定こども園・幼稚園・保育所】&#10;一人当たり面積グラフ枠">
          <a:extLst>
            <a:ext uri="{FF2B5EF4-FFF2-40B4-BE49-F238E27FC236}">
              <a16:creationId xmlns:a16="http://schemas.microsoft.com/office/drawing/2014/main" id="{012331C6-56B1-4904-BC62-E79D29814C5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549" name="直線コネクタ 548">
          <a:extLst>
            <a:ext uri="{FF2B5EF4-FFF2-40B4-BE49-F238E27FC236}">
              <a16:creationId xmlns:a16="http://schemas.microsoft.com/office/drawing/2014/main" id="{12728B54-76FF-4FFE-AD1A-B00A2AA39210}"/>
            </a:ext>
          </a:extLst>
        </xdr:cNvPr>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50" name="【認定こども園・幼稚園・保育所】&#10;一人当たり面積最小値テキスト">
          <a:extLst>
            <a:ext uri="{FF2B5EF4-FFF2-40B4-BE49-F238E27FC236}">
              <a16:creationId xmlns:a16="http://schemas.microsoft.com/office/drawing/2014/main" id="{2DDDDF24-B93C-44AE-996F-3C514FEBA59D}"/>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51" name="直線コネクタ 550">
          <a:extLst>
            <a:ext uri="{FF2B5EF4-FFF2-40B4-BE49-F238E27FC236}">
              <a16:creationId xmlns:a16="http://schemas.microsoft.com/office/drawing/2014/main" id="{64CBA5F7-2CCE-4130-AA47-B9EC9A9D1DB9}"/>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52" name="【認定こども園・幼稚園・保育所】&#10;一人当たり面積最大値テキスト">
          <a:extLst>
            <a:ext uri="{FF2B5EF4-FFF2-40B4-BE49-F238E27FC236}">
              <a16:creationId xmlns:a16="http://schemas.microsoft.com/office/drawing/2014/main" id="{D2BB9658-2BC4-435D-968E-9E65FBD4571E}"/>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53" name="直線コネクタ 552">
          <a:extLst>
            <a:ext uri="{FF2B5EF4-FFF2-40B4-BE49-F238E27FC236}">
              <a16:creationId xmlns:a16="http://schemas.microsoft.com/office/drawing/2014/main" id="{733EB834-F82E-4E0A-9982-4356B2DEBBE3}"/>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554" name="【認定こども園・幼稚園・保育所】&#10;一人当たり面積平均値テキスト">
          <a:extLst>
            <a:ext uri="{FF2B5EF4-FFF2-40B4-BE49-F238E27FC236}">
              <a16:creationId xmlns:a16="http://schemas.microsoft.com/office/drawing/2014/main" id="{C7DFD50F-6624-49EE-A54F-CD5D28DFD151}"/>
            </a:ext>
          </a:extLst>
        </xdr:cNvPr>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55" name="フローチャート: 判断 554">
          <a:extLst>
            <a:ext uri="{FF2B5EF4-FFF2-40B4-BE49-F238E27FC236}">
              <a16:creationId xmlns:a16="http://schemas.microsoft.com/office/drawing/2014/main" id="{92B7B742-AEE8-4D94-B392-5BB1A711F17E}"/>
            </a:ext>
          </a:extLst>
        </xdr:cNvPr>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56" name="フローチャート: 判断 555">
          <a:extLst>
            <a:ext uri="{FF2B5EF4-FFF2-40B4-BE49-F238E27FC236}">
              <a16:creationId xmlns:a16="http://schemas.microsoft.com/office/drawing/2014/main" id="{FCE375BB-4159-40E0-BDA6-6D39CFC4F656}"/>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57" name="フローチャート: 判断 556">
          <a:extLst>
            <a:ext uri="{FF2B5EF4-FFF2-40B4-BE49-F238E27FC236}">
              <a16:creationId xmlns:a16="http://schemas.microsoft.com/office/drawing/2014/main" id="{72584E98-EC70-4A48-A02F-1E9F714771E3}"/>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58" name="フローチャート: 判断 557">
          <a:extLst>
            <a:ext uri="{FF2B5EF4-FFF2-40B4-BE49-F238E27FC236}">
              <a16:creationId xmlns:a16="http://schemas.microsoft.com/office/drawing/2014/main" id="{08415C5E-362E-4CB5-BD90-F8952B08A63F}"/>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59" name="フローチャート: 判断 558">
          <a:extLst>
            <a:ext uri="{FF2B5EF4-FFF2-40B4-BE49-F238E27FC236}">
              <a16:creationId xmlns:a16="http://schemas.microsoft.com/office/drawing/2014/main" id="{08FB37BC-B222-439A-86A5-81953655ABBA}"/>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B3FCB4BF-4A9A-4388-B781-31D073745FD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235B7755-8B2F-4D4E-9EAC-A660422B168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3E64361F-688A-4542-B067-19A88426A13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4CB97716-DD4F-4D7D-9D89-5702E26A311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6EDCF3F5-0000-410E-A3F7-4D4B17D79F8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97790</xdr:rowOff>
    </xdr:from>
    <xdr:to>
      <xdr:col>116</xdr:col>
      <xdr:colOff>114300</xdr:colOff>
      <xdr:row>42</xdr:row>
      <xdr:rowOff>27940</xdr:rowOff>
    </xdr:to>
    <xdr:sp macro="" textlink="">
      <xdr:nvSpPr>
        <xdr:cNvPr id="565" name="楕円 564">
          <a:extLst>
            <a:ext uri="{FF2B5EF4-FFF2-40B4-BE49-F238E27FC236}">
              <a16:creationId xmlns:a16="http://schemas.microsoft.com/office/drawing/2014/main" id="{00920C67-5D12-4733-8635-5B2B6ECE859D}"/>
            </a:ext>
          </a:extLst>
        </xdr:cNvPr>
        <xdr:cNvSpPr/>
      </xdr:nvSpPr>
      <xdr:spPr>
        <a:xfrm>
          <a:off x="221107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12717</xdr:rowOff>
    </xdr:from>
    <xdr:ext cx="469744" cy="259045"/>
    <xdr:sp macro="" textlink="">
      <xdr:nvSpPr>
        <xdr:cNvPr id="566" name="【認定こども園・幼稚園・保育所】&#10;一人当たり面積該当値テキスト">
          <a:extLst>
            <a:ext uri="{FF2B5EF4-FFF2-40B4-BE49-F238E27FC236}">
              <a16:creationId xmlns:a16="http://schemas.microsoft.com/office/drawing/2014/main" id="{8C04C9FA-589E-4140-93CC-11D0AEB9311F}"/>
            </a:ext>
          </a:extLst>
        </xdr:cNvPr>
        <xdr:cNvSpPr txBox="1"/>
      </xdr:nvSpPr>
      <xdr:spPr>
        <a:xfrm>
          <a:off x="22199600" y="704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59690</xdr:rowOff>
    </xdr:from>
    <xdr:to>
      <xdr:col>112</xdr:col>
      <xdr:colOff>38100</xdr:colOff>
      <xdr:row>41</xdr:row>
      <xdr:rowOff>161290</xdr:rowOff>
    </xdr:to>
    <xdr:sp macro="" textlink="">
      <xdr:nvSpPr>
        <xdr:cNvPr id="567" name="楕円 566">
          <a:extLst>
            <a:ext uri="{FF2B5EF4-FFF2-40B4-BE49-F238E27FC236}">
              <a16:creationId xmlns:a16="http://schemas.microsoft.com/office/drawing/2014/main" id="{19C993C1-A8F0-401C-A889-30CE0044822D}"/>
            </a:ext>
          </a:extLst>
        </xdr:cNvPr>
        <xdr:cNvSpPr/>
      </xdr:nvSpPr>
      <xdr:spPr>
        <a:xfrm>
          <a:off x="21272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110490</xdr:rowOff>
    </xdr:from>
    <xdr:to>
      <xdr:col>116</xdr:col>
      <xdr:colOff>63500</xdr:colOff>
      <xdr:row>41</xdr:row>
      <xdr:rowOff>148590</xdr:rowOff>
    </xdr:to>
    <xdr:cxnSp macro="">
      <xdr:nvCxnSpPr>
        <xdr:cNvPr id="568" name="直線コネクタ 567">
          <a:extLst>
            <a:ext uri="{FF2B5EF4-FFF2-40B4-BE49-F238E27FC236}">
              <a16:creationId xmlns:a16="http://schemas.microsoft.com/office/drawing/2014/main" id="{6D4F1FCB-6A01-4FD7-943A-7E4805C08768}"/>
            </a:ext>
          </a:extLst>
        </xdr:cNvPr>
        <xdr:cNvCxnSpPr/>
      </xdr:nvCxnSpPr>
      <xdr:spPr>
        <a:xfrm>
          <a:off x="21323300" y="7139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59690</xdr:rowOff>
    </xdr:from>
    <xdr:to>
      <xdr:col>107</xdr:col>
      <xdr:colOff>101600</xdr:colOff>
      <xdr:row>41</xdr:row>
      <xdr:rowOff>161290</xdr:rowOff>
    </xdr:to>
    <xdr:sp macro="" textlink="">
      <xdr:nvSpPr>
        <xdr:cNvPr id="569" name="楕円 568">
          <a:extLst>
            <a:ext uri="{FF2B5EF4-FFF2-40B4-BE49-F238E27FC236}">
              <a16:creationId xmlns:a16="http://schemas.microsoft.com/office/drawing/2014/main" id="{482EE975-2375-4E75-BB6F-050290372CE0}"/>
            </a:ext>
          </a:extLst>
        </xdr:cNvPr>
        <xdr:cNvSpPr/>
      </xdr:nvSpPr>
      <xdr:spPr>
        <a:xfrm>
          <a:off x="20383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110490</xdr:rowOff>
    </xdr:from>
    <xdr:to>
      <xdr:col>111</xdr:col>
      <xdr:colOff>177800</xdr:colOff>
      <xdr:row>41</xdr:row>
      <xdr:rowOff>110490</xdr:rowOff>
    </xdr:to>
    <xdr:cxnSp macro="">
      <xdr:nvCxnSpPr>
        <xdr:cNvPr id="570" name="直線コネクタ 569">
          <a:extLst>
            <a:ext uri="{FF2B5EF4-FFF2-40B4-BE49-F238E27FC236}">
              <a16:creationId xmlns:a16="http://schemas.microsoft.com/office/drawing/2014/main" id="{A35CC8EF-D438-4178-B5F8-35A09FEF62ED}"/>
            </a:ext>
          </a:extLst>
        </xdr:cNvPr>
        <xdr:cNvCxnSpPr/>
      </xdr:nvCxnSpPr>
      <xdr:spPr>
        <a:xfrm>
          <a:off x="20434300" y="713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67310</xdr:rowOff>
    </xdr:from>
    <xdr:to>
      <xdr:col>102</xdr:col>
      <xdr:colOff>165100</xdr:colOff>
      <xdr:row>41</xdr:row>
      <xdr:rowOff>168910</xdr:rowOff>
    </xdr:to>
    <xdr:sp macro="" textlink="">
      <xdr:nvSpPr>
        <xdr:cNvPr id="571" name="楕円 570">
          <a:extLst>
            <a:ext uri="{FF2B5EF4-FFF2-40B4-BE49-F238E27FC236}">
              <a16:creationId xmlns:a16="http://schemas.microsoft.com/office/drawing/2014/main" id="{70C60F37-0BB8-4632-8275-1B2F49882E09}"/>
            </a:ext>
          </a:extLst>
        </xdr:cNvPr>
        <xdr:cNvSpPr/>
      </xdr:nvSpPr>
      <xdr:spPr>
        <a:xfrm>
          <a:off x="19494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110490</xdr:rowOff>
    </xdr:from>
    <xdr:to>
      <xdr:col>107</xdr:col>
      <xdr:colOff>50800</xdr:colOff>
      <xdr:row>41</xdr:row>
      <xdr:rowOff>118110</xdr:rowOff>
    </xdr:to>
    <xdr:cxnSp macro="">
      <xdr:nvCxnSpPr>
        <xdr:cNvPr id="572" name="直線コネクタ 571">
          <a:extLst>
            <a:ext uri="{FF2B5EF4-FFF2-40B4-BE49-F238E27FC236}">
              <a16:creationId xmlns:a16="http://schemas.microsoft.com/office/drawing/2014/main" id="{55A188BF-BD49-46C3-8C9F-EF3A670696C5}"/>
            </a:ext>
          </a:extLst>
        </xdr:cNvPr>
        <xdr:cNvCxnSpPr/>
      </xdr:nvCxnSpPr>
      <xdr:spPr>
        <a:xfrm flipV="1">
          <a:off x="19545300" y="7139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73" name="n_1aveValue【認定こども園・幼稚園・保育所】&#10;一人当たり面積">
          <a:extLst>
            <a:ext uri="{FF2B5EF4-FFF2-40B4-BE49-F238E27FC236}">
              <a16:creationId xmlns:a16="http://schemas.microsoft.com/office/drawing/2014/main" id="{57746C49-B181-4501-B2B7-CD081B8A4183}"/>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74" name="n_2aveValue【認定こども園・幼稚園・保育所】&#10;一人当たり面積">
          <a:extLst>
            <a:ext uri="{FF2B5EF4-FFF2-40B4-BE49-F238E27FC236}">
              <a16:creationId xmlns:a16="http://schemas.microsoft.com/office/drawing/2014/main" id="{0CAB8BAA-C973-4556-9E6D-ACB5A2B2BDD7}"/>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75" name="n_3aveValue【認定こども園・幼稚園・保育所】&#10;一人当たり面積">
          <a:extLst>
            <a:ext uri="{FF2B5EF4-FFF2-40B4-BE49-F238E27FC236}">
              <a16:creationId xmlns:a16="http://schemas.microsoft.com/office/drawing/2014/main" id="{79C28ABE-E7C0-4289-B4B3-899B7F49A3BE}"/>
            </a:ext>
          </a:extLst>
        </xdr:cNvPr>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76" name="n_4aveValue【認定こども園・幼稚園・保育所】&#10;一人当たり面積">
          <a:extLst>
            <a:ext uri="{FF2B5EF4-FFF2-40B4-BE49-F238E27FC236}">
              <a16:creationId xmlns:a16="http://schemas.microsoft.com/office/drawing/2014/main" id="{753C74C6-64FC-417D-9AFA-43E75EE1F6CE}"/>
            </a:ext>
          </a:extLst>
        </xdr:cNvPr>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152417</xdr:rowOff>
    </xdr:from>
    <xdr:ext cx="469744" cy="259045"/>
    <xdr:sp macro="" textlink="">
      <xdr:nvSpPr>
        <xdr:cNvPr id="577" name="n_1mainValue【認定こども園・幼稚園・保育所】&#10;一人当たり面積">
          <a:extLst>
            <a:ext uri="{FF2B5EF4-FFF2-40B4-BE49-F238E27FC236}">
              <a16:creationId xmlns:a16="http://schemas.microsoft.com/office/drawing/2014/main" id="{3B15C8D7-930B-459D-A89B-10663682C41E}"/>
            </a:ext>
          </a:extLst>
        </xdr:cNvPr>
        <xdr:cNvSpPr txBox="1"/>
      </xdr:nvSpPr>
      <xdr:spPr>
        <a:xfrm>
          <a:off x="21075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152417</xdr:rowOff>
    </xdr:from>
    <xdr:ext cx="469744" cy="259045"/>
    <xdr:sp macro="" textlink="">
      <xdr:nvSpPr>
        <xdr:cNvPr id="578" name="n_2mainValue【認定こども園・幼稚園・保育所】&#10;一人当たり面積">
          <a:extLst>
            <a:ext uri="{FF2B5EF4-FFF2-40B4-BE49-F238E27FC236}">
              <a16:creationId xmlns:a16="http://schemas.microsoft.com/office/drawing/2014/main" id="{FC6983E1-84FC-4DC6-A975-B7ADF5B242CC}"/>
            </a:ext>
          </a:extLst>
        </xdr:cNvPr>
        <xdr:cNvSpPr txBox="1"/>
      </xdr:nvSpPr>
      <xdr:spPr>
        <a:xfrm>
          <a:off x="20199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160037</xdr:rowOff>
    </xdr:from>
    <xdr:ext cx="469744" cy="259045"/>
    <xdr:sp macro="" textlink="">
      <xdr:nvSpPr>
        <xdr:cNvPr id="579" name="n_3mainValue【認定こども園・幼稚園・保育所】&#10;一人当たり面積">
          <a:extLst>
            <a:ext uri="{FF2B5EF4-FFF2-40B4-BE49-F238E27FC236}">
              <a16:creationId xmlns:a16="http://schemas.microsoft.com/office/drawing/2014/main" id="{34F9FEBF-4B88-44D5-A3D6-0301EA0D1B2F}"/>
            </a:ext>
          </a:extLst>
        </xdr:cNvPr>
        <xdr:cNvSpPr txBox="1"/>
      </xdr:nvSpPr>
      <xdr:spPr>
        <a:xfrm>
          <a:off x="19310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a:extLst>
            <a:ext uri="{FF2B5EF4-FFF2-40B4-BE49-F238E27FC236}">
              <a16:creationId xmlns:a16="http://schemas.microsoft.com/office/drawing/2014/main" id="{E392EB66-C0BB-4853-A82F-E406D90C6A6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a:extLst>
            <a:ext uri="{FF2B5EF4-FFF2-40B4-BE49-F238E27FC236}">
              <a16:creationId xmlns:a16="http://schemas.microsoft.com/office/drawing/2014/main" id="{A901F29E-718A-4A4C-B214-5378A86D419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a:extLst>
            <a:ext uri="{FF2B5EF4-FFF2-40B4-BE49-F238E27FC236}">
              <a16:creationId xmlns:a16="http://schemas.microsoft.com/office/drawing/2014/main" id="{FB9DFFF5-EFFA-4F3A-BCDE-9FBFF2F69FD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a:extLst>
            <a:ext uri="{FF2B5EF4-FFF2-40B4-BE49-F238E27FC236}">
              <a16:creationId xmlns:a16="http://schemas.microsoft.com/office/drawing/2014/main" id="{BAFF8908-500D-4545-955C-455889BE50D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a:extLst>
            <a:ext uri="{FF2B5EF4-FFF2-40B4-BE49-F238E27FC236}">
              <a16:creationId xmlns:a16="http://schemas.microsoft.com/office/drawing/2014/main" id="{39804A40-E425-477E-B428-93700207225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a:extLst>
            <a:ext uri="{FF2B5EF4-FFF2-40B4-BE49-F238E27FC236}">
              <a16:creationId xmlns:a16="http://schemas.microsoft.com/office/drawing/2014/main" id="{7A060583-CBCA-4EF3-A197-D7F53E932E1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a:extLst>
            <a:ext uri="{FF2B5EF4-FFF2-40B4-BE49-F238E27FC236}">
              <a16:creationId xmlns:a16="http://schemas.microsoft.com/office/drawing/2014/main" id="{8B1FEAFB-FE80-4601-9036-79A50337164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a:extLst>
            <a:ext uri="{FF2B5EF4-FFF2-40B4-BE49-F238E27FC236}">
              <a16:creationId xmlns:a16="http://schemas.microsoft.com/office/drawing/2014/main" id="{362E3038-38AA-49F9-9EC7-39FAEC0C840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a:extLst>
            <a:ext uri="{FF2B5EF4-FFF2-40B4-BE49-F238E27FC236}">
              <a16:creationId xmlns:a16="http://schemas.microsoft.com/office/drawing/2014/main" id="{1B24EE67-036C-49B9-AF3C-6C4E2D543CB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a:extLst>
            <a:ext uri="{FF2B5EF4-FFF2-40B4-BE49-F238E27FC236}">
              <a16:creationId xmlns:a16="http://schemas.microsoft.com/office/drawing/2014/main" id="{FEB3CFFD-796A-4DD7-8B20-75743D3A7DC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0" name="テキスト ボックス 589">
          <a:extLst>
            <a:ext uri="{FF2B5EF4-FFF2-40B4-BE49-F238E27FC236}">
              <a16:creationId xmlns:a16="http://schemas.microsoft.com/office/drawing/2014/main" id="{6D43613C-6279-4275-BCF3-988CB93209A8}"/>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1" name="直線コネクタ 590">
          <a:extLst>
            <a:ext uri="{FF2B5EF4-FFF2-40B4-BE49-F238E27FC236}">
              <a16:creationId xmlns:a16="http://schemas.microsoft.com/office/drawing/2014/main" id="{6E5EA7DD-F1AF-46F5-8EA2-198864AC2E9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2" name="テキスト ボックス 591">
          <a:extLst>
            <a:ext uri="{FF2B5EF4-FFF2-40B4-BE49-F238E27FC236}">
              <a16:creationId xmlns:a16="http://schemas.microsoft.com/office/drawing/2014/main" id="{78DC002D-07B3-4975-80E5-3F2F681BAE2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3" name="直線コネクタ 592">
          <a:extLst>
            <a:ext uri="{FF2B5EF4-FFF2-40B4-BE49-F238E27FC236}">
              <a16:creationId xmlns:a16="http://schemas.microsoft.com/office/drawing/2014/main" id="{5E749447-A229-4E75-87A7-7782923167F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4" name="テキスト ボックス 593">
          <a:extLst>
            <a:ext uri="{FF2B5EF4-FFF2-40B4-BE49-F238E27FC236}">
              <a16:creationId xmlns:a16="http://schemas.microsoft.com/office/drawing/2014/main" id="{4A4D889B-181B-48B8-99B7-83CC3985A6C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5" name="直線コネクタ 594">
          <a:extLst>
            <a:ext uri="{FF2B5EF4-FFF2-40B4-BE49-F238E27FC236}">
              <a16:creationId xmlns:a16="http://schemas.microsoft.com/office/drawing/2014/main" id="{7BCEA76D-F57A-4077-9AF1-D47647683A7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6" name="テキスト ボックス 595">
          <a:extLst>
            <a:ext uri="{FF2B5EF4-FFF2-40B4-BE49-F238E27FC236}">
              <a16:creationId xmlns:a16="http://schemas.microsoft.com/office/drawing/2014/main" id="{C1F88E78-C97F-4D74-97B6-8B0925C8342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7" name="直線コネクタ 596">
          <a:extLst>
            <a:ext uri="{FF2B5EF4-FFF2-40B4-BE49-F238E27FC236}">
              <a16:creationId xmlns:a16="http://schemas.microsoft.com/office/drawing/2014/main" id="{CFBD7A78-2D19-4AB3-B513-735166C47FE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8" name="テキスト ボックス 597">
          <a:extLst>
            <a:ext uri="{FF2B5EF4-FFF2-40B4-BE49-F238E27FC236}">
              <a16:creationId xmlns:a16="http://schemas.microsoft.com/office/drawing/2014/main" id="{D7C2CC56-5AED-4E92-8D34-418FA792159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9" name="直線コネクタ 598">
          <a:extLst>
            <a:ext uri="{FF2B5EF4-FFF2-40B4-BE49-F238E27FC236}">
              <a16:creationId xmlns:a16="http://schemas.microsoft.com/office/drawing/2014/main" id="{C50F2236-A3C1-40EE-8F26-2CC83EC1DD1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0" name="テキスト ボックス 599">
          <a:extLst>
            <a:ext uri="{FF2B5EF4-FFF2-40B4-BE49-F238E27FC236}">
              <a16:creationId xmlns:a16="http://schemas.microsoft.com/office/drawing/2014/main" id="{56CCC64A-045E-49FD-BCCE-9150312C201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a:extLst>
            <a:ext uri="{FF2B5EF4-FFF2-40B4-BE49-F238E27FC236}">
              <a16:creationId xmlns:a16="http://schemas.microsoft.com/office/drawing/2014/main" id="{61EB8BAC-2F70-4445-9D22-449BB0EFECE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2" name="テキスト ボックス 601">
          <a:extLst>
            <a:ext uri="{FF2B5EF4-FFF2-40B4-BE49-F238E27FC236}">
              <a16:creationId xmlns:a16="http://schemas.microsoft.com/office/drawing/2014/main" id="{34EE86BC-A430-4CC6-89B4-0981EDA8FCF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3" name="【学校施設】&#10;有形固定資産減価償却率グラフ枠">
          <a:extLst>
            <a:ext uri="{FF2B5EF4-FFF2-40B4-BE49-F238E27FC236}">
              <a16:creationId xmlns:a16="http://schemas.microsoft.com/office/drawing/2014/main" id="{3548ACA4-A14D-4990-AD18-301282E81DF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04" name="直線コネクタ 603">
          <a:extLst>
            <a:ext uri="{FF2B5EF4-FFF2-40B4-BE49-F238E27FC236}">
              <a16:creationId xmlns:a16="http://schemas.microsoft.com/office/drawing/2014/main" id="{B15D6151-A388-4234-A2CE-E5F9BAB77ABE}"/>
            </a:ext>
          </a:extLst>
        </xdr:cNvPr>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05" name="【学校施設】&#10;有形固定資産減価償却率最小値テキスト">
          <a:extLst>
            <a:ext uri="{FF2B5EF4-FFF2-40B4-BE49-F238E27FC236}">
              <a16:creationId xmlns:a16="http://schemas.microsoft.com/office/drawing/2014/main" id="{96041889-55AC-47B2-B4CB-F16172F3E6DC}"/>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06" name="直線コネクタ 605">
          <a:extLst>
            <a:ext uri="{FF2B5EF4-FFF2-40B4-BE49-F238E27FC236}">
              <a16:creationId xmlns:a16="http://schemas.microsoft.com/office/drawing/2014/main" id="{91D0D276-6E35-4E09-A7FC-26165D04B39A}"/>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07" name="【学校施設】&#10;有形固定資産減価償却率最大値テキスト">
          <a:extLst>
            <a:ext uri="{FF2B5EF4-FFF2-40B4-BE49-F238E27FC236}">
              <a16:creationId xmlns:a16="http://schemas.microsoft.com/office/drawing/2014/main" id="{66055EB6-83B9-4D56-B151-08A35A42107C}"/>
            </a:ext>
          </a:extLst>
        </xdr:cNvPr>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08" name="直線コネクタ 607">
          <a:extLst>
            <a:ext uri="{FF2B5EF4-FFF2-40B4-BE49-F238E27FC236}">
              <a16:creationId xmlns:a16="http://schemas.microsoft.com/office/drawing/2014/main" id="{32B7D409-CF30-4A28-8DC9-19B87CB1105A}"/>
            </a:ext>
          </a:extLst>
        </xdr:cNvPr>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609" name="【学校施設】&#10;有形固定資産減価償却率平均値テキスト">
          <a:extLst>
            <a:ext uri="{FF2B5EF4-FFF2-40B4-BE49-F238E27FC236}">
              <a16:creationId xmlns:a16="http://schemas.microsoft.com/office/drawing/2014/main" id="{FCA0EFF9-73CC-42A1-9201-3C5FC7B8021D}"/>
            </a:ext>
          </a:extLst>
        </xdr:cNvPr>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10" name="フローチャート: 判断 609">
          <a:extLst>
            <a:ext uri="{FF2B5EF4-FFF2-40B4-BE49-F238E27FC236}">
              <a16:creationId xmlns:a16="http://schemas.microsoft.com/office/drawing/2014/main" id="{BF8B930D-BE12-4B95-8943-0D16A0418252}"/>
            </a:ext>
          </a:extLst>
        </xdr:cNvPr>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11" name="フローチャート: 判断 610">
          <a:extLst>
            <a:ext uri="{FF2B5EF4-FFF2-40B4-BE49-F238E27FC236}">
              <a16:creationId xmlns:a16="http://schemas.microsoft.com/office/drawing/2014/main" id="{8BB27AA5-EE35-4B11-A877-22257D075263}"/>
            </a:ext>
          </a:extLst>
        </xdr:cNvPr>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12" name="フローチャート: 判断 611">
          <a:extLst>
            <a:ext uri="{FF2B5EF4-FFF2-40B4-BE49-F238E27FC236}">
              <a16:creationId xmlns:a16="http://schemas.microsoft.com/office/drawing/2014/main" id="{7B42414D-D35C-4D03-A808-CF77357D2A95}"/>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13" name="フローチャート: 判断 612">
          <a:extLst>
            <a:ext uri="{FF2B5EF4-FFF2-40B4-BE49-F238E27FC236}">
              <a16:creationId xmlns:a16="http://schemas.microsoft.com/office/drawing/2014/main" id="{AE0AC8D1-A5FD-4381-B006-0D16397BD13D}"/>
            </a:ext>
          </a:extLst>
        </xdr:cNvPr>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614" name="フローチャート: 判断 613">
          <a:extLst>
            <a:ext uri="{FF2B5EF4-FFF2-40B4-BE49-F238E27FC236}">
              <a16:creationId xmlns:a16="http://schemas.microsoft.com/office/drawing/2014/main" id="{5BCB7485-408C-4B64-9F08-C5B7353E12E0}"/>
            </a:ext>
          </a:extLst>
        </xdr:cNvPr>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2A421AB2-0FEF-416A-8F03-FE44ECB6763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5DFBBE6-7266-4A29-B873-2A627087C48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EABDB45B-3955-4B96-B79A-96A31D77C02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AE905694-62F7-468F-B2B0-29977476A25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857C64B3-0B3A-4DD2-8A02-188E23E4430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151130</xdr:rowOff>
    </xdr:from>
    <xdr:to>
      <xdr:col>85</xdr:col>
      <xdr:colOff>177800</xdr:colOff>
      <xdr:row>62</xdr:row>
      <xdr:rowOff>81280</xdr:rowOff>
    </xdr:to>
    <xdr:sp macro="" textlink="">
      <xdr:nvSpPr>
        <xdr:cNvPr id="620" name="楕円 619">
          <a:extLst>
            <a:ext uri="{FF2B5EF4-FFF2-40B4-BE49-F238E27FC236}">
              <a16:creationId xmlns:a16="http://schemas.microsoft.com/office/drawing/2014/main" id="{FA7C2F5F-A7DB-4733-8594-C15ED9AE7855}"/>
            </a:ext>
          </a:extLst>
        </xdr:cNvPr>
        <xdr:cNvSpPr/>
      </xdr:nvSpPr>
      <xdr:spPr>
        <a:xfrm>
          <a:off x="16268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129557</xdr:rowOff>
    </xdr:from>
    <xdr:ext cx="405111" cy="259045"/>
    <xdr:sp macro="" textlink="">
      <xdr:nvSpPr>
        <xdr:cNvPr id="621" name="【学校施設】&#10;有形固定資産減価償却率該当値テキスト">
          <a:extLst>
            <a:ext uri="{FF2B5EF4-FFF2-40B4-BE49-F238E27FC236}">
              <a16:creationId xmlns:a16="http://schemas.microsoft.com/office/drawing/2014/main" id="{9B8ED452-70A0-4B38-A1E9-5711366B614D}"/>
            </a:ext>
          </a:extLst>
        </xdr:cNvPr>
        <xdr:cNvSpPr txBox="1"/>
      </xdr:nvSpPr>
      <xdr:spPr>
        <a:xfrm>
          <a:off x="16357600"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109220</xdr:rowOff>
    </xdr:from>
    <xdr:to>
      <xdr:col>81</xdr:col>
      <xdr:colOff>101600</xdr:colOff>
      <xdr:row>62</xdr:row>
      <xdr:rowOff>39370</xdr:rowOff>
    </xdr:to>
    <xdr:sp macro="" textlink="">
      <xdr:nvSpPr>
        <xdr:cNvPr id="622" name="楕円 621">
          <a:extLst>
            <a:ext uri="{FF2B5EF4-FFF2-40B4-BE49-F238E27FC236}">
              <a16:creationId xmlns:a16="http://schemas.microsoft.com/office/drawing/2014/main" id="{E0753E41-F19A-4692-8436-270E69A8E56F}"/>
            </a:ext>
          </a:extLst>
        </xdr:cNvPr>
        <xdr:cNvSpPr/>
      </xdr:nvSpPr>
      <xdr:spPr>
        <a:xfrm>
          <a:off x="1543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160020</xdr:rowOff>
    </xdr:from>
    <xdr:to>
      <xdr:col>85</xdr:col>
      <xdr:colOff>127000</xdr:colOff>
      <xdr:row>62</xdr:row>
      <xdr:rowOff>30480</xdr:rowOff>
    </xdr:to>
    <xdr:cxnSp macro="">
      <xdr:nvCxnSpPr>
        <xdr:cNvPr id="623" name="直線コネクタ 622">
          <a:extLst>
            <a:ext uri="{FF2B5EF4-FFF2-40B4-BE49-F238E27FC236}">
              <a16:creationId xmlns:a16="http://schemas.microsoft.com/office/drawing/2014/main" id="{72B91F09-392E-4DDC-BB38-CF4F55511401}"/>
            </a:ext>
          </a:extLst>
        </xdr:cNvPr>
        <xdr:cNvCxnSpPr/>
      </xdr:nvCxnSpPr>
      <xdr:spPr>
        <a:xfrm>
          <a:off x="15481300" y="106184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36830</xdr:rowOff>
    </xdr:from>
    <xdr:to>
      <xdr:col>76</xdr:col>
      <xdr:colOff>165100</xdr:colOff>
      <xdr:row>61</xdr:row>
      <xdr:rowOff>138430</xdr:rowOff>
    </xdr:to>
    <xdr:sp macro="" textlink="">
      <xdr:nvSpPr>
        <xdr:cNvPr id="624" name="楕円 623">
          <a:extLst>
            <a:ext uri="{FF2B5EF4-FFF2-40B4-BE49-F238E27FC236}">
              <a16:creationId xmlns:a16="http://schemas.microsoft.com/office/drawing/2014/main" id="{A7E7E053-6E90-408C-A72A-DF733A82EFCB}"/>
            </a:ext>
          </a:extLst>
        </xdr:cNvPr>
        <xdr:cNvSpPr/>
      </xdr:nvSpPr>
      <xdr:spPr>
        <a:xfrm>
          <a:off x="14541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87630</xdr:rowOff>
    </xdr:from>
    <xdr:to>
      <xdr:col>81</xdr:col>
      <xdr:colOff>50800</xdr:colOff>
      <xdr:row>61</xdr:row>
      <xdr:rowOff>160020</xdr:rowOff>
    </xdr:to>
    <xdr:cxnSp macro="">
      <xdr:nvCxnSpPr>
        <xdr:cNvPr id="625" name="直線コネクタ 624">
          <a:extLst>
            <a:ext uri="{FF2B5EF4-FFF2-40B4-BE49-F238E27FC236}">
              <a16:creationId xmlns:a16="http://schemas.microsoft.com/office/drawing/2014/main" id="{1329C719-0202-4A10-BD6D-3331D615096D}"/>
            </a:ext>
          </a:extLst>
        </xdr:cNvPr>
        <xdr:cNvCxnSpPr/>
      </xdr:nvCxnSpPr>
      <xdr:spPr>
        <a:xfrm>
          <a:off x="14592300" y="10546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55880</xdr:rowOff>
    </xdr:from>
    <xdr:to>
      <xdr:col>72</xdr:col>
      <xdr:colOff>38100</xdr:colOff>
      <xdr:row>61</xdr:row>
      <xdr:rowOff>157480</xdr:rowOff>
    </xdr:to>
    <xdr:sp macro="" textlink="">
      <xdr:nvSpPr>
        <xdr:cNvPr id="626" name="楕円 625">
          <a:extLst>
            <a:ext uri="{FF2B5EF4-FFF2-40B4-BE49-F238E27FC236}">
              <a16:creationId xmlns:a16="http://schemas.microsoft.com/office/drawing/2014/main" id="{F081F809-FEF6-4EFE-99D9-8805AD7AAD9D}"/>
            </a:ext>
          </a:extLst>
        </xdr:cNvPr>
        <xdr:cNvSpPr/>
      </xdr:nvSpPr>
      <xdr:spPr>
        <a:xfrm>
          <a:off x="13652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87630</xdr:rowOff>
    </xdr:from>
    <xdr:to>
      <xdr:col>76</xdr:col>
      <xdr:colOff>114300</xdr:colOff>
      <xdr:row>61</xdr:row>
      <xdr:rowOff>106680</xdr:rowOff>
    </xdr:to>
    <xdr:cxnSp macro="">
      <xdr:nvCxnSpPr>
        <xdr:cNvPr id="627" name="直線コネクタ 626">
          <a:extLst>
            <a:ext uri="{FF2B5EF4-FFF2-40B4-BE49-F238E27FC236}">
              <a16:creationId xmlns:a16="http://schemas.microsoft.com/office/drawing/2014/main" id="{0BB722F0-2F72-4312-91CB-90F348BD85EA}"/>
            </a:ext>
          </a:extLst>
        </xdr:cNvPr>
        <xdr:cNvCxnSpPr/>
      </xdr:nvCxnSpPr>
      <xdr:spPr>
        <a:xfrm flipV="1">
          <a:off x="13703300" y="10546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628" name="n_1aveValue【学校施設】&#10;有形固定資産減価償却率">
          <a:extLst>
            <a:ext uri="{FF2B5EF4-FFF2-40B4-BE49-F238E27FC236}">
              <a16:creationId xmlns:a16="http://schemas.microsoft.com/office/drawing/2014/main" id="{9F86169C-29E5-427D-A624-4FAE43C24C02}"/>
            </a:ext>
          </a:extLst>
        </xdr:cNvPr>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629" name="n_2aveValue【学校施設】&#10;有形固定資産減価償却率">
          <a:extLst>
            <a:ext uri="{FF2B5EF4-FFF2-40B4-BE49-F238E27FC236}">
              <a16:creationId xmlns:a16="http://schemas.microsoft.com/office/drawing/2014/main" id="{57042ED1-BABB-4C9A-BACD-725350BF262C}"/>
            </a:ext>
          </a:extLst>
        </xdr:cNvPr>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630" name="n_3aveValue【学校施設】&#10;有形固定資産減価償却率">
          <a:extLst>
            <a:ext uri="{FF2B5EF4-FFF2-40B4-BE49-F238E27FC236}">
              <a16:creationId xmlns:a16="http://schemas.microsoft.com/office/drawing/2014/main" id="{0C62B1A9-12ED-45CF-B3AC-BF6E692D2E78}"/>
            </a:ext>
          </a:extLst>
        </xdr:cNvPr>
        <xdr:cNvSpPr txBox="1"/>
      </xdr:nvSpPr>
      <xdr:spPr>
        <a:xfrm>
          <a:off x="13500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631" name="n_4aveValue【学校施設】&#10;有形固定資産減価償却率">
          <a:extLst>
            <a:ext uri="{FF2B5EF4-FFF2-40B4-BE49-F238E27FC236}">
              <a16:creationId xmlns:a16="http://schemas.microsoft.com/office/drawing/2014/main" id="{15F0C2A4-6EBF-4E88-8F19-3680CD64FC47}"/>
            </a:ext>
          </a:extLst>
        </xdr:cNvPr>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30497</xdr:rowOff>
    </xdr:from>
    <xdr:ext cx="405111" cy="259045"/>
    <xdr:sp macro="" textlink="">
      <xdr:nvSpPr>
        <xdr:cNvPr id="632" name="n_1mainValue【学校施設】&#10;有形固定資産減価償却率">
          <a:extLst>
            <a:ext uri="{FF2B5EF4-FFF2-40B4-BE49-F238E27FC236}">
              <a16:creationId xmlns:a16="http://schemas.microsoft.com/office/drawing/2014/main" id="{BC9479FC-31AD-4ADC-8D16-FF0D4AAC774D}"/>
            </a:ext>
          </a:extLst>
        </xdr:cNvPr>
        <xdr:cNvSpPr txBox="1"/>
      </xdr:nvSpPr>
      <xdr:spPr>
        <a:xfrm>
          <a:off x="15266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129557</xdr:rowOff>
    </xdr:from>
    <xdr:ext cx="405111" cy="259045"/>
    <xdr:sp macro="" textlink="">
      <xdr:nvSpPr>
        <xdr:cNvPr id="633" name="n_2mainValue【学校施設】&#10;有形固定資産減価償却率">
          <a:extLst>
            <a:ext uri="{FF2B5EF4-FFF2-40B4-BE49-F238E27FC236}">
              <a16:creationId xmlns:a16="http://schemas.microsoft.com/office/drawing/2014/main" id="{A66FF209-051E-4576-BEDB-FA6026EAC330}"/>
            </a:ext>
          </a:extLst>
        </xdr:cNvPr>
        <xdr:cNvSpPr txBox="1"/>
      </xdr:nvSpPr>
      <xdr:spPr>
        <a:xfrm>
          <a:off x="14389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148607</xdr:rowOff>
    </xdr:from>
    <xdr:ext cx="405111" cy="259045"/>
    <xdr:sp macro="" textlink="">
      <xdr:nvSpPr>
        <xdr:cNvPr id="634" name="n_3mainValue【学校施設】&#10;有形固定資産減価償却率">
          <a:extLst>
            <a:ext uri="{FF2B5EF4-FFF2-40B4-BE49-F238E27FC236}">
              <a16:creationId xmlns:a16="http://schemas.microsoft.com/office/drawing/2014/main" id="{95F7EB48-1CA8-45CC-BF3D-37867976E151}"/>
            </a:ext>
          </a:extLst>
        </xdr:cNvPr>
        <xdr:cNvSpPr txBox="1"/>
      </xdr:nvSpPr>
      <xdr:spPr>
        <a:xfrm>
          <a:off x="13500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a:extLst>
            <a:ext uri="{FF2B5EF4-FFF2-40B4-BE49-F238E27FC236}">
              <a16:creationId xmlns:a16="http://schemas.microsoft.com/office/drawing/2014/main" id="{36A990FB-98DD-4BA9-98A2-C1A9CA60900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a:extLst>
            <a:ext uri="{FF2B5EF4-FFF2-40B4-BE49-F238E27FC236}">
              <a16:creationId xmlns:a16="http://schemas.microsoft.com/office/drawing/2014/main" id="{2D3600A7-17BD-434C-9C71-88D8CF4C3F0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a:extLst>
            <a:ext uri="{FF2B5EF4-FFF2-40B4-BE49-F238E27FC236}">
              <a16:creationId xmlns:a16="http://schemas.microsoft.com/office/drawing/2014/main" id="{5F6A73B2-BB6B-4969-B827-6FF7A8DC342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a:extLst>
            <a:ext uri="{FF2B5EF4-FFF2-40B4-BE49-F238E27FC236}">
              <a16:creationId xmlns:a16="http://schemas.microsoft.com/office/drawing/2014/main" id="{22D7FF62-6004-463C-9AAC-5B6B5EFE3C5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a:extLst>
            <a:ext uri="{FF2B5EF4-FFF2-40B4-BE49-F238E27FC236}">
              <a16:creationId xmlns:a16="http://schemas.microsoft.com/office/drawing/2014/main" id="{B1DF07DD-DCFF-445B-A809-3CEF340A60D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a:extLst>
            <a:ext uri="{FF2B5EF4-FFF2-40B4-BE49-F238E27FC236}">
              <a16:creationId xmlns:a16="http://schemas.microsoft.com/office/drawing/2014/main" id="{3FE399B1-7BD9-4B12-9244-BF2C3698341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a:extLst>
            <a:ext uri="{FF2B5EF4-FFF2-40B4-BE49-F238E27FC236}">
              <a16:creationId xmlns:a16="http://schemas.microsoft.com/office/drawing/2014/main" id="{9513BCB1-3325-48F8-AF4D-B07CC91B73F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a:extLst>
            <a:ext uri="{FF2B5EF4-FFF2-40B4-BE49-F238E27FC236}">
              <a16:creationId xmlns:a16="http://schemas.microsoft.com/office/drawing/2014/main" id="{792D553F-FCE1-401D-B501-10371DE90AA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a:extLst>
            <a:ext uri="{FF2B5EF4-FFF2-40B4-BE49-F238E27FC236}">
              <a16:creationId xmlns:a16="http://schemas.microsoft.com/office/drawing/2014/main" id="{6999ECF8-C871-41AE-9005-7ADB78D4CD5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a:extLst>
            <a:ext uri="{FF2B5EF4-FFF2-40B4-BE49-F238E27FC236}">
              <a16:creationId xmlns:a16="http://schemas.microsoft.com/office/drawing/2014/main" id="{47FF1178-71D4-4807-BE2A-60EB9DC7565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5" name="テキスト ボックス 644">
          <a:extLst>
            <a:ext uri="{FF2B5EF4-FFF2-40B4-BE49-F238E27FC236}">
              <a16:creationId xmlns:a16="http://schemas.microsoft.com/office/drawing/2014/main" id="{F6B8549D-2E3D-46E0-873D-1B1B4D70B43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46" name="直線コネクタ 645">
          <a:extLst>
            <a:ext uri="{FF2B5EF4-FFF2-40B4-BE49-F238E27FC236}">
              <a16:creationId xmlns:a16="http://schemas.microsoft.com/office/drawing/2014/main" id="{EE7EA3F2-D20D-4DC6-A943-31A2F5A5BB3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7" name="テキスト ボックス 646">
          <a:extLst>
            <a:ext uri="{FF2B5EF4-FFF2-40B4-BE49-F238E27FC236}">
              <a16:creationId xmlns:a16="http://schemas.microsoft.com/office/drawing/2014/main" id="{68DB5F9A-54E4-4C59-B22F-9E7B2BF5EE2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8" name="直線コネクタ 647">
          <a:extLst>
            <a:ext uri="{FF2B5EF4-FFF2-40B4-BE49-F238E27FC236}">
              <a16:creationId xmlns:a16="http://schemas.microsoft.com/office/drawing/2014/main" id="{9F9563A4-04A6-453C-98ED-6B3E7E9CE4D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9" name="テキスト ボックス 648">
          <a:extLst>
            <a:ext uri="{FF2B5EF4-FFF2-40B4-BE49-F238E27FC236}">
              <a16:creationId xmlns:a16="http://schemas.microsoft.com/office/drawing/2014/main" id="{3CB67126-CDA4-4898-BA72-358ACBFB953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0" name="直線コネクタ 649">
          <a:extLst>
            <a:ext uri="{FF2B5EF4-FFF2-40B4-BE49-F238E27FC236}">
              <a16:creationId xmlns:a16="http://schemas.microsoft.com/office/drawing/2014/main" id="{4209CC94-19DC-487C-A3E8-1B25A9F2624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1" name="テキスト ボックス 650">
          <a:extLst>
            <a:ext uri="{FF2B5EF4-FFF2-40B4-BE49-F238E27FC236}">
              <a16:creationId xmlns:a16="http://schemas.microsoft.com/office/drawing/2014/main" id="{F143C199-0EB5-498D-B1B2-AA7615FDD9D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2" name="直線コネクタ 651">
          <a:extLst>
            <a:ext uri="{FF2B5EF4-FFF2-40B4-BE49-F238E27FC236}">
              <a16:creationId xmlns:a16="http://schemas.microsoft.com/office/drawing/2014/main" id="{09A5A7B1-4EC8-4299-BE8D-0B8066E5DC3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3" name="テキスト ボックス 652">
          <a:extLst>
            <a:ext uri="{FF2B5EF4-FFF2-40B4-BE49-F238E27FC236}">
              <a16:creationId xmlns:a16="http://schemas.microsoft.com/office/drawing/2014/main" id="{6B251EBD-8F53-4B24-8086-0D452C8E49D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4" name="直線コネクタ 653">
          <a:extLst>
            <a:ext uri="{FF2B5EF4-FFF2-40B4-BE49-F238E27FC236}">
              <a16:creationId xmlns:a16="http://schemas.microsoft.com/office/drawing/2014/main" id="{922449F0-67F3-4E2F-B746-92F0B571DF6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5" name="テキスト ボックス 654">
          <a:extLst>
            <a:ext uri="{FF2B5EF4-FFF2-40B4-BE49-F238E27FC236}">
              <a16:creationId xmlns:a16="http://schemas.microsoft.com/office/drawing/2014/main" id="{4EE5085B-9A84-40CF-946E-CFFC5B6543F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6" name="直線コネクタ 655">
          <a:extLst>
            <a:ext uri="{FF2B5EF4-FFF2-40B4-BE49-F238E27FC236}">
              <a16:creationId xmlns:a16="http://schemas.microsoft.com/office/drawing/2014/main" id="{4D9C352B-439F-406E-B40E-2F68ACE41D2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7" name="テキスト ボックス 656">
          <a:extLst>
            <a:ext uri="{FF2B5EF4-FFF2-40B4-BE49-F238E27FC236}">
              <a16:creationId xmlns:a16="http://schemas.microsoft.com/office/drawing/2014/main" id="{54091E0C-490D-40A3-931C-1C344B29077F}"/>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a:extLst>
            <a:ext uri="{FF2B5EF4-FFF2-40B4-BE49-F238E27FC236}">
              <a16:creationId xmlns:a16="http://schemas.microsoft.com/office/drawing/2014/main" id="{1172B3D5-CD92-425A-9965-BF4EB8BB473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a:extLst>
            <a:ext uri="{FF2B5EF4-FFF2-40B4-BE49-F238E27FC236}">
              <a16:creationId xmlns:a16="http://schemas.microsoft.com/office/drawing/2014/main" id="{DB701127-3EA4-4AFE-9290-F000385296B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学校施設】&#10;一人当たり面積グラフ枠">
          <a:extLst>
            <a:ext uri="{FF2B5EF4-FFF2-40B4-BE49-F238E27FC236}">
              <a16:creationId xmlns:a16="http://schemas.microsoft.com/office/drawing/2014/main" id="{6034D486-A484-4894-A7A1-78D83610FCB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661" name="直線コネクタ 660">
          <a:extLst>
            <a:ext uri="{FF2B5EF4-FFF2-40B4-BE49-F238E27FC236}">
              <a16:creationId xmlns:a16="http://schemas.microsoft.com/office/drawing/2014/main" id="{D9640B45-7151-4953-A881-8D2033BAF3B0}"/>
            </a:ext>
          </a:extLst>
        </xdr:cNvPr>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62" name="【学校施設】&#10;一人当たり面積最小値テキスト">
          <a:extLst>
            <a:ext uri="{FF2B5EF4-FFF2-40B4-BE49-F238E27FC236}">
              <a16:creationId xmlns:a16="http://schemas.microsoft.com/office/drawing/2014/main" id="{4C59C932-AFD0-4F98-B5E8-0250F81CF10E}"/>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63" name="直線コネクタ 662">
          <a:extLst>
            <a:ext uri="{FF2B5EF4-FFF2-40B4-BE49-F238E27FC236}">
              <a16:creationId xmlns:a16="http://schemas.microsoft.com/office/drawing/2014/main" id="{EC8B2526-C2C4-4CFA-8867-E283967AFA60}"/>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664" name="【学校施設】&#10;一人当たり面積最大値テキスト">
          <a:extLst>
            <a:ext uri="{FF2B5EF4-FFF2-40B4-BE49-F238E27FC236}">
              <a16:creationId xmlns:a16="http://schemas.microsoft.com/office/drawing/2014/main" id="{5A062B2F-6841-4941-A4D0-3364CB669119}"/>
            </a:ext>
          </a:extLst>
        </xdr:cNvPr>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665" name="直線コネクタ 664">
          <a:extLst>
            <a:ext uri="{FF2B5EF4-FFF2-40B4-BE49-F238E27FC236}">
              <a16:creationId xmlns:a16="http://schemas.microsoft.com/office/drawing/2014/main" id="{3E8E14D4-03EA-4A17-B018-6ED10530CD28}"/>
            </a:ext>
          </a:extLst>
        </xdr:cNvPr>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666" name="【学校施設】&#10;一人当たり面積平均値テキスト">
          <a:extLst>
            <a:ext uri="{FF2B5EF4-FFF2-40B4-BE49-F238E27FC236}">
              <a16:creationId xmlns:a16="http://schemas.microsoft.com/office/drawing/2014/main" id="{6C095227-F305-4095-8C27-393C640C2244}"/>
            </a:ext>
          </a:extLst>
        </xdr:cNvPr>
        <xdr:cNvSpPr txBox="1"/>
      </xdr:nvSpPr>
      <xdr:spPr>
        <a:xfrm>
          <a:off x="22199600" y="1017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667" name="フローチャート: 判断 666">
          <a:extLst>
            <a:ext uri="{FF2B5EF4-FFF2-40B4-BE49-F238E27FC236}">
              <a16:creationId xmlns:a16="http://schemas.microsoft.com/office/drawing/2014/main" id="{20E84129-65FE-4AE9-AC49-E798E99F48A9}"/>
            </a:ext>
          </a:extLst>
        </xdr:cNvPr>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668" name="フローチャート: 判断 667">
          <a:extLst>
            <a:ext uri="{FF2B5EF4-FFF2-40B4-BE49-F238E27FC236}">
              <a16:creationId xmlns:a16="http://schemas.microsoft.com/office/drawing/2014/main" id="{1CA2DF98-D3A1-420A-B4F1-CE81FD4B7440}"/>
            </a:ext>
          </a:extLst>
        </xdr:cNvPr>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69" name="フローチャート: 判断 668">
          <a:extLst>
            <a:ext uri="{FF2B5EF4-FFF2-40B4-BE49-F238E27FC236}">
              <a16:creationId xmlns:a16="http://schemas.microsoft.com/office/drawing/2014/main" id="{B4167668-429F-413C-BD64-2C4F3EA17D48}"/>
            </a:ext>
          </a:extLst>
        </xdr:cNvPr>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70" name="フローチャート: 判断 669">
          <a:extLst>
            <a:ext uri="{FF2B5EF4-FFF2-40B4-BE49-F238E27FC236}">
              <a16:creationId xmlns:a16="http://schemas.microsoft.com/office/drawing/2014/main" id="{B5318671-66B7-42FB-A606-943C62F42C0A}"/>
            </a:ext>
          </a:extLst>
        </xdr:cNvPr>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71" name="フローチャート: 判断 670">
          <a:extLst>
            <a:ext uri="{FF2B5EF4-FFF2-40B4-BE49-F238E27FC236}">
              <a16:creationId xmlns:a16="http://schemas.microsoft.com/office/drawing/2014/main" id="{29D27E0C-5FE0-49F0-A117-CA95C38F01D0}"/>
            </a:ext>
          </a:extLst>
        </xdr:cNvPr>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F0C236B3-418C-4CEF-8825-18E5450D5D2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FDACE6C5-67D5-4733-BADF-B1EB8662D56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D260B133-6F65-40C3-B1EF-738A4BEB012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F40ECD50-3CB3-489E-BE41-E5330715DC8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E2319417-22DC-4BAE-8617-307E4C1C3A6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35741</xdr:rowOff>
    </xdr:from>
    <xdr:to>
      <xdr:col>116</xdr:col>
      <xdr:colOff>114300</xdr:colOff>
      <xdr:row>58</xdr:row>
      <xdr:rowOff>137341</xdr:rowOff>
    </xdr:to>
    <xdr:sp macro="" textlink="">
      <xdr:nvSpPr>
        <xdr:cNvPr id="677" name="楕円 676">
          <a:extLst>
            <a:ext uri="{FF2B5EF4-FFF2-40B4-BE49-F238E27FC236}">
              <a16:creationId xmlns:a16="http://schemas.microsoft.com/office/drawing/2014/main" id="{D7652851-BA44-4F01-8005-71BF69579AAE}"/>
            </a:ext>
          </a:extLst>
        </xdr:cNvPr>
        <xdr:cNvSpPr/>
      </xdr:nvSpPr>
      <xdr:spPr>
        <a:xfrm>
          <a:off x="22110700" y="99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58618</xdr:rowOff>
    </xdr:from>
    <xdr:ext cx="469744" cy="259045"/>
    <xdr:sp macro="" textlink="">
      <xdr:nvSpPr>
        <xdr:cNvPr id="678" name="【学校施設】&#10;一人当たり面積該当値テキスト">
          <a:extLst>
            <a:ext uri="{FF2B5EF4-FFF2-40B4-BE49-F238E27FC236}">
              <a16:creationId xmlns:a16="http://schemas.microsoft.com/office/drawing/2014/main" id="{D02E2DFB-7BEE-4266-B1ED-EACE15FB6121}"/>
            </a:ext>
          </a:extLst>
        </xdr:cNvPr>
        <xdr:cNvSpPr txBox="1"/>
      </xdr:nvSpPr>
      <xdr:spPr>
        <a:xfrm>
          <a:off x="22199600" y="983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140244</xdr:rowOff>
    </xdr:from>
    <xdr:to>
      <xdr:col>112</xdr:col>
      <xdr:colOff>38100</xdr:colOff>
      <xdr:row>58</xdr:row>
      <xdr:rowOff>70394</xdr:rowOff>
    </xdr:to>
    <xdr:sp macro="" textlink="">
      <xdr:nvSpPr>
        <xdr:cNvPr id="679" name="楕円 678">
          <a:extLst>
            <a:ext uri="{FF2B5EF4-FFF2-40B4-BE49-F238E27FC236}">
              <a16:creationId xmlns:a16="http://schemas.microsoft.com/office/drawing/2014/main" id="{E635B667-CF11-4449-BCDC-B70FA32CDAB6}"/>
            </a:ext>
          </a:extLst>
        </xdr:cNvPr>
        <xdr:cNvSpPr/>
      </xdr:nvSpPr>
      <xdr:spPr>
        <a:xfrm>
          <a:off x="21272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19594</xdr:rowOff>
    </xdr:from>
    <xdr:to>
      <xdr:col>116</xdr:col>
      <xdr:colOff>63500</xdr:colOff>
      <xdr:row>58</xdr:row>
      <xdr:rowOff>86541</xdr:rowOff>
    </xdr:to>
    <xdr:cxnSp macro="">
      <xdr:nvCxnSpPr>
        <xdr:cNvPr id="680" name="直線コネクタ 679">
          <a:extLst>
            <a:ext uri="{FF2B5EF4-FFF2-40B4-BE49-F238E27FC236}">
              <a16:creationId xmlns:a16="http://schemas.microsoft.com/office/drawing/2014/main" id="{D3CD9350-3566-45BE-A758-161E717B380D}"/>
            </a:ext>
          </a:extLst>
        </xdr:cNvPr>
        <xdr:cNvCxnSpPr/>
      </xdr:nvCxnSpPr>
      <xdr:spPr>
        <a:xfrm>
          <a:off x="21323300" y="9963694"/>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87993</xdr:rowOff>
    </xdr:from>
    <xdr:to>
      <xdr:col>107</xdr:col>
      <xdr:colOff>101600</xdr:colOff>
      <xdr:row>58</xdr:row>
      <xdr:rowOff>18143</xdr:rowOff>
    </xdr:to>
    <xdr:sp macro="" textlink="">
      <xdr:nvSpPr>
        <xdr:cNvPr id="681" name="楕円 680">
          <a:extLst>
            <a:ext uri="{FF2B5EF4-FFF2-40B4-BE49-F238E27FC236}">
              <a16:creationId xmlns:a16="http://schemas.microsoft.com/office/drawing/2014/main" id="{3D0D6A68-5D96-4D57-8DC0-74C530A6FD71}"/>
            </a:ext>
          </a:extLst>
        </xdr:cNvPr>
        <xdr:cNvSpPr/>
      </xdr:nvSpPr>
      <xdr:spPr>
        <a:xfrm>
          <a:off x="203835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138793</xdr:rowOff>
    </xdr:from>
    <xdr:to>
      <xdr:col>111</xdr:col>
      <xdr:colOff>177800</xdr:colOff>
      <xdr:row>58</xdr:row>
      <xdr:rowOff>19594</xdr:rowOff>
    </xdr:to>
    <xdr:cxnSp macro="">
      <xdr:nvCxnSpPr>
        <xdr:cNvPr id="682" name="直線コネクタ 681">
          <a:extLst>
            <a:ext uri="{FF2B5EF4-FFF2-40B4-BE49-F238E27FC236}">
              <a16:creationId xmlns:a16="http://schemas.microsoft.com/office/drawing/2014/main" id="{BA52F3A7-466E-404E-8CB2-7495EFD126E4}"/>
            </a:ext>
          </a:extLst>
        </xdr:cNvPr>
        <xdr:cNvCxnSpPr/>
      </xdr:nvCxnSpPr>
      <xdr:spPr>
        <a:xfrm>
          <a:off x="20434300" y="99114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138612</xdr:rowOff>
    </xdr:from>
    <xdr:to>
      <xdr:col>102</xdr:col>
      <xdr:colOff>165100</xdr:colOff>
      <xdr:row>58</xdr:row>
      <xdr:rowOff>68762</xdr:rowOff>
    </xdr:to>
    <xdr:sp macro="" textlink="">
      <xdr:nvSpPr>
        <xdr:cNvPr id="683" name="楕円 682">
          <a:extLst>
            <a:ext uri="{FF2B5EF4-FFF2-40B4-BE49-F238E27FC236}">
              <a16:creationId xmlns:a16="http://schemas.microsoft.com/office/drawing/2014/main" id="{9568C7D8-8CFF-4F69-BA61-7A6B7D38F395}"/>
            </a:ext>
          </a:extLst>
        </xdr:cNvPr>
        <xdr:cNvSpPr/>
      </xdr:nvSpPr>
      <xdr:spPr>
        <a:xfrm>
          <a:off x="19494500" y="9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138793</xdr:rowOff>
    </xdr:from>
    <xdr:to>
      <xdr:col>107</xdr:col>
      <xdr:colOff>50800</xdr:colOff>
      <xdr:row>58</xdr:row>
      <xdr:rowOff>17962</xdr:rowOff>
    </xdr:to>
    <xdr:cxnSp macro="">
      <xdr:nvCxnSpPr>
        <xdr:cNvPr id="684" name="直線コネクタ 683">
          <a:extLst>
            <a:ext uri="{FF2B5EF4-FFF2-40B4-BE49-F238E27FC236}">
              <a16:creationId xmlns:a16="http://schemas.microsoft.com/office/drawing/2014/main" id="{8D788C88-2093-4278-B610-236E7364A415}"/>
            </a:ext>
          </a:extLst>
        </xdr:cNvPr>
        <xdr:cNvCxnSpPr/>
      </xdr:nvCxnSpPr>
      <xdr:spPr>
        <a:xfrm flipV="1">
          <a:off x="19545300" y="991144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685" name="n_1aveValue【学校施設】&#10;一人当たり面積">
          <a:extLst>
            <a:ext uri="{FF2B5EF4-FFF2-40B4-BE49-F238E27FC236}">
              <a16:creationId xmlns:a16="http://schemas.microsoft.com/office/drawing/2014/main" id="{62D6A24E-1727-4221-A10C-A2106B2952F5}"/>
            </a:ext>
          </a:extLst>
        </xdr:cNvPr>
        <xdr:cNvSpPr txBox="1"/>
      </xdr:nvSpPr>
      <xdr:spPr>
        <a:xfrm>
          <a:off x="210757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86014</xdr:rowOff>
    </xdr:from>
    <xdr:ext cx="469744" cy="259045"/>
    <xdr:sp macro="" textlink="">
      <xdr:nvSpPr>
        <xdr:cNvPr id="686" name="n_2aveValue【学校施設】&#10;一人当たり面積">
          <a:extLst>
            <a:ext uri="{FF2B5EF4-FFF2-40B4-BE49-F238E27FC236}">
              <a16:creationId xmlns:a16="http://schemas.microsoft.com/office/drawing/2014/main" id="{AB8000E8-C321-4B75-A742-8D2B40D8D31F}"/>
            </a:ext>
          </a:extLst>
        </xdr:cNvPr>
        <xdr:cNvSpPr txBox="1"/>
      </xdr:nvSpPr>
      <xdr:spPr>
        <a:xfrm>
          <a:off x="20199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148062</xdr:rowOff>
    </xdr:from>
    <xdr:ext cx="469744" cy="259045"/>
    <xdr:sp macro="" textlink="">
      <xdr:nvSpPr>
        <xdr:cNvPr id="687" name="n_3aveValue【学校施設】&#10;一人当たり面積">
          <a:extLst>
            <a:ext uri="{FF2B5EF4-FFF2-40B4-BE49-F238E27FC236}">
              <a16:creationId xmlns:a16="http://schemas.microsoft.com/office/drawing/2014/main" id="{D674E3A0-A619-42A3-83E5-601F908A5862}"/>
            </a:ext>
          </a:extLst>
        </xdr:cNvPr>
        <xdr:cNvSpPr txBox="1"/>
      </xdr:nvSpPr>
      <xdr:spPr>
        <a:xfrm>
          <a:off x="19310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88" name="n_4aveValue【学校施設】&#10;一人当たり面積">
          <a:extLst>
            <a:ext uri="{FF2B5EF4-FFF2-40B4-BE49-F238E27FC236}">
              <a16:creationId xmlns:a16="http://schemas.microsoft.com/office/drawing/2014/main" id="{3081444B-2759-45AD-B787-595765AEC617}"/>
            </a:ext>
          </a:extLst>
        </xdr:cNvPr>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86921</xdr:rowOff>
    </xdr:from>
    <xdr:ext cx="469744" cy="259045"/>
    <xdr:sp macro="" textlink="">
      <xdr:nvSpPr>
        <xdr:cNvPr id="689" name="n_1mainValue【学校施設】&#10;一人当たり面積">
          <a:extLst>
            <a:ext uri="{FF2B5EF4-FFF2-40B4-BE49-F238E27FC236}">
              <a16:creationId xmlns:a16="http://schemas.microsoft.com/office/drawing/2014/main" id="{3EED3981-5810-4F7C-A327-74929D7D74E7}"/>
            </a:ext>
          </a:extLst>
        </xdr:cNvPr>
        <xdr:cNvSpPr txBox="1"/>
      </xdr:nvSpPr>
      <xdr:spPr>
        <a:xfrm>
          <a:off x="21075727" y="968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34670</xdr:rowOff>
    </xdr:from>
    <xdr:ext cx="469744" cy="259045"/>
    <xdr:sp macro="" textlink="">
      <xdr:nvSpPr>
        <xdr:cNvPr id="690" name="n_2mainValue【学校施設】&#10;一人当たり面積">
          <a:extLst>
            <a:ext uri="{FF2B5EF4-FFF2-40B4-BE49-F238E27FC236}">
              <a16:creationId xmlns:a16="http://schemas.microsoft.com/office/drawing/2014/main" id="{D1AB3D08-73A3-4A09-B234-E3A405A0FC20}"/>
            </a:ext>
          </a:extLst>
        </xdr:cNvPr>
        <xdr:cNvSpPr txBox="1"/>
      </xdr:nvSpPr>
      <xdr:spPr>
        <a:xfrm>
          <a:off x="20199427" y="963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85289</xdr:rowOff>
    </xdr:from>
    <xdr:ext cx="469744" cy="259045"/>
    <xdr:sp macro="" textlink="">
      <xdr:nvSpPr>
        <xdr:cNvPr id="691" name="n_3mainValue【学校施設】&#10;一人当たり面積">
          <a:extLst>
            <a:ext uri="{FF2B5EF4-FFF2-40B4-BE49-F238E27FC236}">
              <a16:creationId xmlns:a16="http://schemas.microsoft.com/office/drawing/2014/main" id="{92B7B619-C883-4BDF-B827-DD141E56C9F5}"/>
            </a:ext>
          </a:extLst>
        </xdr:cNvPr>
        <xdr:cNvSpPr txBox="1"/>
      </xdr:nvSpPr>
      <xdr:spPr>
        <a:xfrm>
          <a:off x="19310427" y="968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a:extLst>
            <a:ext uri="{FF2B5EF4-FFF2-40B4-BE49-F238E27FC236}">
              <a16:creationId xmlns:a16="http://schemas.microsoft.com/office/drawing/2014/main" id="{67DFC774-AA75-4D02-98A9-4FEF5035013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a:extLst>
            <a:ext uri="{FF2B5EF4-FFF2-40B4-BE49-F238E27FC236}">
              <a16:creationId xmlns:a16="http://schemas.microsoft.com/office/drawing/2014/main" id="{93D7D39D-7AA4-4AFA-A213-3416F34CA36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a:extLst>
            <a:ext uri="{FF2B5EF4-FFF2-40B4-BE49-F238E27FC236}">
              <a16:creationId xmlns:a16="http://schemas.microsoft.com/office/drawing/2014/main" id="{08361421-CAE8-4568-989D-6FCF2BC4D55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a:extLst>
            <a:ext uri="{FF2B5EF4-FFF2-40B4-BE49-F238E27FC236}">
              <a16:creationId xmlns:a16="http://schemas.microsoft.com/office/drawing/2014/main" id="{F7906A61-31B5-4944-9F49-9C09BD6880A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a:extLst>
            <a:ext uri="{FF2B5EF4-FFF2-40B4-BE49-F238E27FC236}">
              <a16:creationId xmlns:a16="http://schemas.microsoft.com/office/drawing/2014/main" id="{2CB12C60-DBAC-4BE0-9426-0BB640F18E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a:extLst>
            <a:ext uri="{FF2B5EF4-FFF2-40B4-BE49-F238E27FC236}">
              <a16:creationId xmlns:a16="http://schemas.microsoft.com/office/drawing/2014/main" id="{DF1B2480-A513-4CBC-80F6-A75E196B7AF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a:extLst>
            <a:ext uri="{FF2B5EF4-FFF2-40B4-BE49-F238E27FC236}">
              <a16:creationId xmlns:a16="http://schemas.microsoft.com/office/drawing/2014/main" id="{4F5502E3-41CA-46D5-BE9A-876F6E69584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a:extLst>
            <a:ext uri="{FF2B5EF4-FFF2-40B4-BE49-F238E27FC236}">
              <a16:creationId xmlns:a16="http://schemas.microsoft.com/office/drawing/2014/main" id="{FC5D081D-9A05-4512-9ADD-F95B9C9EF4F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a:extLst>
            <a:ext uri="{FF2B5EF4-FFF2-40B4-BE49-F238E27FC236}">
              <a16:creationId xmlns:a16="http://schemas.microsoft.com/office/drawing/2014/main" id="{25238D6F-AA28-46CB-9CB7-BA9A56E7600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a:extLst>
            <a:ext uri="{FF2B5EF4-FFF2-40B4-BE49-F238E27FC236}">
              <a16:creationId xmlns:a16="http://schemas.microsoft.com/office/drawing/2014/main" id="{7F1AAE23-2BBF-46BD-B5AD-CBF56F706B1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a:extLst>
            <a:ext uri="{FF2B5EF4-FFF2-40B4-BE49-F238E27FC236}">
              <a16:creationId xmlns:a16="http://schemas.microsoft.com/office/drawing/2014/main" id="{843452D9-DBC6-476F-B9D1-5B6F44D60EA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3" name="直線コネクタ 702">
          <a:extLst>
            <a:ext uri="{FF2B5EF4-FFF2-40B4-BE49-F238E27FC236}">
              <a16:creationId xmlns:a16="http://schemas.microsoft.com/office/drawing/2014/main" id="{80FF0F81-F1CC-4BCE-9333-8AFAF57024C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4" name="テキスト ボックス 703">
          <a:extLst>
            <a:ext uri="{FF2B5EF4-FFF2-40B4-BE49-F238E27FC236}">
              <a16:creationId xmlns:a16="http://schemas.microsoft.com/office/drawing/2014/main" id="{CA90528B-C05D-473C-BC74-341B4C863E6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5" name="直線コネクタ 704">
          <a:extLst>
            <a:ext uri="{FF2B5EF4-FFF2-40B4-BE49-F238E27FC236}">
              <a16:creationId xmlns:a16="http://schemas.microsoft.com/office/drawing/2014/main" id="{CB670FBC-B2B8-4AAD-B0BF-A4786F88499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6" name="テキスト ボックス 705">
          <a:extLst>
            <a:ext uri="{FF2B5EF4-FFF2-40B4-BE49-F238E27FC236}">
              <a16:creationId xmlns:a16="http://schemas.microsoft.com/office/drawing/2014/main" id="{3C2280A5-D907-4CE5-A7CE-B86DA6FC038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7" name="直線コネクタ 706">
          <a:extLst>
            <a:ext uri="{FF2B5EF4-FFF2-40B4-BE49-F238E27FC236}">
              <a16:creationId xmlns:a16="http://schemas.microsoft.com/office/drawing/2014/main" id="{29167EE3-B008-4908-8C42-2D4416E1EBF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8" name="テキスト ボックス 707">
          <a:extLst>
            <a:ext uri="{FF2B5EF4-FFF2-40B4-BE49-F238E27FC236}">
              <a16:creationId xmlns:a16="http://schemas.microsoft.com/office/drawing/2014/main" id="{31FED201-9156-4321-BD0B-FB4AA01F1B6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9" name="直線コネクタ 708">
          <a:extLst>
            <a:ext uri="{FF2B5EF4-FFF2-40B4-BE49-F238E27FC236}">
              <a16:creationId xmlns:a16="http://schemas.microsoft.com/office/drawing/2014/main" id="{D19A562B-EFD1-460A-9E68-9B6851C7384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0" name="テキスト ボックス 709">
          <a:extLst>
            <a:ext uri="{FF2B5EF4-FFF2-40B4-BE49-F238E27FC236}">
              <a16:creationId xmlns:a16="http://schemas.microsoft.com/office/drawing/2014/main" id="{6D3BE35D-559D-49F4-980D-43082EFE559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1" name="直線コネクタ 710">
          <a:extLst>
            <a:ext uri="{FF2B5EF4-FFF2-40B4-BE49-F238E27FC236}">
              <a16:creationId xmlns:a16="http://schemas.microsoft.com/office/drawing/2014/main" id="{BE984D50-BD06-475E-AF0A-5B2FEF7DE81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2" name="テキスト ボックス 711">
          <a:extLst>
            <a:ext uri="{FF2B5EF4-FFF2-40B4-BE49-F238E27FC236}">
              <a16:creationId xmlns:a16="http://schemas.microsoft.com/office/drawing/2014/main" id="{50E1AF19-5369-41EB-8658-480ECB8129E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3" name="直線コネクタ 712">
          <a:extLst>
            <a:ext uri="{FF2B5EF4-FFF2-40B4-BE49-F238E27FC236}">
              <a16:creationId xmlns:a16="http://schemas.microsoft.com/office/drawing/2014/main" id="{C469C1CE-FC6E-443A-8323-89160434B77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4" name="テキスト ボックス 713">
          <a:extLst>
            <a:ext uri="{FF2B5EF4-FFF2-40B4-BE49-F238E27FC236}">
              <a16:creationId xmlns:a16="http://schemas.microsoft.com/office/drawing/2014/main" id="{A895558D-908B-4E7B-BB32-3ED79FCAC4F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5" name="【児童館】&#10;有形固定資産減価償却率グラフ枠">
          <a:extLst>
            <a:ext uri="{FF2B5EF4-FFF2-40B4-BE49-F238E27FC236}">
              <a16:creationId xmlns:a16="http://schemas.microsoft.com/office/drawing/2014/main" id="{2F4A6321-5103-417C-9C08-BA627222D6E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716" name="直線コネクタ 715">
          <a:extLst>
            <a:ext uri="{FF2B5EF4-FFF2-40B4-BE49-F238E27FC236}">
              <a16:creationId xmlns:a16="http://schemas.microsoft.com/office/drawing/2014/main" id="{28C12315-F4A7-4A6F-A512-22F20B31C5BC}"/>
            </a:ext>
          </a:extLst>
        </xdr:cNvPr>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717" name="【児童館】&#10;有形固定資産減価償却率最小値テキスト">
          <a:extLst>
            <a:ext uri="{FF2B5EF4-FFF2-40B4-BE49-F238E27FC236}">
              <a16:creationId xmlns:a16="http://schemas.microsoft.com/office/drawing/2014/main" id="{8C52385E-6656-4F40-A186-B479DAAA23D0}"/>
            </a:ext>
          </a:extLst>
        </xdr:cNvPr>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718" name="直線コネクタ 717">
          <a:extLst>
            <a:ext uri="{FF2B5EF4-FFF2-40B4-BE49-F238E27FC236}">
              <a16:creationId xmlns:a16="http://schemas.microsoft.com/office/drawing/2014/main" id="{609FAFC5-4A19-433F-91ED-25731CF60002}"/>
            </a:ext>
          </a:extLst>
        </xdr:cNvPr>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719" name="【児童館】&#10;有形固定資産減価償却率最大値テキスト">
          <a:extLst>
            <a:ext uri="{FF2B5EF4-FFF2-40B4-BE49-F238E27FC236}">
              <a16:creationId xmlns:a16="http://schemas.microsoft.com/office/drawing/2014/main" id="{873ED65C-4A76-4C18-9981-71A45C46A0F1}"/>
            </a:ext>
          </a:extLst>
        </xdr:cNvPr>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720" name="直線コネクタ 719">
          <a:extLst>
            <a:ext uri="{FF2B5EF4-FFF2-40B4-BE49-F238E27FC236}">
              <a16:creationId xmlns:a16="http://schemas.microsoft.com/office/drawing/2014/main" id="{F3D73CEB-2381-4C99-AA5E-B571CA7BF732}"/>
            </a:ext>
          </a:extLst>
        </xdr:cNvPr>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721" name="【児童館】&#10;有形固定資産減価償却率平均値テキスト">
          <a:extLst>
            <a:ext uri="{FF2B5EF4-FFF2-40B4-BE49-F238E27FC236}">
              <a16:creationId xmlns:a16="http://schemas.microsoft.com/office/drawing/2014/main" id="{720D0C85-DBB2-4DFF-BFEE-B6943718F14F}"/>
            </a:ext>
          </a:extLst>
        </xdr:cNvPr>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22" name="フローチャート: 判断 721">
          <a:extLst>
            <a:ext uri="{FF2B5EF4-FFF2-40B4-BE49-F238E27FC236}">
              <a16:creationId xmlns:a16="http://schemas.microsoft.com/office/drawing/2014/main" id="{666A4554-A038-46EA-87F5-B9E8EAC7054E}"/>
            </a:ext>
          </a:extLst>
        </xdr:cNvPr>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23" name="フローチャート: 判断 722">
          <a:extLst>
            <a:ext uri="{FF2B5EF4-FFF2-40B4-BE49-F238E27FC236}">
              <a16:creationId xmlns:a16="http://schemas.microsoft.com/office/drawing/2014/main" id="{753C2849-14E9-412A-AFB9-B91D77D25320}"/>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24" name="フローチャート: 判断 723">
          <a:extLst>
            <a:ext uri="{FF2B5EF4-FFF2-40B4-BE49-F238E27FC236}">
              <a16:creationId xmlns:a16="http://schemas.microsoft.com/office/drawing/2014/main" id="{2C388E8A-9DE2-47E7-8B88-7987482019A8}"/>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725" name="フローチャート: 判断 724">
          <a:extLst>
            <a:ext uri="{FF2B5EF4-FFF2-40B4-BE49-F238E27FC236}">
              <a16:creationId xmlns:a16="http://schemas.microsoft.com/office/drawing/2014/main" id="{81B13B5C-3B9A-4740-9F25-8A10C2004663}"/>
            </a:ext>
          </a:extLst>
        </xdr:cNvPr>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726" name="フローチャート: 判断 725">
          <a:extLst>
            <a:ext uri="{FF2B5EF4-FFF2-40B4-BE49-F238E27FC236}">
              <a16:creationId xmlns:a16="http://schemas.microsoft.com/office/drawing/2014/main" id="{B76D8365-CE52-4A85-838B-1209593F50C6}"/>
            </a:ext>
          </a:extLst>
        </xdr:cNvPr>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8E373A28-CE42-4894-A24D-6A698B53D21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11128C6-ED7A-4DE8-8884-580E4DA5B32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41DA770B-0EE6-46A4-BE08-71DA988451C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5B7D2459-8D14-40D3-A83C-568B92C63DE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13026FFD-A24B-45D0-80C6-1AEE298FBE8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6350</xdr:rowOff>
    </xdr:from>
    <xdr:to>
      <xdr:col>85</xdr:col>
      <xdr:colOff>177800</xdr:colOff>
      <xdr:row>84</xdr:row>
      <xdr:rowOff>107950</xdr:rowOff>
    </xdr:to>
    <xdr:sp macro="" textlink="">
      <xdr:nvSpPr>
        <xdr:cNvPr id="732" name="楕円 731">
          <a:extLst>
            <a:ext uri="{FF2B5EF4-FFF2-40B4-BE49-F238E27FC236}">
              <a16:creationId xmlns:a16="http://schemas.microsoft.com/office/drawing/2014/main" id="{926EE959-0987-4282-AC6E-1D4C385C6CBE}"/>
            </a:ext>
          </a:extLst>
        </xdr:cNvPr>
        <xdr:cNvSpPr/>
      </xdr:nvSpPr>
      <xdr:spPr>
        <a:xfrm>
          <a:off x="16268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156227</xdr:rowOff>
    </xdr:from>
    <xdr:ext cx="405111" cy="259045"/>
    <xdr:sp macro="" textlink="">
      <xdr:nvSpPr>
        <xdr:cNvPr id="733" name="【児童館】&#10;有形固定資産減価償却率該当値テキスト">
          <a:extLst>
            <a:ext uri="{FF2B5EF4-FFF2-40B4-BE49-F238E27FC236}">
              <a16:creationId xmlns:a16="http://schemas.microsoft.com/office/drawing/2014/main" id="{2E059249-5DFE-45ED-98C3-6E42A8EFC69C}"/>
            </a:ext>
          </a:extLst>
        </xdr:cNvPr>
        <xdr:cNvSpPr txBox="1"/>
      </xdr:nvSpPr>
      <xdr:spPr>
        <a:xfrm>
          <a:off x="16357600"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141605</xdr:rowOff>
    </xdr:from>
    <xdr:to>
      <xdr:col>81</xdr:col>
      <xdr:colOff>101600</xdr:colOff>
      <xdr:row>84</xdr:row>
      <xdr:rowOff>71755</xdr:rowOff>
    </xdr:to>
    <xdr:sp macro="" textlink="">
      <xdr:nvSpPr>
        <xdr:cNvPr id="734" name="楕円 733">
          <a:extLst>
            <a:ext uri="{FF2B5EF4-FFF2-40B4-BE49-F238E27FC236}">
              <a16:creationId xmlns:a16="http://schemas.microsoft.com/office/drawing/2014/main" id="{87F86074-FE9E-4AE5-BFBB-FB86EE444A38}"/>
            </a:ext>
          </a:extLst>
        </xdr:cNvPr>
        <xdr:cNvSpPr/>
      </xdr:nvSpPr>
      <xdr:spPr>
        <a:xfrm>
          <a:off x="15430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20955</xdr:rowOff>
    </xdr:from>
    <xdr:to>
      <xdr:col>85</xdr:col>
      <xdr:colOff>127000</xdr:colOff>
      <xdr:row>84</xdr:row>
      <xdr:rowOff>57150</xdr:rowOff>
    </xdr:to>
    <xdr:cxnSp macro="">
      <xdr:nvCxnSpPr>
        <xdr:cNvPr id="735" name="直線コネクタ 734">
          <a:extLst>
            <a:ext uri="{FF2B5EF4-FFF2-40B4-BE49-F238E27FC236}">
              <a16:creationId xmlns:a16="http://schemas.microsoft.com/office/drawing/2014/main" id="{96F14EA5-1449-44FC-935C-7126F68BF686}"/>
            </a:ext>
          </a:extLst>
        </xdr:cNvPr>
        <xdr:cNvCxnSpPr/>
      </xdr:nvCxnSpPr>
      <xdr:spPr>
        <a:xfrm>
          <a:off x="15481300" y="144227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92075</xdr:rowOff>
    </xdr:from>
    <xdr:to>
      <xdr:col>76</xdr:col>
      <xdr:colOff>165100</xdr:colOff>
      <xdr:row>84</xdr:row>
      <xdr:rowOff>22225</xdr:rowOff>
    </xdr:to>
    <xdr:sp macro="" textlink="">
      <xdr:nvSpPr>
        <xdr:cNvPr id="736" name="楕円 735">
          <a:extLst>
            <a:ext uri="{FF2B5EF4-FFF2-40B4-BE49-F238E27FC236}">
              <a16:creationId xmlns:a16="http://schemas.microsoft.com/office/drawing/2014/main" id="{22F5B554-617D-4CBD-A257-C5896664245E}"/>
            </a:ext>
          </a:extLst>
        </xdr:cNvPr>
        <xdr:cNvSpPr/>
      </xdr:nvSpPr>
      <xdr:spPr>
        <a:xfrm>
          <a:off x="14541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142875</xdr:rowOff>
    </xdr:from>
    <xdr:to>
      <xdr:col>81</xdr:col>
      <xdr:colOff>50800</xdr:colOff>
      <xdr:row>84</xdr:row>
      <xdr:rowOff>20955</xdr:rowOff>
    </xdr:to>
    <xdr:cxnSp macro="">
      <xdr:nvCxnSpPr>
        <xdr:cNvPr id="737" name="直線コネクタ 736">
          <a:extLst>
            <a:ext uri="{FF2B5EF4-FFF2-40B4-BE49-F238E27FC236}">
              <a16:creationId xmlns:a16="http://schemas.microsoft.com/office/drawing/2014/main" id="{C3BC543E-CADC-4140-9414-C570BF8617A8}"/>
            </a:ext>
          </a:extLst>
        </xdr:cNvPr>
        <xdr:cNvCxnSpPr/>
      </xdr:nvCxnSpPr>
      <xdr:spPr>
        <a:xfrm>
          <a:off x="14592300" y="143732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46355</xdr:rowOff>
    </xdr:from>
    <xdr:to>
      <xdr:col>72</xdr:col>
      <xdr:colOff>38100</xdr:colOff>
      <xdr:row>83</xdr:row>
      <xdr:rowOff>147955</xdr:rowOff>
    </xdr:to>
    <xdr:sp macro="" textlink="">
      <xdr:nvSpPr>
        <xdr:cNvPr id="738" name="楕円 737">
          <a:extLst>
            <a:ext uri="{FF2B5EF4-FFF2-40B4-BE49-F238E27FC236}">
              <a16:creationId xmlns:a16="http://schemas.microsoft.com/office/drawing/2014/main" id="{B11119A8-9950-412C-B844-495C6BCEE330}"/>
            </a:ext>
          </a:extLst>
        </xdr:cNvPr>
        <xdr:cNvSpPr/>
      </xdr:nvSpPr>
      <xdr:spPr>
        <a:xfrm>
          <a:off x="13652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97155</xdr:rowOff>
    </xdr:from>
    <xdr:to>
      <xdr:col>76</xdr:col>
      <xdr:colOff>114300</xdr:colOff>
      <xdr:row>83</xdr:row>
      <xdr:rowOff>142875</xdr:rowOff>
    </xdr:to>
    <xdr:cxnSp macro="">
      <xdr:nvCxnSpPr>
        <xdr:cNvPr id="739" name="直線コネクタ 738">
          <a:extLst>
            <a:ext uri="{FF2B5EF4-FFF2-40B4-BE49-F238E27FC236}">
              <a16:creationId xmlns:a16="http://schemas.microsoft.com/office/drawing/2014/main" id="{2995BD7F-FC16-4BB1-9DD0-B498321CF55D}"/>
            </a:ext>
          </a:extLst>
        </xdr:cNvPr>
        <xdr:cNvCxnSpPr/>
      </xdr:nvCxnSpPr>
      <xdr:spPr>
        <a:xfrm>
          <a:off x="13703300" y="143275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40" name="n_1aveValue【児童館】&#10;有形固定資産減価償却率">
          <a:extLst>
            <a:ext uri="{FF2B5EF4-FFF2-40B4-BE49-F238E27FC236}">
              <a16:creationId xmlns:a16="http://schemas.microsoft.com/office/drawing/2014/main" id="{168BBCC5-1BC1-48FC-861C-9BCAA09D0668}"/>
            </a:ext>
          </a:extLst>
        </xdr:cNvPr>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741" name="n_2aveValue【児童館】&#10;有形固定資産減価償却率">
          <a:extLst>
            <a:ext uri="{FF2B5EF4-FFF2-40B4-BE49-F238E27FC236}">
              <a16:creationId xmlns:a16="http://schemas.microsoft.com/office/drawing/2014/main" id="{654BDD0F-4B74-4C00-B502-3218992E4984}"/>
            </a:ext>
          </a:extLst>
        </xdr:cNvPr>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78757</xdr:rowOff>
    </xdr:from>
    <xdr:ext cx="405111" cy="259045"/>
    <xdr:sp macro="" textlink="">
      <xdr:nvSpPr>
        <xdr:cNvPr id="742" name="n_3aveValue【児童館】&#10;有形固定資産減価償却率">
          <a:extLst>
            <a:ext uri="{FF2B5EF4-FFF2-40B4-BE49-F238E27FC236}">
              <a16:creationId xmlns:a16="http://schemas.microsoft.com/office/drawing/2014/main" id="{2B7AEF0A-72EC-42D5-B0AC-A7F1ECC1548F}"/>
            </a:ext>
          </a:extLst>
        </xdr:cNvPr>
        <xdr:cNvSpPr txBox="1"/>
      </xdr:nvSpPr>
      <xdr:spPr>
        <a:xfrm>
          <a:off x="13500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743" name="n_4aveValue【児童館】&#10;有形固定資産減価償却率">
          <a:extLst>
            <a:ext uri="{FF2B5EF4-FFF2-40B4-BE49-F238E27FC236}">
              <a16:creationId xmlns:a16="http://schemas.microsoft.com/office/drawing/2014/main" id="{E21C0FBF-7B7F-453B-BC8E-587942768125}"/>
            </a:ext>
          </a:extLst>
        </xdr:cNvPr>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62882</xdr:rowOff>
    </xdr:from>
    <xdr:ext cx="405111" cy="259045"/>
    <xdr:sp macro="" textlink="">
      <xdr:nvSpPr>
        <xdr:cNvPr id="744" name="n_1mainValue【児童館】&#10;有形固定資産減価償却率">
          <a:extLst>
            <a:ext uri="{FF2B5EF4-FFF2-40B4-BE49-F238E27FC236}">
              <a16:creationId xmlns:a16="http://schemas.microsoft.com/office/drawing/2014/main" id="{A6273ADD-2C82-4F5E-817E-0B3B37C0D378}"/>
            </a:ext>
          </a:extLst>
        </xdr:cNvPr>
        <xdr:cNvSpPr txBox="1"/>
      </xdr:nvSpPr>
      <xdr:spPr>
        <a:xfrm>
          <a:off x="152660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13352</xdr:rowOff>
    </xdr:from>
    <xdr:ext cx="405111" cy="259045"/>
    <xdr:sp macro="" textlink="">
      <xdr:nvSpPr>
        <xdr:cNvPr id="745" name="n_2mainValue【児童館】&#10;有形固定資産減価償却率">
          <a:extLst>
            <a:ext uri="{FF2B5EF4-FFF2-40B4-BE49-F238E27FC236}">
              <a16:creationId xmlns:a16="http://schemas.microsoft.com/office/drawing/2014/main" id="{E3C9F2B7-042C-48D7-9389-2F41B85A97DD}"/>
            </a:ext>
          </a:extLst>
        </xdr:cNvPr>
        <xdr:cNvSpPr txBox="1"/>
      </xdr:nvSpPr>
      <xdr:spPr>
        <a:xfrm>
          <a:off x="14389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139082</xdr:rowOff>
    </xdr:from>
    <xdr:ext cx="405111" cy="259045"/>
    <xdr:sp macro="" textlink="">
      <xdr:nvSpPr>
        <xdr:cNvPr id="746" name="n_3mainValue【児童館】&#10;有形固定資産減価償却率">
          <a:extLst>
            <a:ext uri="{FF2B5EF4-FFF2-40B4-BE49-F238E27FC236}">
              <a16:creationId xmlns:a16="http://schemas.microsoft.com/office/drawing/2014/main" id="{7D45FB25-9459-421D-9EC7-ABE3F2271512}"/>
            </a:ext>
          </a:extLst>
        </xdr:cNvPr>
        <xdr:cNvSpPr txBox="1"/>
      </xdr:nvSpPr>
      <xdr:spPr>
        <a:xfrm>
          <a:off x="13500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7" name="正方形/長方形 746">
          <a:extLst>
            <a:ext uri="{FF2B5EF4-FFF2-40B4-BE49-F238E27FC236}">
              <a16:creationId xmlns:a16="http://schemas.microsoft.com/office/drawing/2014/main" id="{F78091C0-8A18-4B75-B4D0-2FE1C28044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8" name="正方形/長方形 747">
          <a:extLst>
            <a:ext uri="{FF2B5EF4-FFF2-40B4-BE49-F238E27FC236}">
              <a16:creationId xmlns:a16="http://schemas.microsoft.com/office/drawing/2014/main" id="{88D012F9-2F32-4E9A-B3F5-F31E9BD3F0A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9" name="正方形/長方形 748">
          <a:extLst>
            <a:ext uri="{FF2B5EF4-FFF2-40B4-BE49-F238E27FC236}">
              <a16:creationId xmlns:a16="http://schemas.microsoft.com/office/drawing/2014/main" id="{94FB170C-4DDE-48B1-A129-2BCA15D4CB8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0" name="正方形/長方形 749">
          <a:extLst>
            <a:ext uri="{FF2B5EF4-FFF2-40B4-BE49-F238E27FC236}">
              <a16:creationId xmlns:a16="http://schemas.microsoft.com/office/drawing/2014/main" id="{C7032D4D-48D1-479E-AB52-B05810C1521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1" name="正方形/長方形 750">
          <a:extLst>
            <a:ext uri="{FF2B5EF4-FFF2-40B4-BE49-F238E27FC236}">
              <a16:creationId xmlns:a16="http://schemas.microsoft.com/office/drawing/2014/main" id="{54F394F2-7E07-4D07-8E70-B338E2F8B92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2" name="正方形/長方形 751">
          <a:extLst>
            <a:ext uri="{FF2B5EF4-FFF2-40B4-BE49-F238E27FC236}">
              <a16:creationId xmlns:a16="http://schemas.microsoft.com/office/drawing/2014/main" id="{41D82807-5A16-4BE0-BE18-FA1CB258AA5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3" name="正方形/長方形 752">
          <a:extLst>
            <a:ext uri="{FF2B5EF4-FFF2-40B4-BE49-F238E27FC236}">
              <a16:creationId xmlns:a16="http://schemas.microsoft.com/office/drawing/2014/main" id="{DA90EBF5-D0A5-46E8-888F-7B222EBD63F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4" name="正方形/長方形 753">
          <a:extLst>
            <a:ext uri="{FF2B5EF4-FFF2-40B4-BE49-F238E27FC236}">
              <a16:creationId xmlns:a16="http://schemas.microsoft.com/office/drawing/2014/main" id="{0821C7A5-075B-45C9-8756-6806DAD3A07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5" name="テキスト ボックス 754">
          <a:extLst>
            <a:ext uri="{FF2B5EF4-FFF2-40B4-BE49-F238E27FC236}">
              <a16:creationId xmlns:a16="http://schemas.microsoft.com/office/drawing/2014/main" id="{2E59364F-2021-47F4-B0DB-52A110909C6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6" name="直線コネクタ 755">
          <a:extLst>
            <a:ext uri="{FF2B5EF4-FFF2-40B4-BE49-F238E27FC236}">
              <a16:creationId xmlns:a16="http://schemas.microsoft.com/office/drawing/2014/main" id="{3B004FDB-03DA-40BD-818A-C5C0993F55D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7" name="直線コネクタ 756">
          <a:extLst>
            <a:ext uri="{FF2B5EF4-FFF2-40B4-BE49-F238E27FC236}">
              <a16:creationId xmlns:a16="http://schemas.microsoft.com/office/drawing/2014/main" id="{9D7BA764-49B5-405C-89D3-8D41B35DCCB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8" name="テキスト ボックス 757">
          <a:extLst>
            <a:ext uri="{FF2B5EF4-FFF2-40B4-BE49-F238E27FC236}">
              <a16:creationId xmlns:a16="http://schemas.microsoft.com/office/drawing/2014/main" id="{CA0E4A36-B064-4CA0-BC86-7B722050585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9" name="直線コネクタ 758">
          <a:extLst>
            <a:ext uri="{FF2B5EF4-FFF2-40B4-BE49-F238E27FC236}">
              <a16:creationId xmlns:a16="http://schemas.microsoft.com/office/drawing/2014/main" id="{12A45131-D6FE-42F8-865F-E3ABA4DD5C3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0" name="テキスト ボックス 759">
          <a:extLst>
            <a:ext uri="{FF2B5EF4-FFF2-40B4-BE49-F238E27FC236}">
              <a16:creationId xmlns:a16="http://schemas.microsoft.com/office/drawing/2014/main" id="{ECC78B5E-64B4-48F1-8228-487637003D6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1" name="直線コネクタ 760">
          <a:extLst>
            <a:ext uri="{FF2B5EF4-FFF2-40B4-BE49-F238E27FC236}">
              <a16:creationId xmlns:a16="http://schemas.microsoft.com/office/drawing/2014/main" id="{495B8F26-FFD8-43E3-80FF-EB68CCC35C5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2" name="テキスト ボックス 761">
          <a:extLst>
            <a:ext uri="{FF2B5EF4-FFF2-40B4-BE49-F238E27FC236}">
              <a16:creationId xmlns:a16="http://schemas.microsoft.com/office/drawing/2014/main" id="{4A6DE47F-012D-47F9-BBDD-5B6E42255B6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3" name="直線コネクタ 762">
          <a:extLst>
            <a:ext uri="{FF2B5EF4-FFF2-40B4-BE49-F238E27FC236}">
              <a16:creationId xmlns:a16="http://schemas.microsoft.com/office/drawing/2014/main" id="{E959A0C3-A58C-4D3C-9A8C-EECAA980A18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4" name="テキスト ボックス 763">
          <a:extLst>
            <a:ext uri="{FF2B5EF4-FFF2-40B4-BE49-F238E27FC236}">
              <a16:creationId xmlns:a16="http://schemas.microsoft.com/office/drawing/2014/main" id="{056BC8BF-53B6-4A5C-8B0B-A6C0F8F9DE0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a:extLst>
            <a:ext uri="{FF2B5EF4-FFF2-40B4-BE49-F238E27FC236}">
              <a16:creationId xmlns:a16="http://schemas.microsoft.com/office/drawing/2014/main" id="{DB913515-9D29-428D-9F4E-966C8CB703C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a:extLst>
            <a:ext uri="{FF2B5EF4-FFF2-40B4-BE49-F238E27FC236}">
              <a16:creationId xmlns:a16="http://schemas.microsoft.com/office/drawing/2014/main" id="{AC8F2490-1C49-432E-BD21-E2DCB099468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児童館】&#10;一人当たり面積グラフ枠">
          <a:extLst>
            <a:ext uri="{FF2B5EF4-FFF2-40B4-BE49-F238E27FC236}">
              <a16:creationId xmlns:a16="http://schemas.microsoft.com/office/drawing/2014/main" id="{1F51B3AD-A2A1-44F4-B05F-67D95AE61D2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68" name="直線コネクタ 767">
          <a:extLst>
            <a:ext uri="{FF2B5EF4-FFF2-40B4-BE49-F238E27FC236}">
              <a16:creationId xmlns:a16="http://schemas.microsoft.com/office/drawing/2014/main" id="{DD7DB809-F27C-46BE-B97C-CE0B85CE288D}"/>
            </a:ext>
          </a:extLst>
        </xdr:cNvPr>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69" name="【児童館】&#10;一人当たり面積最小値テキスト">
          <a:extLst>
            <a:ext uri="{FF2B5EF4-FFF2-40B4-BE49-F238E27FC236}">
              <a16:creationId xmlns:a16="http://schemas.microsoft.com/office/drawing/2014/main" id="{35ADF7D2-07DF-4EEC-A3C6-6436095CA6B4}"/>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70" name="直線コネクタ 769">
          <a:extLst>
            <a:ext uri="{FF2B5EF4-FFF2-40B4-BE49-F238E27FC236}">
              <a16:creationId xmlns:a16="http://schemas.microsoft.com/office/drawing/2014/main" id="{A8998472-7948-4866-90EE-E88B17367B15}"/>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71" name="【児童館】&#10;一人当たり面積最大値テキスト">
          <a:extLst>
            <a:ext uri="{FF2B5EF4-FFF2-40B4-BE49-F238E27FC236}">
              <a16:creationId xmlns:a16="http://schemas.microsoft.com/office/drawing/2014/main" id="{5873A101-1DE9-4840-822B-827D83CABA65}"/>
            </a:ext>
          </a:extLst>
        </xdr:cNvPr>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72" name="直線コネクタ 771">
          <a:extLst>
            <a:ext uri="{FF2B5EF4-FFF2-40B4-BE49-F238E27FC236}">
              <a16:creationId xmlns:a16="http://schemas.microsoft.com/office/drawing/2014/main" id="{520FB654-A8A7-43A2-80CD-215629238688}"/>
            </a:ext>
          </a:extLst>
        </xdr:cNvPr>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xdr:rowOff>
    </xdr:from>
    <xdr:ext cx="469744" cy="259045"/>
    <xdr:sp macro="" textlink="">
      <xdr:nvSpPr>
        <xdr:cNvPr id="773" name="【児童館】&#10;一人当たり面積平均値テキスト">
          <a:extLst>
            <a:ext uri="{FF2B5EF4-FFF2-40B4-BE49-F238E27FC236}">
              <a16:creationId xmlns:a16="http://schemas.microsoft.com/office/drawing/2014/main" id="{292F4972-60DE-49DC-B88A-EF2178A64050}"/>
            </a:ext>
          </a:extLst>
        </xdr:cNvPr>
        <xdr:cNvSpPr txBox="1"/>
      </xdr:nvSpPr>
      <xdr:spPr>
        <a:xfrm>
          <a:off x="22199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74" name="フローチャート: 判断 773">
          <a:extLst>
            <a:ext uri="{FF2B5EF4-FFF2-40B4-BE49-F238E27FC236}">
              <a16:creationId xmlns:a16="http://schemas.microsoft.com/office/drawing/2014/main" id="{54ED780C-1B16-4C5D-99AA-EFA918DDF7EA}"/>
            </a:ext>
          </a:extLst>
        </xdr:cNvPr>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75" name="フローチャート: 判断 774">
          <a:extLst>
            <a:ext uri="{FF2B5EF4-FFF2-40B4-BE49-F238E27FC236}">
              <a16:creationId xmlns:a16="http://schemas.microsoft.com/office/drawing/2014/main" id="{87F2E6A9-1594-47C0-92CB-D8CDE59F09BD}"/>
            </a:ext>
          </a:extLst>
        </xdr:cNvPr>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76" name="フローチャート: 判断 775">
          <a:extLst>
            <a:ext uri="{FF2B5EF4-FFF2-40B4-BE49-F238E27FC236}">
              <a16:creationId xmlns:a16="http://schemas.microsoft.com/office/drawing/2014/main" id="{2738241A-47E2-4C73-A77C-FF74082D956B}"/>
            </a:ext>
          </a:extLst>
        </xdr:cNvPr>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77" name="フローチャート: 判断 776">
          <a:extLst>
            <a:ext uri="{FF2B5EF4-FFF2-40B4-BE49-F238E27FC236}">
              <a16:creationId xmlns:a16="http://schemas.microsoft.com/office/drawing/2014/main" id="{5FFA2793-C530-436A-9D72-DB81726F062C}"/>
            </a:ext>
          </a:extLst>
        </xdr:cNvPr>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78" name="フローチャート: 判断 777">
          <a:extLst>
            <a:ext uri="{FF2B5EF4-FFF2-40B4-BE49-F238E27FC236}">
              <a16:creationId xmlns:a16="http://schemas.microsoft.com/office/drawing/2014/main" id="{3F4DAC05-0F18-4F5D-B760-12D59781B431}"/>
            </a:ext>
          </a:extLst>
        </xdr:cNvPr>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D54AAC31-9647-424B-ADAD-93FEE3617FB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88B958AF-18A3-4448-94DF-8283CA79D31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D207B051-597C-4119-B9B2-1ABF2C3E7B7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4EC91926-9AD4-447C-A456-B754AAB1866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B2A39DF2-21B9-4970-B2BC-7EC89358BDE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784" name="楕円 783">
          <a:extLst>
            <a:ext uri="{FF2B5EF4-FFF2-40B4-BE49-F238E27FC236}">
              <a16:creationId xmlns:a16="http://schemas.microsoft.com/office/drawing/2014/main" id="{886E7E31-16EE-4D96-8D49-83E5A6B5CFC1}"/>
            </a:ext>
          </a:extLst>
        </xdr:cNvPr>
        <xdr:cNvSpPr/>
      </xdr:nvSpPr>
      <xdr:spPr>
        <a:xfrm>
          <a:off x="22110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23892</xdr:rowOff>
    </xdr:from>
    <xdr:ext cx="469744" cy="259045"/>
    <xdr:sp macro="" textlink="">
      <xdr:nvSpPr>
        <xdr:cNvPr id="785" name="【児童館】&#10;一人当たり面積該当値テキスト">
          <a:extLst>
            <a:ext uri="{FF2B5EF4-FFF2-40B4-BE49-F238E27FC236}">
              <a16:creationId xmlns:a16="http://schemas.microsoft.com/office/drawing/2014/main" id="{BF54D140-8378-4AA1-8429-D57D3F7A79DD}"/>
            </a:ext>
          </a:extLst>
        </xdr:cNvPr>
        <xdr:cNvSpPr txBox="1"/>
      </xdr:nvSpPr>
      <xdr:spPr>
        <a:xfrm>
          <a:off x="22199600" y="1425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786" name="楕円 785">
          <a:extLst>
            <a:ext uri="{FF2B5EF4-FFF2-40B4-BE49-F238E27FC236}">
              <a16:creationId xmlns:a16="http://schemas.microsoft.com/office/drawing/2014/main" id="{8171E88F-8551-4BFD-A9F5-9DD72085D5E6}"/>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60961</xdr:rowOff>
    </xdr:to>
    <xdr:cxnSp macro="">
      <xdr:nvCxnSpPr>
        <xdr:cNvPr id="787" name="直線コネクタ 786">
          <a:extLst>
            <a:ext uri="{FF2B5EF4-FFF2-40B4-BE49-F238E27FC236}">
              <a16:creationId xmlns:a16="http://schemas.microsoft.com/office/drawing/2014/main" id="{C054B2EA-A599-477F-BABF-C884E77312D7}"/>
            </a:ext>
          </a:extLst>
        </xdr:cNvPr>
        <xdr:cNvCxnSpPr/>
      </xdr:nvCxnSpPr>
      <xdr:spPr>
        <a:xfrm flipV="1">
          <a:off x="21323300" y="144536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788" name="楕円 787">
          <a:extLst>
            <a:ext uri="{FF2B5EF4-FFF2-40B4-BE49-F238E27FC236}">
              <a16:creationId xmlns:a16="http://schemas.microsoft.com/office/drawing/2014/main" id="{98F92F76-B351-4E26-AD36-A996C9765FF0}"/>
            </a:ext>
          </a:extLst>
        </xdr:cNvPr>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789" name="直線コネクタ 788">
          <a:extLst>
            <a:ext uri="{FF2B5EF4-FFF2-40B4-BE49-F238E27FC236}">
              <a16:creationId xmlns:a16="http://schemas.microsoft.com/office/drawing/2014/main" id="{80679C4E-C465-411A-B09D-AFFA226675E2}"/>
            </a:ext>
          </a:extLst>
        </xdr:cNvPr>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19304</xdr:rowOff>
    </xdr:from>
    <xdr:to>
      <xdr:col>102</xdr:col>
      <xdr:colOff>165100</xdr:colOff>
      <xdr:row>84</xdr:row>
      <xdr:rowOff>120904</xdr:rowOff>
    </xdr:to>
    <xdr:sp macro="" textlink="">
      <xdr:nvSpPr>
        <xdr:cNvPr id="790" name="楕円 789">
          <a:extLst>
            <a:ext uri="{FF2B5EF4-FFF2-40B4-BE49-F238E27FC236}">
              <a16:creationId xmlns:a16="http://schemas.microsoft.com/office/drawing/2014/main" id="{40E8536D-2AFF-44AB-8903-792D352A125D}"/>
            </a:ext>
          </a:extLst>
        </xdr:cNvPr>
        <xdr:cNvSpPr/>
      </xdr:nvSpPr>
      <xdr:spPr>
        <a:xfrm>
          <a:off x="19494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70104</xdr:rowOff>
    </xdr:to>
    <xdr:cxnSp macro="">
      <xdr:nvCxnSpPr>
        <xdr:cNvPr id="791" name="直線コネクタ 790">
          <a:extLst>
            <a:ext uri="{FF2B5EF4-FFF2-40B4-BE49-F238E27FC236}">
              <a16:creationId xmlns:a16="http://schemas.microsoft.com/office/drawing/2014/main" id="{4F884881-5260-4D4A-A1B9-E70E4005A171}"/>
            </a:ext>
          </a:extLst>
        </xdr:cNvPr>
        <xdr:cNvCxnSpPr/>
      </xdr:nvCxnSpPr>
      <xdr:spPr>
        <a:xfrm flipV="1">
          <a:off x="19545300" y="14462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132605</xdr:rowOff>
    </xdr:from>
    <xdr:ext cx="469744" cy="259045"/>
    <xdr:sp macro="" textlink="">
      <xdr:nvSpPr>
        <xdr:cNvPr id="792" name="n_1aveValue【児童館】&#10;一人当たり面積">
          <a:extLst>
            <a:ext uri="{FF2B5EF4-FFF2-40B4-BE49-F238E27FC236}">
              <a16:creationId xmlns:a16="http://schemas.microsoft.com/office/drawing/2014/main" id="{FEF54140-9B98-4938-AEEF-B811CECADB55}"/>
            </a:ext>
          </a:extLst>
        </xdr:cNvPr>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93" name="n_2aveValue【児童館】&#10;一人当たり面積">
          <a:extLst>
            <a:ext uri="{FF2B5EF4-FFF2-40B4-BE49-F238E27FC236}">
              <a16:creationId xmlns:a16="http://schemas.microsoft.com/office/drawing/2014/main" id="{CA2888D9-8B3A-4533-86B3-AEAF3DCB0E6D}"/>
            </a:ext>
          </a:extLst>
        </xdr:cNvPr>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94" name="n_3aveValue【児童館】&#10;一人当たり面積">
          <a:extLst>
            <a:ext uri="{FF2B5EF4-FFF2-40B4-BE49-F238E27FC236}">
              <a16:creationId xmlns:a16="http://schemas.microsoft.com/office/drawing/2014/main" id="{DE8C0DBF-E92E-48B7-A99C-F74686825A2F}"/>
            </a:ext>
          </a:extLst>
        </xdr:cNvPr>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795" name="n_4aveValue【児童館】&#10;一人当たり面積">
          <a:extLst>
            <a:ext uri="{FF2B5EF4-FFF2-40B4-BE49-F238E27FC236}">
              <a16:creationId xmlns:a16="http://schemas.microsoft.com/office/drawing/2014/main" id="{0B236D66-7AAE-4C40-92F6-A46EE13F6170}"/>
            </a:ext>
          </a:extLst>
        </xdr:cNvPr>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128288</xdr:rowOff>
    </xdr:from>
    <xdr:ext cx="469744" cy="259045"/>
    <xdr:sp macro="" textlink="">
      <xdr:nvSpPr>
        <xdr:cNvPr id="796" name="n_1mainValue【児童館】&#10;一人当たり面積">
          <a:extLst>
            <a:ext uri="{FF2B5EF4-FFF2-40B4-BE49-F238E27FC236}">
              <a16:creationId xmlns:a16="http://schemas.microsoft.com/office/drawing/2014/main" id="{9CA5D681-95CD-41AE-BF61-911F59D39CB2}"/>
            </a:ext>
          </a:extLst>
        </xdr:cNvPr>
        <xdr:cNvSpPr txBox="1"/>
      </xdr:nvSpPr>
      <xdr:spPr>
        <a:xfrm>
          <a:off x="21075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797" name="n_2mainValue【児童館】&#10;一人当たり面積">
          <a:extLst>
            <a:ext uri="{FF2B5EF4-FFF2-40B4-BE49-F238E27FC236}">
              <a16:creationId xmlns:a16="http://schemas.microsoft.com/office/drawing/2014/main" id="{38703B3B-AD36-4C6A-BFE6-A266D2DC0C0B}"/>
            </a:ext>
          </a:extLst>
        </xdr:cNvPr>
        <xdr:cNvSpPr txBox="1"/>
      </xdr:nvSpPr>
      <xdr:spPr>
        <a:xfrm>
          <a:off x="20199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137431</xdr:rowOff>
    </xdr:from>
    <xdr:ext cx="469744" cy="259045"/>
    <xdr:sp macro="" textlink="">
      <xdr:nvSpPr>
        <xdr:cNvPr id="798" name="n_3mainValue【児童館】&#10;一人当たり面積">
          <a:extLst>
            <a:ext uri="{FF2B5EF4-FFF2-40B4-BE49-F238E27FC236}">
              <a16:creationId xmlns:a16="http://schemas.microsoft.com/office/drawing/2014/main" id="{AE82C0F5-FAC8-47AB-8C8D-4BF0083C59BE}"/>
            </a:ext>
          </a:extLst>
        </xdr:cNvPr>
        <xdr:cNvSpPr txBox="1"/>
      </xdr:nvSpPr>
      <xdr:spPr>
        <a:xfrm>
          <a:off x="19310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a:extLst>
            <a:ext uri="{FF2B5EF4-FFF2-40B4-BE49-F238E27FC236}">
              <a16:creationId xmlns:a16="http://schemas.microsoft.com/office/drawing/2014/main" id="{45F49DB9-9EBE-4D59-A3B1-01D2B364AD6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a:extLst>
            <a:ext uri="{FF2B5EF4-FFF2-40B4-BE49-F238E27FC236}">
              <a16:creationId xmlns:a16="http://schemas.microsoft.com/office/drawing/2014/main" id="{584F2F85-FCEC-40C1-A285-067C25B5F8F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a:extLst>
            <a:ext uri="{FF2B5EF4-FFF2-40B4-BE49-F238E27FC236}">
              <a16:creationId xmlns:a16="http://schemas.microsoft.com/office/drawing/2014/main" id="{E44DC9FB-EEC8-467F-B683-EF23FFCC6E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a:extLst>
            <a:ext uri="{FF2B5EF4-FFF2-40B4-BE49-F238E27FC236}">
              <a16:creationId xmlns:a16="http://schemas.microsoft.com/office/drawing/2014/main" id="{C7A0F287-1269-43A4-8868-5B277237B56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a:extLst>
            <a:ext uri="{FF2B5EF4-FFF2-40B4-BE49-F238E27FC236}">
              <a16:creationId xmlns:a16="http://schemas.microsoft.com/office/drawing/2014/main" id="{50F567AB-D2B5-43CE-A1B7-D55DA6AA3E0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a:extLst>
            <a:ext uri="{FF2B5EF4-FFF2-40B4-BE49-F238E27FC236}">
              <a16:creationId xmlns:a16="http://schemas.microsoft.com/office/drawing/2014/main" id="{537FD38C-9F32-4FFE-8334-E7955B34964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a:extLst>
            <a:ext uri="{FF2B5EF4-FFF2-40B4-BE49-F238E27FC236}">
              <a16:creationId xmlns:a16="http://schemas.microsoft.com/office/drawing/2014/main" id="{CCE0A26B-0646-4A1C-B3E1-0CCB4858855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a:extLst>
            <a:ext uri="{FF2B5EF4-FFF2-40B4-BE49-F238E27FC236}">
              <a16:creationId xmlns:a16="http://schemas.microsoft.com/office/drawing/2014/main" id="{94D086E3-199B-46CB-BFCE-1A824C6AA76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a:extLst>
            <a:ext uri="{FF2B5EF4-FFF2-40B4-BE49-F238E27FC236}">
              <a16:creationId xmlns:a16="http://schemas.microsoft.com/office/drawing/2014/main" id="{C9D057E2-46A8-4D1E-ACDA-0E6D222C3B7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a:extLst>
            <a:ext uri="{FF2B5EF4-FFF2-40B4-BE49-F238E27FC236}">
              <a16:creationId xmlns:a16="http://schemas.microsoft.com/office/drawing/2014/main" id="{00E9BB20-6A57-4727-851D-F16A80C9DD8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a:extLst>
            <a:ext uri="{FF2B5EF4-FFF2-40B4-BE49-F238E27FC236}">
              <a16:creationId xmlns:a16="http://schemas.microsoft.com/office/drawing/2014/main" id="{983A9C10-E04F-409C-BDE4-F4F38F88E6D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10" name="直線コネクタ 809">
          <a:extLst>
            <a:ext uri="{FF2B5EF4-FFF2-40B4-BE49-F238E27FC236}">
              <a16:creationId xmlns:a16="http://schemas.microsoft.com/office/drawing/2014/main" id="{79E55348-9F13-4E6D-8ECA-84C9BEE5AB0C}"/>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11" name="テキスト ボックス 810">
          <a:extLst>
            <a:ext uri="{FF2B5EF4-FFF2-40B4-BE49-F238E27FC236}">
              <a16:creationId xmlns:a16="http://schemas.microsoft.com/office/drawing/2014/main" id="{3F1FBF57-B3E9-4D20-A8EE-EF302420FC23}"/>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12" name="直線コネクタ 811">
          <a:extLst>
            <a:ext uri="{FF2B5EF4-FFF2-40B4-BE49-F238E27FC236}">
              <a16:creationId xmlns:a16="http://schemas.microsoft.com/office/drawing/2014/main" id="{F9F8AB13-F377-4841-8027-7CF225CF88D3}"/>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13" name="テキスト ボックス 812">
          <a:extLst>
            <a:ext uri="{FF2B5EF4-FFF2-40B4-BE49-F238E27FC236}">
              <a16:creationId xmlns:a16="http://schemas.microsoft.com/office/drawing/2014/main" id="{042E860B-1AF0-4D65-83AE-A8FB6BD147D8}"/>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4" name="直線コネクタ 813">
          <a:extLst>
            <a:ext uri="{FF2B5EF4-FFF2-40B4-BE49-F238E27FC236}">
              <a16:creationId xmlns:a16="http://schemas.microsoft.com/office/drawing/2014/main" id="{8B009F54-5685-42C0-8A81-4FD52DFB1887}"/>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5" name="テキスト ボックス 814">
          <a:extLst>
            <a:ext uri="{FF2B5EF4-FFF2-40B4-BE49-F238E27FC236}">
              <a16:creationId xmlns:a16="http://schemas.microsoft.com/office/drawing/2014/main" id="{45D302FC-9E81-49A3-B2B9-5A5D30A6D54B}"/>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6" name="直線コネクタ 815">
          <a:extLst>
            <a:ext uri="{FF2B5EF4-FFF2-40B4-BE49-F238E27FC236}">
              <a16:creationId xmlns:a16="http://schemas.microsoft.com/office/drawing/2014/main" id="{7087D650-BE5F-4A41-8E38-D9AD1ED46906}"/>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7" name="テキスト ボックス 816">
          <a:extLst>
            <a:ext uri="{FF2B5EF4-FFF2-40B4-BE49-F238E27FC236}">
              <a16:creationId xmlns:a16="http://schemas.microsoft.com/office/drawing/2014/main" id="{BB089AF6-742F-4F82-9961-1C64B5685A0A}"/>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8" name="直線コネクタ 817">
          <a:extLst>
            <a:ext uri="{FF2B5EF4-FFF2-40B4-BE49-F238E27FC236}">
              <a16:creationId xmlns:a16="http://schemas.microsoft.com/office/drawing/2014/main" id="{0504F765-6156-4886-9396-2B25E96CF81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9" name="テキスト ボックス 818">
          <a:extLst>
            <a:ext uri="{FF2B5EF4-FFF2-40B4-BE49-F238E27FC236}">
              <a16:creationId xmlns:a16="http://schemas.microsoft.com/office/drawing/2014/main" id="{8EBF62E2-E45D-45EE-962A-1A344EA44346}"/>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0" name="【公民館】&#10;有形固定資産減価償却率グラフ枠">
          <a:extLst>
            <a:ext uri="{FF2B5EF4-FFF2-40B4-BE49-F238E27FC236}">
              <a16:creationId xmlns:a16="http://schemas.microsoft.com/office/drawing/2014/main" id="{34DAE549-09AA-4B5E-A2B3-B1C04C6CAE2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821" name="直線コネクタ 820">
          <a:extLst>
            <a:ext uri="{FF2B5EF4-FFF2-40B4-BE49-F238E27FC236}">
              <a16:creationId xmlns:a16="http://schemas.microsoft.com/office/drawing/2014/main" id="{EEE7849A-3716-4094-BA05-1591FF04A354}"/>
            </a:ext>
          </a:extLst>
        </xdr:cNvPr>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822" name="【公民館】&#10;有形固定資産減価償却率最小値テキスト">
          <a:extLst>
            <a:ext uri="{FF2B5EF4-FFF2-40B4-BE49-F238E27FC236}">
              <a16:creationId xmlns:a16="http://schemas.microsoft.com/office/drawing/2014/main" id="{71E7CB4D-1404-4C3A-B33E-6CE70038B588}"/>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823" name="直線コネクタ 822">
          <a:extLst>
            <a:ext uri="{FF2B5EF4-FFF2-40B4-BE49-F238E27FC236}">
              <a16:creationId xmlns:a16="http://schemas.microsoft.com/office/drawing/2014/main" id="{D9B457DC-6A9E-4104-9C5F-B0C1E37712BE}"/>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824" name="【公民館】&#10;有形固定資産減価償却率最大値テキスト">
          <a:extLst>
            <a:ext uri="{FF2B5EF4-FFF2-40B4-BE49-F238E27FC236}">
              <a16:creationId xmlns:a16="http://schemas.microsoft.com/office/drawing/2014/main" id="{B14FEDCB-3A34-4A55-9A5A-0ECB24CBCCA6}"/>
            </a:ext>
          </a:extLst>
        </xdr:cNvPr>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825" name="直線コネクタ 824">
          <a:extLst>
            <a:ext uri="{FF2B5EF4-FFF2-40B4-BE49-F238E27FC236}">
              <a16:creationId xmlns:a16="http://schemas.microsoft.com/office/drawing/2014/main" id="{A08CF7F7-F981-4496-93AE-849BEB8EC58F}"/>
            </a:ext>
          </a:extLst>
        </xdr:cNvPr>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826" name="【公民館】&#10;有形固定資産減価償却率平均値テキスト">
          <a:extLst>
            <a:ext uri="{FF2B5EF4-FFF2-40B4-BE49-F238E27FC236}">
              <a16:creationId xmlns:a16="http://schemas.microsoft.com/office/drawing/2014/main" id="{72AF7FE1-1FCD-43E2-80B9-67659E85AD55}"/>
            </a:ext>
          </a:extLst>
        </xdr:cNvPr>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827" name="フローチャート: 判断 826">
          <a:extLst>
            <a:ext uri="{FF2B5EF4-FFF2-40B4-BE49-F238E27FC236}">
              <a16:creationId xmlns:a16="http://schemas.microsoft.com/office/drawing/2014/main" id="{160B85DC-E5C4-46B5-AFB7-DA4D7FAA3A3E}"/>
            </a:ext>
          </a:extLst>
        </xdr:cNvPr>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828" name="フローチャート: 判断 827">
          <a:extLst>
            <a:ext uri="{FF2B5EF4-FFF2-40B4-BE49-F238E27FC236}">
              <a16:creationId xmlns:a16="http://schemas.microsoft.com/office/drawing/2014/main" id="{DD04B689-A084-4C3D-AEF5-BBFF1E96D529}"/>
            </a:ext>
          </a:extLst>
        </xdr:cNvPr>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829" name="フローチャート: 判断 828">
          <a:extLst>
            <a:ext uri="{FF2B5EF4-FFF2-40B4-BE49-F238E27FC236}">
              <a16:creationId xmlns:a16="http://schemas.microsoft.com/office/drawing/2014/main" id="{65D5EC5A-7BD8-4250-B3FD-7B8B54B70691}"/>
            </a:ext>
          </a:extLst>
        </xdr:cNvPr>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830" name="フローチャート: 判断 829">
          <a:extLst>
            <a:ext uri="{FF2B5EF4-FFF2-40B4-BE49-F238E27FC236}">
              <a16:creationId xmlns:a16="http://schemas.microsoft.com/office/drawing/2014/main" id="{79718429-962C-4B4C-A5FD-7E0AD990FAAE}"/>
            </a:ext>
          </a:extLst>
        </xdr:cNvPr>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831" name="フローチャート: 判断 830">
          <a:extLst>
            <a:ext uri="{FF2B5EF4-FFF2-40B4-BE49-F238E27FC236}">
              <a16:creationId xmlns:a16="http://schemas.microsoft.com/office/drawing/2014/main" id="{4B8AF6E9-5B35-49F3-995E-60F8FEBF3AE2}"/>
            </a:ext>
          </a:extLst>
        </xdr:cNvPr>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62ED1781-D8D5-441A-8090-0DDD4F34A61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20A8CF78-F935-4B52-9FB8-A8550C1834D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6846EA66-0889-42E0-AC9F-E1F7295E3AC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A8575DD0-F674-4962-9D4D-A528ED6959D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821B6690-09D2-4A4C-9F5A-5FB7D16C667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64263</xdr:rowOff>
    </xdr:from>
    <xdr:to>
      <xdr:col>85</xdr:col>
      <xdr:colOff>177800</xdr:colOff>
      <xdr:row>103</xdr:row>
      <xdr:rowOff>165863</xdr:rowOff>
    </xdr:to>
    <xdr:sp macro="" textlink="">
      <xdr:nvSpPr>
        <xdr:cNvPr id="837" name="楕円 836">
          <a:extLst>
            <a:ext uri="{FF2B5EF4-FFF2-40B4-BE49-F238E27FC236}">
              <a16:creationId xmlns:a16="http://schemas.microsoft.com/office/drawing/2014/main" id="{CF79ED18-6DD8-43FA-943F-8E29E4BF0779}"/>
            </a:ext>
          </a:extLst>
        </xdr:cNvPr>
        <xdr:cNvSpPr/>
      </xdr:nvSpPr>
      <xdr:spPr>
        <a:xfrm>
          <a:off x="162687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42690</xdr:rowOff>
    </xdr:from>
    <xdr:ext cx="405111" cy="259045"/>
    <xdr:sp macro="" textlink="">
      <xdr:nvSpPr>
        <xdr:cNvPr id="838" name="【公民館】&#10;有形固定資産減価償却率該当値テキスト">
          <a:extLst>
            <a:ext uri="{FF2B5EF4-FFF2-40B4-BE49-F238E27FC236}">
              <a16:creationId xmlns:a16="http://schemas.microsoft.com/office/drawing/2014/main" id="{220EE957-CD9B-4529-89BB-EE1033DB9DBB}"/>
            </a:ext>
          </a:extLst>
        </xdr:cNvPr>
        <xdr:cNvSpPr txBox="1"/>
      </xdr:nvSpPr>
      <xdr:spPr>
        <a:xfrm>
          <a:off x="16357600" y="1770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20828</xdr:rowOff>
    </xdr:from>
    <xdr:to>
      <xdr:col>81</xdr:col>
      <xdr:colOff>101600</xdr:colOff>
      <xdr:row>103</xdr:row>
      <xdr:rowOff>122428</xdr:rowOff>
    </xdr:to>
    <xdr:sp macro="" textlink="">
      <xdr:nvSpPr>
        <xdr:cNvPr id="839" name="楕円 838">
          <a:extLst>
            <a:ext uri="{FF2B5EF4-FFF2-40B4-BE49-F238E27FC236}">
              <a16:creationId xmlns:a16="http://schemas.microsoft.com/office/drawing/2014/main" id="{BD787694-4B83-4085-8F18-D3F130078C12}"/>
            </a:ext>
          </a:extLst>
        </xdr:cNvPr>
        <xdr:cNvSpPr/>
      </xdr:nvSpPr>
      <xdr:spPr>
        <a:xfrm>
          <a:off x="15430500" y="17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71628</xdr:rowOff>
    </xdr:from>
    <xdr:to>
      <xdr:col>85</xdr:col>
      <xdr:colOff>127000</xdr:colOff>
      <xdr:row>103</xdr:row>
      <xdr:rowOff>115063</xdr:rowOff>
    </xdr:to>
    <xdr:cxnSp macro="">
      <xdr:nvCxnSpPr>
        <xdr:cNvPr id="840" name="直線コネクタ 839">
          <a:extLst>
            <a:ext uri="{FF2B5EF4-FFF2-40B4-BE49-F238E27FC236}">
              <a16:creationId xmlns:a16="http://schemas.microsoft.com/office/drawing/2014/main" id="{98D04FA7-9F79-42FF-83A5-48E58D6DC9FE}"/>
            </a:ext>
          </a:extLst>
        </xdr:cNvPr>
        <xdr:cNvCxnSpPr/>
      </xdr:nvCxnSpPr>
      <xdr:spPr>
        <a:xfrm>
          <a:off x="15481300" y="17730978"/>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148844</xdr:rowOff>
    </xdr:from>
    <xdr:to>
      <xdr:col>76</xdr:col>
      <xdr:colOff>165100</xdr:colOff>
      <xdr:row>103</xdr:row>
      <xdr:rowOff>78994</xdr:rowOff>
    </xdr:to>
    <xdr:sp macro="" textlink="">
      <xdr:nvSpPr>
        <xdr:cNvPr id="841" name="楕円 840">
          <a:extLst>
            <a:ext uri="{FF2B5EF4-FFF2-40B4-BE49-F238E27FC236}">
              <a16:creationId xmlns:a16="http://schemas.microsoft.com/office/drawing/2014/main" id="{175B0AB5-FDBF-4560-A45F-BBFD8D5D50C6}"/>
            </a:ext>
          </a:extLst>
        </xdr:cNvPr>
        <xdr:cNvSpPr/>
      </xdr:nvSpPr>
      <xdr:spPr>
        <a:xfrm>
          <a:off x="14541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28194</xdr:rowOff>
    </xdr:from>
    <xdr:to>
      <xdr:col>81</xdr:col>
      <xdr:colOff>50800</xdr:colOff>
      <xdr:row>103</xdr:row>
      <xdr:rowOff>71628</xdr:rowOff>
    </xdr:to>
    <xdr:cxnSp macro="">
      <xdr:nvCxnSpPr>
        <xdr:cNvPr id="842" name="直線コネクタ 841">
          <a:extLst>
            <a:ext uri="{FF2B5EF4-FFF2-40B4-BE49-F238E27FC236}">
              <a16:creationId xmlns:a16="http://schemas.microsoft.com/office/drawing/2014/main" id="{FD166A2F-AD10-4F02-9AAD-BD9B2AD551AE}"/>
            </a:ext>
          </a:extLst>
        </xdr:cNvPr>
        <xdr:cNvCxnSpPr/>
      </xdr:nvCxnSpPr>
      <xdr:spPr>
        <a:xfrm>
          <a:off x="14592300" y="176875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105411</xdr:rowOff>
    </xdr:from>
    <xdr:to>
      <xdr:col>72</xdr:col>
      <xdr:colOff>38100</xdr:colOff>
      <xdr:row>103</xdr:row>
      <xdr:rowOff>35561</xdr:rowOff>
    </xdr:to>
    <xdr:sp macro="" textlink="">
      <xdr:nvSpPr>
        <xdr:cNvPr id="843" name="楕円 842">
          <a:extLst>
            <a:ext uri="{FF2B5EF4-FFF2-40B4-BE49-F238E27FC236}">
              <a16:creationId xmlns:a16="http://schemas.microsoft.com/office/drawing/2014/main" id="{D5B13A7D-7BA2-49F0-BE77-914B3EE000C6}"/>
            </a:ext>
          </a:extLst>
        </xdr:cNvPr>
        <xdr:cNvSpPr/>
      </xdr:nvSpPr>
      <xdr:spPr>
        <a:xfrm>
          <a:off x="13652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156211</xdr:rowOff>
    </xdr:from>
    <xdr:to>
      <xdr:col>76</xdr:col>
      <xdr:colOff>114300</xdr:colOff>
      <xdr:row>103</xdr:row>
      <xdr:rowOff>28194</xdr:rowOff>
    </xdr:to>
    <xdr:cxnSp macro="">
      <xdr:nvCxnSpPr>
        <xdr:cNvPr id="844" name="直線コネクタ 843">
          <a:extLst>
            <a:ext uri="{FF2B5EF4-FFF2-40B4-BE49-F238E27FC236}">
              <a16:creationId xmlns:a16="http://schemas.microsoft.com/office/drawing/2014/main" id="{8282E939-26C7-447F-8E8B-ACAE853BDD40}"/>
            </a:ext>
          </a:extLst>
        </xdr:cNvPr>
        <xdr:cNvCxnSpPr/>
      </xdr:nvCxnSpPr>
      <xdr:spPr>
        <a:xfrm>
          <a:off x="13703300" y="17644111"/>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845" name="n_1aveValue【公民館】&#10;有形固定資産減価償却率">
          <a:extLst>
            <a:ext uri="{FF2B5EF4-FFF2-40B4-BE49-F238E27FC236}">
              <a16:creationId xmlns:a16="http://schemas.microsoft.com/office/drawing/2014/main" id="{6C19F218-8D04-49F3-8E80-D8777DF4274C}"/>
            </a:ext>
          </a:extLst>
        </xdr:cNvPr>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846" name="n_2aveValue【公民館】&#10;有形固定資産減価償却率">
          <a:extLst>
            <a:ext uri="{FF2B5EF4-FFF2-40B4-BE49-F238E27FC236}">
              <a16:creationId xmlns:a16="http://schemas.microsoft.com/office/drawing/2014/main" id="{9B97B476-FF79-429F-B8FA-8D8FE3286AAA}"/>
            </a:ext>
          </a:extLst>
        </xdr:cNvPr>
        <xdr:cNvSpPr txBox="1"/>
      </xdr:nvSpPr>
      <xdr:spPr>
        <a:xfrm>
          <a:off x="14389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847" name="n_3aveValue【公民館】&#10;有形固定資産減価償却率">
          <a:extLst>
            <a:ext uri="{FF2B5EF4-FFF2-40B4-BE49-F238E27FC236}">
              <a16:creationId xmlns:a16="http://schemas.microsoft.com/office/drawing/2014/main" id="{B9AF689E-EA58-4121-AF43-E6304794712D}"/>
            </a:ext>
          </a:extLst>
        </xdr:cNvPr>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848" name="n_4aveValue【公民館】&#10;有形固定資産減価償却率">
          <a:extLst>
            <a:ext uri="{FF2B5EF4-FFF2-40B4-BE49-F238E27FC236}">
              <a16:creationId xmlns:a16="http://schemas.microsoft.com/office/drawing/2014/main" id="{8C139168-F003-4C34-9134-96BBE1C34006}"/>
            </a:ext>
          </a:extLst>
        </xdr:cNvPr>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113555</xdr:rowOff>
    </xdr:from>
    <xdr:ext cx="405111" cy="259045"/>
    <xdr:sp macro="" textlink="">
      <xdr:nvSpPr>
        <xdr:cNvPr id="849" name="n_1mainValue【公民館】&#10;有形固定資産減価償却率">
          <a:extLst>
            <a:ext uri="{FF2B5EF4-FFF2-40B4-BE49-F238E27FC236}">
              <a16:creationId xmlns:a16="http://schemas.microsoft.com/office/drawing/2014/main" id="{9015A180-567A-4C28-9DAA-72B1F6921B3C}"/>
            </a:ext>
          </a:extLst>
        </xdr:cNvPr>
        <xdr:cNvSpPr txBox="1"/>
      </xdr:nvSpPr>
      <xdr:spPr>
        <a:xfrm>
          <a:off x="15266044" y="1777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70121</xdr:rowOff>
    </xdr:from>
    <xdr:ext cx="405111" cy="259045"/>
    <xdr:sp macro="" textlink="">
      <xdr:nvSpPr>
        <xdr:cNvPr id="850" name="n_2mainValue【公民館】&#10;有形固定資産減価償却率">
          <a:extLst>
            <a:ext uri="{FF2B5EF4-FFF2-40B4-BE49-F238E27FC236}">
              <a16:creationId xmlns:a16="http://schemas.microsoft.com/office/drawing/2014/main" id="{CB5A4CE8-36F7-4D74-80C6-E8D0C8496B23}"/>
            </a:ext>
          </a:extLst>
        </xdr:cNvPr>
        <xdr:cNvSpPr txBox="1"/>
      </xdr:nvSpPr>
      <xdr:spPr>
        <a:xfrm>
          <a:off x="14389744" y="1772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26688</xdr:rowOff>
    </xdr:from>
    <xdr:ext cx="405111" cy="259045"/>
    <xdr:sp macro="" textlink="">
      <xdr:nvSpPr>
        <xdr:cNvPr id="851" name="n_3mainValue【公民館】&#10;有形固定資産減価償却率">
          <a:extLst>
            <a:ext uri="{FF2B5EF4-FFF2-40B4-BE49-F238E27FC236}">
              <a16:creationId xmlns:a16="http://schemas.microsoft.com/office/drawing/2014/main" id="{8C6EBAD5-28EC-4BD1-8A80-10ADFBBA236C}"/>
            </a:ext>
          </a:extLst>
        </xdr:cNvPr>
        <xdr:cNvSpPr txBox="1"/>
      </xdr:nvSpPr>
      <xdr:spPr>
        <a:xfrm>
          <a:off x="135007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a:extLst>
            <a:ext uri="{FF2B5EF4-FFF2-40B4-BE49-F238E27FC236}">
              <a16:creationId xmlns:a16="http://schemas.microsoft.com/office/drawing/2014/main" id="{2363C8B6-D692-4B0C-B135-0ECC0E5DD6D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a:extLst>
            <a:ext uri="{FF2B5EF4-FFF2-40B4-BE49-F238E27FC236}">
              <a16:creationId xmlns:a16="http://schemas.microsoft.com/office/drawing/2014/main" id="{E13E470B-6706-424E-BE23-2BD6A2387AA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a:extLst>
            <a:ext uri="{FF2B5EF4-FFF2-40B4-BE49-F238E27FC236}">
              <a16:creationId xmlns:a16="http://schemas.microsoft.com/office/drawing/2014/main" id="{7E44A356-AAC2-460C-B364-E130864800D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a:extLst>
            <a:ext uri="{FF2B5EF4-FFF2-40B4-BE49-F238E27FC236}">
              <a16:creationId xmlns:a16="http://schemas.microsoft.com/office/drawing/2014/main" id="{62EC4F44-10B2-41D2-83C3-A218B648E1E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a:extLst>
            <a:ext uri="{FF2B5EF4-FFF2-40B4-BE49-F238E27FC236}">
              <a16:creationId xmlns:a16="http://schemas.microsoft.com/office/drawing/2014/main" id="{1DD4389A-AAA7-4E18-A341-25CB9878A92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a:extLst>
            <a:ext uri="{FF2B5EF4-FFF2-40B4-BE49-F238E27FC236}">
              <a16:creationId xmlns:a16="http://schemas.microsoft.com/office/drawing/2014/main" id="{3688F2B6-A38C-4C58-A582-248BA1AFADC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a:extLst>
            <a:ext uri="{FF2B5EF4-FFF2-40B4-BE49-F238E27FC236}">
              <a16:creationId xmlns:a16="http://schemas.microsoft.com/office/drawing/2014/main" id="{A3AF786C-36F9-4FF7-8185-2434F66F7AB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a:extLst>
            <a:ext uri="{FF2B5EF4-FFF2-40B4-BE49-F238E27FC236}">
              <a16:creationId xmlns:a16="http://schemas.microsoft.com/office/drawing/2014/main" id="{DF2C23CC-4D81-465D-ABDD-66900E7E27C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a:extLst>
            <a:ext uri="{FF2B5EF4-FFF2-40B4-BE49-F238E27FC236}">
              <a16:creationId xmlns:a16="http://schemas.microsoft.com/office/drawing/2014/main" id="{BEA12E41-FA71-4B8A-A4F3-EC3D2D5507D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a:extLst>
            <a:ext uri="{FF2B5EF4-FFF2-40B4-BE49-F238E27FC236}">
              <a16:creationId xmlns:a16="http://schemas.microsoft.com/office/drawing/2014/main" id="{304A09A6-EE2B-45FC-AAD2-274C73BBEF3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2" name="直線コネクタ 861">
          <a:extLst>
            <a:ext uri="{FF2B5EF4-FFF2-40B4-BE49-F238E27FC236}">
              <a16:creationId xmlns:a16="http://schemas.microsoft.com/office/drawing/2014/main" id="{1C74AE3F-50C6-4B18-8584-5BC03DBE9EC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3" name="テキスト ボックス 862">
          <a:extLst>
            <a:ext uri="{FF2B5EF4-FFF2-40B4-BE49-F238E27FC236}">
              <a16:creationId xmlns:a16="http://schemas.microsoft.com/office/drawing/2014/main" id="{31D2C719-4CA4-48F2-A828-8DC6B6F4327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4" name="直線コネクタ 863">
          <a:extLst>
            <a:ext uri="{FF2B5EF4-FFF2-40B4-BE49-F238E27FC236}">
              <a16:creationId xmlns:a16="http://schemas.microsoft.com/office/drawing/2014/main" id="{A06F47D6-03A9-47DD-8A41-334374D2D8A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5" name="テキスト ボックス 864">
          <a:extLst>
            <a:ext uri="{FF2B5EF4-FFF2-40B4-BE49-F238E27FC236}">
              <a16:creationId xmlns:a16="http://schemas.microsoft.com/office/drawing/2014/main" id="{01D86B86-2977-4679-91D0-BFBC9D07C08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6" name="直線コネクタ 865">
          <a:extLst>
            <a:ext uri="{FF2B5EF4-FFF2-40B4-BE49-F238E27FC236}">
              <a16:creationId xmlns:a16="http://schemas.microsoft.com/office/drawing/2014/main" id="{BB00613E-5B8E-49ED-BA34-77A28D9EC77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7" name="テキスト ボックス 866">
          <a:extLst>
            <a:ext uri="{FF2B5EF4-FFF2-40B4-BE49-F238E27FC236}">
              <a16:creationId xmlns:a16="http://schemas.microsoft.com/office/drawing/2014/main" id="{A6B02522-0D98-42AF-AD9B-77305140E19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8" name="直線コネクタ 867">
          <a:extLst>
            <a:ext uri="{FF2B5EF4-FFF2-40B4-BE49-F238E27FC236}">
              <a16:creationId xmlns:a16="http://schemas.microsoft.com/office/drawing/2014/main" id="{897D8F92-4748-4F6A-ADA2-26DD8B07CA9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9" name="テキスト ボックス 868">
          <a:extLst>
            <a:ext uri="{FF2B5EF4-FFF2-40B4-BE49-F238E27FC236}">
              <a16:creationId xmlns:a16="http://schemas.microsoft.com/office/drawing/2014/main" id="{4C72C80F-7C64-486A-8EEE-436E0EE1FE9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0" name="直線コネクタ 869">
          <a:extLst>
            <a:ext uri="{FF2B5EF4-FFF2-40B4-BE49-F238E27FC236}">
              <a16:creationId xmlns:a16="http://schemas.microsoft.com/office/drawing/2014/main" id="{C2DA0D37-CB74-4502-8D19-A5971D5E4F6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1" name="テキスト ボックス 870">
          <a:extLst>
            <a:ext uri="{FF2B5EF4-FFF2-40B4-BE49-F238E27FC236}">
              <a16:creationId xmlns:a16="http://schemas.microsoft.com/office/drawing/2014/main" id="{29E3CF34-05C7-4E94-AAF2-31995B5A63E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a:extLst>
            <a:ext uri="{FF2B5EF4-FFF2-40B4-BE49-F238E27FC236}">
              <a16:creationId xmlns:a16="http://schemas.microsoft.com/office/drawing/2014/main" id="{48EF2231-9F20-4D21-91EC-0E4B25ECA00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a:extLst>
            <a:ext uri="{FF2B5EF4-FFF2-40B4-BE49-F238E27FC236}">
              <a16:creationId xmlns:a16="http://schemas.microsoft.com/office/drawing/2014/main" id="{ACEAF397-B1AB-4E7B-8981-B35CA1ED140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公民館】&#10;一人当たり面積グラフ枠">
          <a:extLst>
            <a:ext uri="{FF2B5EF4-FFF2-40B4-BE49-F238E27FC236}">
              <a16:creationId xmlns:a16="http://schemas.microsoft.com/office/drawing/2014/main" id="{A7517E92-DEF6-4CAD-9180-3DD157874F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75" name="直線コネクタ 874">
          <a:extLst>
            <a:ext uri="{FF2B5EF4-FFF2-40B4-BE49-F238E27FC236}">
              <a16:creationId xmlns:a16="http://schemas.microsoft.com/office/drawing/2014/main" id="{565BFAFA-BA93-4CDA-8429-279611133A16}"/>
            </a:ext>
          </a:extLst>
        </xdr:cNvPr>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76" name="【公民館】&#10;一人当たり面積最小値テキスト">
          <a:extLst>
            <a:ext uri="{FF2B5EF4-FFF2-40B4-BE49-F238E27FC236}">
              <a16:creationId xmlns:a16="http://schemas.microsoft.com/office/drawing/2014/main" id="{A881150F-3F10-4980-89E8-7EFED9EF1272}"/>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77" name="直線コネクタ 876">
          <a:extLst>
            <a:ext uri="{FF2B5EF4-FFF2-40B4-BE49-F238E27FC236}">
              <a16:creationId xmlns:a16="http://schemas.microsoft.com/office/drawing/2014/main" id="{F4E0D145-9D91-4196-8E46-608099EBE70C}"/>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78" name="【公民館】&#10;一人当たり面積最大値テキスト">
          <a:extLst>
            <a:ext uri="{FF2B5EF4-FFF2-40B4-BE49-F238E27FC236}">
              <a16:creationId xmlns:a16="http://schemas.microsoft.com/office/drawing/2014/main" id="{989F2919-098F-436E-8974-5081C65FCF72}"/>
            </a:ext>
          </a:extLst>
        </xdr:cNvPr>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79" name="直線コネクタ 878">
          <a:extLst>
            <a:ext uri="{FF2B5EF4-FFF2-40B4-BE49-F238E27FC236}">
              <a16:creationId xmlns:a16="http://schemas.microsoft.com/office/drawing/2014/main" id="{81D86FAD-C5AA-4E40-918D-3FE925D457B7}"/>
            </a:ext>
          </a:extLst>
        </xdr:cNvPr>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80" name="【公民館】&#10;一人当たり面積平均値テキスト">
          <a:extLst>
            <a:ext uri="{FF2B5EF4-FFF2-40B4-BE49-F238E27FC236}">
              <a16:creationId xmlns:a16="http://schemas.microsoft.com/office/drawing/2014/main" id="{E784077D-86C3-49CF-A388-60778B4D7690}"/>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81" name="フローチャート: 判断 880">
          <a:extLst>
            <a:ext uri="{FF2B5EF4-FFF2-40B4-BE49-F238E27FC236}">
              <a16:creationId xmlns:a16="http://schemas.microsoft.com/office/drawing/2014/main" id="{522C124F-6E15-45A4-83E2-D71BABBF6A24}"/>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82" name="フローチャート: 判断 881">
          <a:extLst>
            <a:ext uri="{FF2B5EF4-FFF2-40B4-BE49-F238E27FC236}">
              <a16:creationId xmlns:a16="http://schemas.microsoft.com/office/drawing/2014/main" id="{FC8D6B91-E493-4E4E-856E-5F095B02E3FA}"/>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83" name="フローチャート: 判断 882">
          <a:extLst>
            <a:ext uri="{FF2B5EF4-FFF2-40B4-BE49-F238E27FC236}">
              <a16:creationId xmlns:a16="http://schemas.microsoft.com/office/drawing/2014/main" id="{E8D9C293-138B-4423-9499-96D5D5BE03EF}"/>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84" name="フローチャート: 判断 883">
          <a:extLst>
            <a:ext uri="{FF2B5EF4-FFF2-40B4-BE49-F238E27FC236}">
              <a16:creationId xmlns:a16="http://schemas.microsoft.com/office/drawing/2014/main" id="{3AD7E148-0074-4354-B4B9-B0E84D00D8D9}"/>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85" name="フローチャート: 判断 884">
          <a:extLst>
            <a:ext uri="{FF2B5EF4-FFF2-40B4-BE49-F238E27FC236}">
              <a16:creationId xmlns:a16="http://schemas.microsoft.com/office/drawing/2014/main" id="{B7A901D7-0D2B-41C0-BF7C-F479FE409306}"/>
            </a:ext>
          </a:extLst>
        </xdr:cNvPr>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7AE9E8FA-908D-4BE5-8715-31439BEA322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A11D458C-FC1E-4177-8266-05ACBCAFEC8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C16A8507-6CCC-4DBA-8671-C3A3C51755D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7027884E-CA9C-4C5F-A962-213DD749211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2810F850-A0A1-45D9-B4D1-51F18D59379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48261</xdr:rowOff>
    </xdr:from>
    <xdr:to>
      <xdr:col>116</xdr:col>
      <xdr:colOff>114300</xdr:colOff>
      <xdr:row>108</xdr:row>
      <xdr:rowOff>149861</xdr:rowOff>
    </xdr:to>
    <xdr:sp macro="" textlink="">
      <xdr:nvSpPr>
        <xdr:cNvPr id="891" name="楕円 890">
          <a:extLst>
            <a:ext uri="{FF2B5EF4-FFF2-40B4-BE49-F238E27FC236}">
              <a16:creationId xmlns:a16="http://schemas.microsoft.com/office/drawing/2014/main" id="{933B7001-24F3-4883-A940-B5CA1B76648F}"/>
            </a:ext>
          </a:extLst>
        </xdr:cNvPr>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134638</xdr:rowOff>
    </xdr:from>
    <xdr:ext cx="469744" cy="259045"/>
    <xdr:sp macro="" textlink="">
      <xdr:nvSpPr>
        <xdr:cNvPr id="892" name="【公民館】&#10;一人当たり面積該当値テキスト">
          <a:extLst>
            <a:ext uri="{FF2B5EF4-FFF2-40B4-BE49-F238E27FC236}">
              <a16:creationId xmlns:a16="http://schemas.microsoft.com/office/drawing/2014/main" id="{C460C672-4B94-4BB3-A9CE-41796C825EC1}"/>
            </a:ext>
          </a:extLst>
        </xdr:cNvPr>
        <xdr:cNvSpPr txBox="1"/>
      </xdr:nvSpPr>
      <xdr:spPr>
        <a:xfrm>
          <a:off x="22199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55880</xdr:rowOff>
    </xdr:from>
    <xdr:to>
      <xdr:col>112</xdr:col>
      <xdr:colOff>38100</xdr:colOff>
      <xdr:row>108</xdr:row>
      <xdr:rowOff>157480</xdr:rowOff>
    </xdr:to>
    <xdr:sp macro="" textlink="">
      <xdr:nvSpPr>
        <xdr:cNvPr id="893" name="楕円 892">
          <a:extLst>
            <a:ext uri="{FF2B5EF4-FFF2-40B4-BE49-F238E27FC236}">
              <a16:creationId xmlns:a16="http://schemas.microsoft.com/office/drawing/2014/main" id="{D0FA1556-0A0D-4980-AB4C-B534A92D692D}"/>
            </a:ext>
          </a:extLst>
        </xdr:cNvPr>
        <xdr:cNvSpPr/>
      </xdr:nvSpPr>
      <xdr:spPr>
        <a:xfrm>
          <a:off x="21272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106680</xdr:rowOff>
    </xdr:to>
    <xdr:cxnSp macro="">
      <xdr:nvCxnSpPr>
        <xdr:cNvPr id="894" name="直線コネクタ 893">
          <a:extLst>
            <a:ext uri="{FF2B5EF4-FFF2-40B4-BE49-F238E27FC236}">
              <a16:creationId xmlns:a16="http://schemas.microsoft.com/office/drawing/2014/main" id="{533C95EB-9DFB-49D4-BDB1-9DB655C5353B}"/>
            </a:ext>
          </a:extLst>
        </xdr:cNvPr>
        <xdr:cNvCxnSpPr/>
      </xdr:nvCxnSpPr>
      <xdr:spPr>
        <a:xfrm flipV="1">
          <a:off x="21323300" y="18615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48261</xdr:rowOff>
    </xdr:from>
    <xdr:to>
      <xdr:col>107</xdr:col>
      <xdr:colOff>101600</xdr:colOff>
      <xdr:row>108</xdr:row>
      <xdr:rowOff>149861</xdr:rowOff>
    </xdr:to>
    <xdr:sp macro="" textlink="">
      <xdr:nvSpPr>
        <xdr:cNvPr id="895" name="楕円 894">
          <a:extLst>
            <a:ext uri="{FF2B5EF4-FFF2-40B4-BE49-F238E27FC236}">
              <a16:creationId xmlns:a16="http://schemas.microsoft.com/office/drawing/2014/main" id="{762135DC-6341-4695-B5A6-7346F8D451D3}"/>
            </a:ext>
          </a:extLst>
        </xdr:cNvPr>
        <xdr:cNvSpPr/>
      </xdr:nvSpPr>
      <xdr:spPr>
        <a:xfrm>
          <a:off x="20383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106680</xdr:rowOff>
    </xdr:to>
    <xdr:cxnSp macro="">
      <xdr:nvCxnSpPr>
        <xdr:cNvPr id="896" name="直線コネクタ 895">
          <a:extLst>
            <a:ext uri="{FF2B5EF4-FFF2-40B4-BE49-F238E27FC236}">
              <a16:creationId xmlns:a16="http://schemas.microsoft.com/office/drawing/2014/main" id="{120BF1AF-B319-4F28-AC6F-53C8ADC71566}"/>
            </a:ext>
          </a:extLst>
        </xdr:cNvPr>
        <xdr:cNvCxnSpPr/>
      </xdr:nvCxnSpPr>
      <xdr:spPr>
        <a:xfrm>
          <a:off x="20434300" y="18615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55880</xdr:rowOff>
    </xdr:from>
    <xdr:to>
      <xdr:col>102</xdr:col>
      <xdr:colOff>165100</xdr:colOff>
      <xdr:row>108</xdr:row>
      <xdr:rowOff>157480</xdr:rowOff>
    </xdr:to>
    <xdr:sp macro="" textlink="">
      <xdr:nvSpPr>
        <xdr:cNvPr id="897" name="楕円 896">
          <a:extLst>
            <a:ext uri="{FF2B5EF4-FFF2-40B4-BE49-F238E27FC236}">
              <a16:creationId xmlns:a16="http://schemas.microsoft.com/office/drawing/2014/main" id="{46910198-1147-42EC-9D47-C851B9D6B979}"/>
            </a:ext>
          </a:extLst>
        </xdr:cNvPr>
        <xdr:cNvSpPr/>
      </xdr:nvSpPr>
      <xdr:spPr>
        <a:xfrm>
          <a:off x="19494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99061</xdr:rowOff>
    </xdr:from>
    <xdr:to>
      <xdr:col>107</xdr:col>
      <xdr:colOff>50800</xdr:colOff>
      <xdr:row>108</xdr:row>
      <xdr:rowOff>106680</xdr:rowOff>
    </xdr:to>
    <xdr:cxnSp macro="">
      <xdr:nvCxnSpPr>
        <xdr:cNvPr id="898" name="直線コネクタ 897">
          <a:extLst>
            <a:ext uri="{FF2B5EF4-FFF2-40B4-BE49-F238E27FC236}">
              <a16:creationId xmlns:a16="http://schemas.microsoft.com/office/drawing/2014/main" id="{C7D67BF7-AAB8-471E-99CC-7A6F2D3AFD90}"/>
            </a:ext>
          </a:extLst>
        </xdr:cNvPr>
        <xdr:cNvCxnSpPr/>
      </xdr:nvCxnSpPr>
      <xdr:spPr>
        <a:xfrm flipV="1">
          <a:off x="19545300" y="18615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99" name="n_1aveValue【公民館】&#10;一人当たり面積">
          <a:extLst>
            <a:ext uri="{FF2B5EF4-FFF2-40B4-BE49-F238E27FC236}">
              <a16:creationId xmlns:a16="http://schemas.microsoft.com/office/drawing/2014/main" id="{AB50A38A-0634-408B-B6F8-03709EA6CCBE}"/>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00" name="n_2aveValue【公民館】&#10;一人当たり面積">
          <a:extLst>
            <a:ext uri="{FF2B5EF4-FFF2-40B4-BE49-F238E27FC236}">
              <a16:creationId xmlns:a16="http://schemas.microsoft.com/office/drawing/2014/main" id="{16552EAA-C226-4A19-A31D-BC20996AE5A4}"/>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901" name="n_3aveValue【公民館】&#10;一人当たり面積">
          <a:extLst>
            <a:ext uri="{FF2B5EF4-FFF2-40B4-BE49-F238E27FC236}">
              <a16:creationId xmlns:a16="http://schemas.microsoft.com/office/drawing/2014/main" id="{7BEFF9DB-18E5-4B55-8BAA-D7C29664BA02}"/>
            </a:ext>
          </a:extLst>
        </xdr:cNvPr>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902" name="n_4aveValue【公民館】&#10;一人当たり面積">
          <a:extLst>
            <a:ext uri="{FF2B5EF4-FFF2-40B4-BE49-F238E27FC236}">
              <a16:creationId xmlns:a16="http://schemas.microsoft.com/office/drawing/2014/main" id="{1C06CFDA-29D2-4418-BCF9-6E9DC9737A0E}"/>
            </a:ext>
          </a:extLst>
        </xdr:cNvPr>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148607</xdr:rowOff>
    </xdr:from>
    <xdr:ext cx="469744" cy="259045"/>
    <xdr:sp macro="" textlink="">
      <xdr:nvSpPr>
        <xdr:cNvPr id="903" name="n_1mainValue【公民館】&#10;一人当たり面積">
          <a:extLst>
            <a:ext uri="{FF2B5EF4-FFF2-40B4-BE49-F238E27FC236}">
              <a16:creationId xmlns:a16="http://schemas.microsoft.com/office/drawing/2014/main" id="{35CCFF24-CC5B-4CF8-A48D-746688171022}"/>
            </a:ext>
          </a:extLst>
        </xdr:cNvPr>
        <xdr:cNvSpPr txBox="1"/>
      </xdr:nvSpPr>
      <xdr:spPr>
        <a:xfrm>
          <a:off x="210757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140988</xdr:rowOff>
    </xdr:from>
    <xdr:ext cx="469744" cy="259045"/>
    <xdr:sp macro="" textlink="">
      <xdr:nvSpPr>
        <xdr:cNvPr id="904" name="n_2mainValue【公民館】&#10;一人当たり面積">
          <a:extLst>
            <a:ext uri="{FF2B5EF4-FFF2-40B4-BE49-F238E27FC236}">
              <a16:creationId xmlns:a16="http://schemas.microsoft.com/office/drawing/2014/main" id="{6067A068-0B4A-4D2F-8328-42EFA5ECF5A8}"/>
            </a:ext>
          </a:extLst>
        </xdr:cNvPr>
        <xdr:cNvSpPr txBox="1"/>
      </xdr:nvSpPr>
      <xdr:spPr>
        <a:xfrm>
          <a:off x="20199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148607</xdr:rowOff>
    </xdr:from>
    <xdr:ext cx="469744" cy="259045"/>
    <xdr:sp macro="" textlink="">
      <xdr:nvSpPr>
        <xdr:cNvPr id="905" name="n_3mainValue【公民館】&#10;一人当たり面積">
          <a:extLst>
            <a:ext uri="{FF2B5EF4-FFF2-40B4-BE49-F238E27FC236}">
              <a16:creationId xmlns:a16="http://schemas.microsoft.com/office/drawing/2014/main" id="{BBDD4A3A-C81A-4134-B46B-4CBDFFB2B9D5}"/>
            </a:ext>
          </a:extLst>
        </xdr:cNvPr>
        <xdr:cNvSpPr txBox="1"/>
      </xdr:nvSpPr>
      <xdr:spPr>
        <a:xfrm>
          <a:off x="19310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a:extLst>
            <a:ext uri="{FF2B5EF4-FFF2-40B4-BE49-F238E27FC236}">
              <a16:creationId xmlns:a16="http://schemas.microsoft.com/office/drawing/2014/main" id="{A42746E1-34DE-4016-8D58-78164CF7764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a:extLst>
            <a:ext uri="{FF2B5EF4-FFF2-40B4-BE49-F238E27FC236}">
              <a16:creationId xmlns:a16="http://schemas.microsoft.com/office/drawing/2014/main" id="{AA06B6B6-675C-4662-AE6E-9E145F539A4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a:extLst>
            <a:ext uri="{FF2B5EF4-FFF2-40B4-BE49-F238E27FC236}">
              <a16:creationId xmlns:a16="http://schemas.microsoft.com/office/drawing/2014/main" id="{78EE3809-BA39-4F5B-9FFA-CC5B4A570CC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「橋りょう・トンネル」および「港湾・漁港」を除くすべての施設類型において，類似団体平均より老朽化が進んでおり，特に，道路および児童福祉施設は平均値から大きくかい離している。</a:t>
          </a:r>
        </a:p>
        <a:p>
          <a:r>
            <a:rPr kumimoji="1" lang="ja-JP" altLang="en-US" sz="1300">
              <a:latin typeface="ＭＳ Ｐゴシック" panose="020B0600070205080204" pitchFamily="50" charset="-128"/>
              <a:ea typeface="ＭＳ Ｐゴシック" panose="020B0600070205080204" pitchFamily="50" charset="-128"/>
            </a:rPr>
            <a:t>　今後も，点検・診断や計画的な予防保全による長寿命化を進めていくなど，公共施設等の適正管理に努める。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BCFB362-E581-428A-ABCE-D85CFE2615C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A36220E-4D1C-48B7-B6BC-F81173DC11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2D35E90-E52C-423E-B0FD-F97B2884BE9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BCD6C56-DD57-40B6-9621-031B62C51C2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004F9A7-73E6-4EB3-9242-559C2FAE915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9076283-4E5B-4BBB-8BDB-6D787F47158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561CF7C-591B-4AA9-94F2-A6AA7AB57D4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D3953BE-14C6-465E-B7C0-B10160BF17F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05A516-D40E-417A-81D9-B86538E8D11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AA6ACDC-8D92-46C3-A9D2-27ABEA9FCD2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255,308
254,146
677.87
137,782,620
136,199,691
1,344,638
69,622,544
138,050,135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4B84DFC-4EEC-49E6-8A24-D8BDD74D5DA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8CD52EB-DA55-4254-9588-3B41547849E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EC79454-2A73-4FED-970C-E6D6F4471A4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11714FB-1676-46B2-AEDC-F1887817BAA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FF2F43C-E748-41FE-829D-49436B424E0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7029925-6501-438C-9CC4-D755BEFCFE4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5225C11-4A1B-4F69-82B1-2996C1CEC3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497E1F9-ECC3-485C-915B-C91B8BF9CD1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A140DCD-21BB-4417-AA67-34BAA6EA41F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56F1CBD-3470-41DA-865E-180935F2940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F5D3BE4-AC28-4353-9E36-3BA4B044D4F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BDF411F-D611-473C-B203-E1AE0C12E0A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7DAFC06-95E1-4270-87C5-E9E77390AE8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B7B9CEF-D8AF-4E08-AB0D-68AE2A02027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C15576-C97A-4452-A632-17A18CA9B4D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368B7A3-4AA2-4FC9-99E0-54E4299EB65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66936B5-D1F7-4775-8D35-1430CAC9ABF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89A4FB0-64EF-448A-9638-00057A68363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5292032-8B19-40E6-84A4-90D181ADD3F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98DD486-935A-46D3-B629-BECE6FAE517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FD2716F-7EF2-40EA-8A6C-0EB4E693FEA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4773CCF-DB49-42CC-B228-B1656EA020C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72FFEF4-0C8E-426F-8F2B-81A7410D4AB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479FEC1-2382-4F73-8FC9-DB3D57C8374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72C839A-F2BE-4425-A780-7D919CF5232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A18222D-D164-4181-90B4-B77E7942931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E8F0C80-65A0-4C21-9AD7-41955C6D21B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55DE6C2-026A-48AF-B1F5-7AC12C96006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994781B-F572-49EF-9146-218AA722C23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921152D-A511-44B0-9EB6-DE8EC68A2C9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BA58024-7F52-4AAF-B4E4-1D262E6856E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2CB7102-6000-4375-827A-A3D211098DF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45D019A-CD28-48D0-829F-85817F3EE13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F8AADE0-E81C-4D8C-A45A-ACA98A29BF7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C4CC97C-E72B-4EB1-8DFD-C052A423C4F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1232C7B-2625-43D3-8F64-E1BE1D99EFA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419B074-44E7-4229-A3D9-1EB9438CA87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7CE152D-1F34-4FE2-A702-6C59736DF78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4C4263B-E62B-4C43-A43A-CFBB601A479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34F474A-67C3-44B3-9D1F-CC4162F2C43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31AF7E2-6E72-4E49-BECC-269E6D35F3E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2F19D0C-4E65-440B-9B2D-48A20C9E831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3EEA006-D18C-4C5B-A3F4-355004FD77A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B726426-5B3C-48C7-B3E5-CA38A4A74CF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EB3519D-4167-46B8-BE23-CCF6C28A60C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DED85A4-7191-428E-9E7D-C8F6157F97F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a:extLst>
            <a:ext uri="{FF2B5EF4-FFF2-40B4-BE49-F238E27FC236}">
              <a16:creationId xmlns:a16="http://schemas.microsoft.com/office/drawing/2014/main" id="{54A7527E-5D71-4E3D-830D-2681FBD31512}"/>
            </a:ext>
          </a:extLst>
        </xdr:cNvPr>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a:extLst>
            <a:ext uri="{FF2B5EF4-FFF2-40B4-BE49-F238E27FC236}">
              <a16:creationId xmlns:a16="http://schemas.microsoft.com/office/drawing/2014/main" id="{DC9598B8-0D7A-4B66-B588-9BE570D9DAA6}"/>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a:extLst>
            <a:ext uri="{FF2B5EF4-FFF2-40B4-BE49-F238E27FC236}">
              <a16:creationId xmlns:a16="http://schemas.microsoft.com/office/drawing/2014/main" id="{E0F43F64-5E0F-46EE-8128-300285B00D4F}"/>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a:extLst>
            <a:ext uri="{FF2B5EF4-FFF2-40B4-BE49-F238E27FC236}">
              <a16:creationId xmlns:a16="http://schemas.microsoft.com/office/drawing/2014/main" id="{4C5D9E37-D897-443F-BCBA-66D5DB44518D}"/>
            </a:ext>
          </a:extLst>
        </xdr:cNvPr>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a:extLst>
            <a:ext uri="{FF2B5EF4-FFF2-40B4-BE49-F238E27FC236}">
              <a16:creationId xmlns:a16="http://schemas.microsoft.com/office/drawing/2014/main" id="{B7965552-6082-45AD-B18B-B8921F2F78A1}"/>
            </a:ext>
          </a:extLst>
        </xdr:cNvPr>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a:extLst>
            <a:ext uri="{FF2B5EF4-FFF2-40B4-BE49-F238E27FC236}">
              <a16:creationId xmlns:a16="http://schemas.microsoft.com/office/drawing/2014/main" id="{C92403E4-D153-4D4C-BB65-BA8BA4C84372}"/>
            </a:ext>
          </a:extLst>
        </xdr:cNvPr>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a:extLst>
            <a:ext uri="{FF2B5EF4-FFF2-40B4-BE49-F238E27FC236}">
              <a16:creationId xmlns:a16="http://schemas.microsoft.com/office/drawing/2014/main" id="{2C9F99C7-A367-4EF1-AC70-9082C6FA17A8}"/>
            </a:ext>
          </a:extLst>
        </xdr:cNvPr>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EB667440-9114-41E8-98E2-BC7E7E61A097}"/>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a:extLst>
            <a:ext uri="{FF2B5EF4-FFF2-40B4-BE49-F238E27FC236}">
              <a16:creationId xmlns:a16="http://schemas.microsoft.com/office/drawing/2014/main" id="{A5B3E5DD-5825-4D6C-949C-956B517E73C8}"/>
            </a:ext>
          </a:extLst>
        </xdr:cNvPr>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a:extLst>
            <a:ext uri="{FF2B5EF4-FFF2-40B4-BE49-F238E27FC236}">
              <a16:creationId xmlns:a16="http://schemas.microsoft.com/office/drawing/2014/main" id="{6FBD7CEA-0597-4191-959D-46F350175038}"/>
            </a:ext>
          </a:extLst>
        </xdr:cNvPr>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2A6256C7-EC7A-41A6-98E8-685DA2C545F8}"/>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78220DD-7EDD-42DE-A169-C11F8660CD9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EDDE4D0-6789-4852-A4A5-9412DA8E699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13F18D7-6AD6-4E24-A735-FFDFB2E8C69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3893560-0CB5-4904-A539-543C54B685C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7937E8B-213F-40C0-92A1-B7072451472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147864</xdr:rowOff>
    </xdr:from>
    <xdr:to>
      <xdr:col>24</xdr:col>
      <xdr:colOff>114300</xdr:colOff>
      <xdr:row>37</xdr:row>
      <xdr:rowOff>78014</xdr:rowOff>
    </xdr:to>
    <xdr:sp macro="" textlink="">
      <xdr:nvSpPr>
        <xdr:cNvPr id="74" name="楕円 73">
          <a:extLst>
            <a:ext uri="{FF2B5EF4-FFF2-40B4-BE49-F238E27FC236}">
              <a16:creationId xmlns:a16="http://schemas.microsoft.com/office/drawing/2014/main" id="{FD7ED589-3328-4FCD-9C4C-5AE889EE83F1}"/>
            </a:ext>
          </a:extLst>
        </xdr:cNvPr>
        <xdr:cNvSpPr/>
      </xdr:nvSpPr>
      <xdr:spPr>
        <a:xfrm>
          <a:off x="45847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170741</xdr:rowOff>
    </xdr:from>
    <xdr:ext cx="405111" cy="259045"/>
    <xdr:sp macro="" textlink="">
      <xdr:nvSpPr>
        <xdr:cNvPr id="75" name="【図書館】&#10;有形固定資産減価償却率該当値テキスト">
          <a:extLst>
            <a:ext uri="{FF2B5EF4-FFF2-40B4-BE49-F238E27FC236}">
              <a16:creationId xmlns:a16="http://schemas.microsoft.com/office/drawing/2014/main" id="{E1CCA537-CFFD-487C-900B-609B66B4DCD8}"/>
            </a:ext>
          </a:extLst>
        </xdr:cNvPr>
        <xdr:cNvSpPr txBox="1"/>
      </xdr:nvSpPr>
      <xdr:spPr>
        <a:xfrm>
          <a:off x="4673600" y="617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98878</xdr:rowOff>
    </xdr:from>
    <xdr:to>
      <xdr:col>20</xdr:col>
      <xdr:colOff>38100</xdr:colOff>
      <xdr:row>37</xdr:row>
      <xdr:rowOff>29028</xdr:rowOff>
    </xdr:to>
    <xdr:sp macro="" textlink="">
      <xdr:nvSpPr>
        <xdr:cNvPr id="76" name="楕円 75">
          <a:extLst>
            <a:ext uri="{FF2B5EF4-FFF2-40B4-BE49-F238E27FC236}">
              <a16:creationId xmlns:a16="http://schemas.microsoft.com/office/drawing/2014/main" id="{345A3E4C-B4F8-4A1C-843F-6978F0EF7987}"/>
            </a:ext>
          </a:extLst>
        </xdr:cNvPr>
        <xdr:cNvSpPr/>
      </xdr:nvSpPr>
      <xdr:spPr>
        <a:xfrm>
          <a:off x="3746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149678</xdr:rowOff>
    </xdr:from>
    <xdr:to>
      <xdr:col>24</xdr:col>
      <xdr:colOff>63500</xdr:colOff>
      <xdr:row>37</xdr:row>
      <xdr:rowOff>27214</xdr:rowOff>
    </xdr:to>
    <xdr:cxnSp macro="">
      <xdr:nvCxnSpPr>
        <xdr:cNvPr id="77" name="直線コネクタ 76">
          <a:extLst>
            <a:ext uri="{FF2B5EF4-FFF2-40B4-BE49-F238E27FC236}">
              <a16:creationId xmlns:a16="http://schemas.microsoft.com/office/drawing/2014/main" id="{CECCB1F6-866B-406D-AA11-1E0E4769F69D}"/>
            </a:ext>
          </a:extLst>
        </xdr:cNvPr>
        <xdr:cNvCxnSpPr/>
      </xdr:nvCxnSpPr>
      <xdr:spPr>
        <a:xfrm>
          <a:off x="3797300" y="632187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49893</xdr:rowOff>
    </xdr:from>
    <xdr:to>
      <xdr:col>15</xdr:col>
      <xdr:colOff>101600</xdr:colOff>
      <xdr:row>36</xdr:row>
      <xdr:rowOff>151493</xdr:rowOff>
    </xdr:to>
    <xdr:sp macro="" textlink="">
      <xdr:nvSpPr>
        <xdr:cNvPr id="78" name="楕円 77">
          <a:extLst>
            <a:ext uri="{FF2B5EF4-FFF2-40B4-BE49-F238E27FC236}">
              <a16:creationId xmlns:a16="http://schemas.microsoft.com/office/drawing/2014/main" id="{49176980-E348-4CAF-93F3-5D33D42689E2}"/>
            </a:ext>
          </a:extLst>
        </xdr:cNvPr>
        <xdr:cNvSpPr/>
      </xdr:nvSpPr>
      <xdr:spPr>
        <a:xfrm>
          <a:off x="2857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100693</xdr:rowOff>
    </xdr:from>
    <xdr:to>
      <xdr:col>19</xdr:col>
      <xdr:colOff>177800</xdr:colOff>
      <xdr:row>36</xdr:row>
      <xdr:rowOff>149678</xdr:rowOff>
    </xdr:to>
    <xdr:cxnSp macro="">
      <xdr:nvCxnSpPr>
        <xdr:cNvPr id="79" name="直線コネクタ 78">
          <a:extLst>
            <a:ext uri="{FF2B5EF4-FFF2-40B4-BE49-F238E27FC236}">
              <a16:creationId xmlns:a16="http://schemas.microsoft.com/office/drawing/2014/main" id="{A9FA7A8F-A317-432E-9ECF-B58CC4DC5792}"/>
            </a:ext>
          </a:extLst>
        </xdr:cNvPr>
        <xdr:cNvCxnSpPr/>
      </xdr:nvCxnSpPr>
      <xdr:spPr>
        <a:xfrm>
          <a:off x="2908300" y="627289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170724</xdr:rowOff>
    </xdr:from>
    <xdr:to>
      <xdr:col>10</xdr:col>
      <xdr:colOff>165100</xdr:colOff>
      <xdr:row>36</xdr:row>
      <xdr:rowOff>100874</xdr:rowOff>
    </xdr:to>
    <xdr:sp macro="" textlink="">
      <xdr:nvSpPr>
        <xdr:cNvPr id="80" name="楕円 79">
          <a:extLst>
            <a:ext uri="{FF2B5EF4-FFF2-40B4-BE49-F238E27FC236}">
              <a16:creationId xmlns:a16="http://schemas.microsoft.com/office/drawing/2014/main" id="{234D6B53-73BC-422A-8862-77050F41E985}"/>
            </a:ext>
          </a:extLst>
        </xdr:cNvPr>
        <xdr:cNvSpPr/>
      </xdr:nvSpPr>
      <xdr:spPr>
        <a:xfrm>
          <a:off x="1968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50074</xdr:rowOff>
    </xdr:from>
    <xdr:to>
      <xdr:col>15</xdr:col>
      <xdr:colOff>50800</xdr:colOff>
      <xdr:row>36</xdr:row>
      <xdr:rowOff>100693</xdr:rowOff>
    </xdr:to>
    <xdr:cxnSp macro="">
      <xdr:nvCxnSpPr>
        <xdr:cNvPr id="81" name="直線コネクタ 80">
          <a:extLst>
            <a:ext uri="{FF2B5EF4-FFF2-40B4-BE49-F238E27FC236}">
              <a16:creationId xmlns:a16="http://schemas.microsoft.com/office/drawing/2014/main" id="{62CF6236-FCFD-4A2F-828E-CAD03D1A8E7C}"/>
            </a:ext>
          </a:extLst>
        </xdr:cNvPr>
        <xdr:cNvCxnSpPr/>
      </xdr:nvCxnSpPr>
      <xdr:spPr>
        <a:xfrm>
          <a:off x="2019300" y="622227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2" name="n_1aveValue【図書館】&#10;有形固定資産減価償却率">
          <a:extLst>
            <a:ext uri="{FF2B5EF4-FFF2-40B4-BE49-F238E27FC236}">
              <a16:creationId xmlns:a16="http://schemas.microsoft.com/office/drawing/2014/main" id="{2D1FA6EB-F6D4-425E-B213-BF50BEE1A7F6}"/>
            </a:ext>
          </a:extLst>
        </xdr:cNvPr>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43016</xdr:rowOff>
    </xdr:from>
    <xdr:ext cx="405111" cy="259045"/>
    <xdr:sp macro="" textlink="">
      <xdr:nvSpPr>
        <xdr:cNvPr id="83" name="n_2aveValue【図書館】&#10;有形固定資産減価償却率">
          <a:extLst>
            <a:ext uri="{FF2B5EF4-FFF2-40B4-BE49-F238E27FC236}">
              <a16:creationId xmlns:a16="http://schemas.microsoft.com/office/drawing/2014/main" id="{6784C780-082A-44CE-8EFB-6B4F3A30A63A}"/>
            </a:ext>
          </a:extLst>
        </xdr:cNvPr>
        <xdr:cNvSpPr txBox="1"/>
      </xdr:nvSpPr>
      <xdr:spPr>
        <a:xfrm>
          <a:off x="2705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60977</xdr:rowOff>
    </xdr:from>
    <xdr:ext cx="405111" cy="259045"/>
    <xdr:sp macro="" textlink="">
      <xdr:nvSpPr>
        <xdr:cNvPr id="84" name="n_3aveValue【図書館】&#10;有形固定資産減価償却率">
          <a:extLst>
            <a:ext uri="{FF2B5EF4-FFF2-40B4-BE49-F238E27FC236}">
              <a16:creationId xmlns:a16="http://schemas.microsoft.com/office/drawing/2014/main" id="{62C50B4F-56D6-4869-B633-C4D3D0D40B0F}"/>
            </a:ext>
          </a:extLst>
        </xdr:cNvPr>
        <xdr:cNvSpPr txBox="1"/>
      </xdr:nvSpPr>
      <xdr:spPr>
        <a:xfrm>
          <a:off x="1816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a:extLst>
            <a:ext uri="{FF2B5EF4-FFF2-40B4-BE49-F238E27FC236}">
              <a16:creationId xmlns:a16="http://schemas.microsoft.com/office/drawing/2014/main" id="{2BB3C0C5-9EBE-4183-A100-47FCD257121E}"/>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45555</xdr:rowOff>
    </xdr:from>
    <xdr:ext cx="405111" cy="259045"/>
    <xdr:sp macro="" textlink="">
      <xdr:nvSpPr>
        <xdr:cNvPr id="86" name="n_1mainValue【図書館】&#10;有形固定資産減価償却率">
          <a:extLst>
            <a:ext uri="{FF2B5EF4-FFF2-40B4-BE49-F238E27FC236}">
              <a16:creationId xmlns:a16="http://schemas.microsoft.com/office/drawing/2014/main" id="{05E15D10-1614-4021-B42B-2E400CCB3DCB}"/>
            </a:ext>
          </a:extLst>
        </xdr:cNvPr>
        <xdr:cNvSpPr txBox="1"/>
      </xdr:nvSpPr>
      <xdr:spPr>
        <a:xfrm>
          <a:off x="3582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7" name="n_2mainValue【図書館】&#10;有形固定資産減価償却率">
          <a:extLst>
            <a:ext uri="{FF2B5EF4-FFF2-40B4-BE49-F238E27FC236}">
              <a16:creationId xmlns:a16="http://schemas.microsoft.com/office/drawing/2014/main" id="{9828F00B-5509-49CE-BF2F-089F20B88B6E}"/>
            </a:ext>
          </a:extLst>
        </xdr:cNvPr>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117401</xdr:rowOff>
    </xdr:from>
    <xdr:ext cx="405111" cy="259045"/>
    <xdr:sp macro="" textlink="">
      <xdr:nvSpPr>
        <xdr:cNvPr id="88" name="n_3mainValue【図書館】&#10;有形固定資産減価償却率">
          <a:extLst>
            <a:ext uri="{FF2B5EF4-FFF2-40B4-BE49-F238E27FC236}">
              <a16:creationId xmlns:a16="http://schemas.microsoft.com/office/drawing/2014/main" id="{963D16F6-4BB0-4AEB-817C-7BFB06AEA183}"/>
            </a:ext>
          </a:extLst>
        </xdr:cNvPr>
        <xdr:cNvSpPr txBox="1"/>
      </xdr:nvSpPr>
      <xdr:spPr>
        <a:xfrm>
          <a:off x="1816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D09D30D-4D79-4A8D-AD2C-A7E08966AA1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FE01681-2190-4B54-8575-F6998B3DF1E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EA3E329-5D4C-43F2-A543-A61B3F2FFB4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5EF5F4D-05C1-48C8-BB67-C1A02E6DD11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F00B476-BE3B-4A2F-BF77-5FF58123ED5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927C042D-25A9-422E-ABBA-0439A63ADE0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133CF7C-6599-499E-A5F0-8E227AD06F9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2E1551D-196D-4E15-9011-56253ACC351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CA0FC930-6C66-4D40-B714-D82424DC041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AA574CD7-F6EF-412C-B2D4-0714CD1665B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726CB783-7C6A-4103-8A03-CCB4913F572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F750ADF4-47D7-4CD7-9153-E76111FB20A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2CEA161A-712D-4D44-AB2B-FCF111BAE5E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66DA4CEF-4725-462C-883B-99A7B4FA1599}"/>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CE8B319F-A85F-41AB-A6FA-DA388B2DC07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75C5B591-E3FC-43A2-AB0A-8DE5623B2591}"/>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77C31351-B887-4452-9F95-EA31D34A18F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E0FAFD39-2F1E-453B-ACBB-69B129BBFF99}"/>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370557D4-DBFD-4FE0-BCBE-55A2343ADF5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42A54C36-89C1-43F9-811A-252D89BEB5C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C0FF6844-4502-4FA4-B515-AB10EC50655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a:extLst>
            <a:ext uri="{FF2B5EF4-FFF2-40B4-BE49-F238E27FC236}">
              <a16:creationId xmlns:a16="http://schemas.microsoft.com/office/drawing/2014/main" id="{5385D0E3-48B9-4DDA-B3A5-4E06B5C37EA9}"/>
            </a:ext>
          </a:extLst>
        </xdr:cNvPr>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a:extLst>
            <a:ext uri="{FF2B5EF4-FFF2-40B4-BE49-F238E27FC236}">
              <a16:creationId xmlns:a16="http://schemas.microsoft.com/office/drawing/2014/main" id="{9896180E-E17A-4B54-897F-6B3389663C84}"/>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a:extLst>
            <a:ext uri="{FF2B5EF4-FFF2-40B4-BE49-F238E27FC236}">
              <a16:creationId xmlns:a16="http://schemas.microsoft.com/office/drawing/2014/main" id="{C07C827A-EE40-41F2-A8B8-9BB359B8F36F}"/>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a:extLst>
            <a:ext uri="{FF2B5EF4-FFF2-40B4-BE49-F238E27FC236}">
              <a16:creationId xmlns:a16="http://schemas.microsoft.com/office/drawing/2014/main" id="{49FC0C63-7D81-42E5-ABCF-BE94566D6475}"/>
            </a:ext>
          </a:extLst>
        </xdr:cNvPr>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a:extLst>
            <a:ext uri="{FF2B5EF4-FFF2-40B4-BE49-F238E27FC236}">
              <a16:creationId xmlns:a16="http://schemas.microsoft.com/office/drawing/2014/main" id="{15C77572-13E8-4EE9-A3B3-62AB07FDF0B6}"/>
            </a:ext>
          </a:extLst>
        </xdr:cNvPr>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5" name="【図書館】&#10;一人当たり面積平均値テキスト">
          <a:extLst>
            <a:ext uri="{FF2B5EF4-FFF2-40B4-BE49-F238E27FC236}">
              <a16:creationId xmlns:a16="http://schemas.microsoft.com/office/drawing/2014/main" id="{5AF9A936-C802-47BA-A9D9-C800FAF5AB2E}"/>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a:extLst>
            <a:ext uri="{FF2B5EF4-FFF2-40B4-BE49-F238E27FC236}">
              <a16:creationId xmlns:a16="http://schemas.microsoft.com/office/drawing/2014/main" id="{DF8133F2-6258-40DD-AE8A-E2B42CABE481}"/>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a:extLst>
            <a:ext uri="{FF2B5EF4-FFF2-40B4-BE49-F238E27FC236}">
              <a16:creationId xmlns:a16="http://schemas.microsoft.com/office/drawing/2014/main" id="{08936DFB-F0FA-4A32-B41C-D29343160EDF}"/>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a:extLst>
            <a:ext uri="{FF2B5EF4-FFF2-40B4-BE49-F238E27FC236}">
              <a16:creationId xmlns:a16="http://schemas.microsoft.com/office/drawing/2014/main" id="{B226BBBA-B40E-4C2B-BD88-F75F02A285D7}"/>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a:extLst>
            <a:ext uri="{FF2B5EF4-FFF2-40B4-BE49-F238E27FC236}">
              <a16:creationId xmlns:a16="http://schemas.microsoft.com/office/drawing/2014/main" id="{0CDBB568-A3C5-47BB-A9A7-08C569A08F3E}"/>
            </a:ext>
          </a:extLst>
        </xdr:cNvPr>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a:extLst>
            <a:ext uri="{FF2B5EF4-FFF2-40B4-BE49-F238E27FC236}">
              <a16:creationId xmlns:a16="http://schemas.microsoft.com/office/drawing/2014/main" id="{FE27012B-6083-4F53-935F-CD1C27F3797E}"/>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4892A5B-A2B9-44F4-AF85-17E5FD83E42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319652C-7CF4-4B11-AF1D-BB80969779A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6F9DBF5-D628-4A88-94F1-F693DE5785F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452B490-FD03-4C44-8449-C643A7A07C6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7DB4479-09F9-4DE2-895E-A72C97D4F73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26" name="楕円 125">
          <a:extLst>
            <a:ext uri="{FF2B5EF4-FFF2-40B4-BE49-F238E27FC236}">
              <a16:creationId xmlns:a16="http://schemas.microsoft.com/office/drawing/2014/main" id="{6CAFA93C-6530-43F4-BE2E-48C30C038F40}"/>
            </a:ext>
          </a:extLst>
        </xdr:cNvPr>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27" name="【図書館】&#10;一人当たり面積該当値テキスト">
          <a:extLst>
            <a:ext uri="{FF2B5EF4-FFF2-40B4-BE49-F238E27FC236}">
              <a16:creationId xmlns:a16="http://schemas.microsoft.com/office/drawing/2014/main" id="{A0CD8C72-6CBA-4BBC-BE44-C864D648E892}"/>
            </a:ext>
          </a:extLst>
        </xdr:cNvPr>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162560</xdr:rowOff>
    </xdr:from>
    <xdr:to>
      <xdr:col>50</xdr:col>
      <xdr:colOff>165100</xdr:colOff>
      <xdr:row>37</xdr:row>
      <xdr:rowOff>92710</xdr:rowOff>
    </xdr:to>
    <xdr:sp macro="" textlink="">
      <xdr:nvSpPr>
        <xdr:cNvPr id="128" name="楕円 127">
          <a:extLst>
            <a:ext uri="{FF2B5EF4-FFF2-40B4-BE49-F238E27FC236}">
              <a16:creationId xmlns:a16="http://schemas.microsoft.com/office/drawing/2014/main" id="{C676254D-D560-4BDE-8A07-909AB9EE6519}"/>
            </a:ext>
          </a:extLst>
        </xdr:cNvPr>
        <xdr:cNvSpPr/>
      </xdr:nvSpPr>
      <xdr:spPr>
        <a:xfrm>
          <a:off x="958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41910</xdr:rowOff>
    </xdr:to>
    <xdr:cxnSp macro="">
      <xdr:nvCxnSpPr>
        <xdr:cNvPr id="129" name="直線コネクタ 128">
          <a:extLst>
            <a:ext uri="{FF2B5EF4-FFF2-40B4-BE49-F238E27FC236}">
              <a16:creationId xmlns:a16="http://schemas.microsoft.com/office/drawing/2014/main" id="{1C1EEF78-99F8-4064-9561-365673F99778}"/>
            </a:ext>
          </a:extLst>
        </xdr:cNvPr>
        <xdr:cNvCxnSpPr/>
      </xdr:nvCxnSpPr>
      <xdr:spPr>
        <a:xfrm flipV="1">
          <a:off x="9639300" y="6362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30" name="楕円 129">
          <a:extLst>
            <a:ext uri="{FF2B5EF4-FFF2-40B4-BE49-F238E27FC236}">
              <a16:creationId xmlns:a16="http://schemas.microsoft.com/office/drawing/2014/main" id="{68D695E1-D471-4DE9-B617-D6E68F287496}"/>
            </a:ext>
          </a:extLst>
        </xdr:cNvPr>
        <xdr:cNvSpPr/>
      </xdr:nvSpPr>
      <xdr:spPr>
        <a:xfrm>
          <a:off x="869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41910</xdr:rowOff>
    </xdr:from>
    <xdr:to>
      <xdr:col>50</xdr:col>
      <xdr:colOff>114300</xdr:colOff>
      <xdr:row>37</xdr:row>
      <xdr:rowOff>41910</xdr:rowOff>
    </xdr:to>
    <xdr:cxnSp macro="">
      <xdr:nvCxnSpPr>
        <xdr:cNvPr id="131" name="直線コネクタ 130">
          <a:extLst>
            <a:ext uri="{FF2B5EF4-FFF2-40B4-BE49-F238E27FC236}">
              <a16:creationId xmlns:a16="http://schemas.microsoft.com/office/drawing/2014/main" id="{85385CF6-A883-42F6-A017-C9E49C6CEE57}"/>
            </a:ext>
          </a:extLst>
        </xdr:cNvPr>
        <xdr:cNvCxnSpPr/>
      </xdr:nvCxnSpPr>
      <xdr:spPr>
        <a:xfrm>
          <a:off x="8750300" y="6385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2" name="楕円 131">
          <a:extLst>
            <a:ext uri="{FF2B5EF4-FFF2-40B4-BE49-F238E27FC236}">
              <a16:creationId xmlns:a16="http://schemas.microsoft.com/office/drawing/2014/main" id="{F4B26DD1-246C-4E7C-954F-0B9439FB9220}"/>
            </a:ext>
          </a:extLst>
        </xdr:cNvPr>
        <xdr:cNvSpPr/>
      </xdr:nvSpPr>
      <xdr:spPr>
        <a:xfrm>
          <a:off x="781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41910</xdr:rowOff>
    </xdr:from>
    <xdr:to>
      <xdr:col>45</xdr:col>
      <xdr:colOff>177800</xdr:colOff>
      <xdr:row>37</xdr:row>
      <xdr:rowOff>64770</xdr:rowOff>
    </xdr:to>
    <xdr:cxnSp macro="">
      <xdr:nvCxnSpPr>
        <xdr:cNvPr id="133" name="直線コネクタ 132">
          <a:extLst>
            <a:ext uri="{FF2B5EF4-FFF2-40B4-BE49-F238E27FC236}">
              <a16:creationId xmlns:a16="http://schemas.microsoft.com/office/drawing/2014/main" id="{470ED51E-62F5-4ADE-A4D3-7F369E8B0449}"/>
            </a:ext>
          </a:extLst>
        </xdr:cNvPr>
        <xdr:cNvCxnSpPr/>
      </xdr:nvCxnSpPr>
      <xdr:spPr>
        <a:xfrm flipV="1">
          <a:off x="7861300" y="6385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4" name="n_1aveValue【図書館】&#10;一人当たり面積">
          <a:extLst>
            <a:ext uri="{FF2B5EF4-FFF2-40B4-BE49-F238E27FC236}">
              <a16:creationId xmlns:a16="http://schemas.microsoft.com/office/drawing/2014/main" id="{1CBA3327-F877-4A3C-A1D7-B2178EF9460C}"/>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35" name="n_2aveValue【図書館】&#10;一人当たり面積">
          <a:extLst>
            <a:ext uri="{FF2B5EF4-FFF2-40B4-BE49-F238E27FC236}">
              <a16:creationId xmlns:a16="http://schemas.microsoft.com/office/drawing/2014/main" id="{310C7770-C981-4637-AE5D-1F2C33A9832F}"/>
            </a:ext>
          </a:extLst>
        </xdr:cNvPr>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36" name="n_3aveValue【図書館】&#10;一人当たり面積">
          <a:extLst>
            <a:ext uri="{FF2B5EF4-FFF2-40B4-BE49-F238E27FC236}">
              <a16:creationId xmlns:a16="http://schemas.microsoft.com/office/drawing/2014/main" id="{C9670AFA-5DF9-4F08-B2F1-EF2AF208DE20}"/>
            </a:ext>
          </a:extLst>
        </xdr:cNvPr>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a:extLst>
            <a:ext uri="{FF2B5EF4-FFF2-40B4-BE49-F238E27FC236}">
              <a16:creationId xmlns:a16="http://schemas.microsoft.com/office/drawing/2014/main" id="{A195166E-78D0-4830-AF92-C8CD2FCB4D40}"/>
            </a:ext>
          </a:extLst>
        </xdr:cNvPr>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109237</xdr:rowOff>
    </xdr:from>
    <xdr:ext cx="469744" cy="259045"/>
    <xdr:sp macro="" textlink="">
      <xdr:nvSpPr>
        <xdr:cNvPr id="138" name="n_1mainValue【図書館】&#10;一人当たり面積">
          <a:extLst>
            <a:ext uri="{FF2B5EF4-FFF2-40B4-BE49-F238E27FC236}">
              <a16:creationId xmlns:a16="http://schemas.microsoft.com/office/drawing/2014/main" id="{CA2A7FFF-85AC-467B-8DCE-31A8D6185CBE}"/>
            </a:ext>
          </a:extLst>
        </xdr:cNvPr>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109237</xdr:rowOff>
    </xdr:from>
    <xdr:ext cx="469744" cy="259045"/>
    <xdr:sp macro="" textlink="">
      <xdr:nvSpPr>
        <xdr:cNvPr id="139" name="n_2mainValue【図書館】&#10;一人当たり面積">
          <a:extLst>
            <a:ext uri="{FF2B5EF4-FFF2-40B4-BE49-F238E27FC236}">
              <a16:creationId xmlns:a16="http://schemas.microsoft.com/office/drawing/2014/main" id="{F3EE557E-C199-496A-8CDA-42F07294431E}"/>
            </a:ext>
          </a:extLst>
        </xdr:cNvPr>
        <xdr:cNvSpPr txBox="1"/>
      </xdr:nvSpPr>
      <xdr:spPr>
        <a:xfrm>
          <a:off x="8515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0" name="n_3mainValue【図書館】&#10;一人当たり面積">
          <a:extLst>
            <a:ext uri="{FF2B5EF4-FFF2-40B4-BE49-F238E27FC236}">
              <a16:creationId xmlns:a16="http://schemas.microsoft.com/office/drawing/2014/main" id="{1A16AD33-054D-4547-B006-86CA1C720449}"/>
            </a:ext>
          </a:extLst>
        </xdr:cNvPr>
        <xdr:cNvSpPr txBox="1"/>
      </xdr:nvSpPr>
      <xdr:spPr>
        <a:xfrm>
          <a:off x="7626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80E11AF9-42DC-442E-AEB7-CC6CBB32391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247B0510-02A2-472E-98F7-E8F3B4EBF24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49826F20-9286-4074-A848-6D127B19A40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AFA1F349-AFBB-459A-BE3B-E4CF2E9491B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54F0705D-F2DC-4A09-8979-A858D7C2E48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F3427BFC-F994-4B10-A269-266B4EB86F7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2BA17BF3-3006-48A6-8D0B-1277A1F0A0E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B7A87049-DF8F-414E-8B9E-D02BB696698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62CD396F-124C-4146-B2A3-45807089F2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29BA1624-EE99-4A54-A921-6E810FCDACB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80965C25-7ADD-45A4-8298-9D9D4AFC062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1F9B8E45-B05F-456B-9659-75F5AD3F87D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05C32920-55E2-4AEC-A987-4047A6ED087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BA3C5DB-E8D3-4F8E-A06F-EFDEA8D3152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BEE9DB56-482C-4E79-BF13-19CA3C7AE6E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3B7995C0-693F-41AE-82FF-80BABE2C0C6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C56FD0DC-C120-4899-B390-FBF949F79B4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5C7B065F-2D78-40CD-A19D-8561A4080B4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4B9E6F39-08FE-442E-A4BA-3162194AABD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57C7B8BB-7F51-41D6-84ED-4CAB02A3352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9FB1094C-2BD5-4700-BAA7-7C6B57B10E6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3B93EA72-1649-4474-ADC8-0CD0C993C4B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673BC7BF-20F4-4C63-8BF2-B74C738C43A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DC932746-8A36-4862-AA0B-287D0CDDF39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a:extLst>
            <a:ext uri="{FF2B5EF4-FFF2-40B4-BE49-F238E27FC236}">
              <a16:creationId xmlns:a16="http://schemas.microsoft.com/office/drawing/2014/main" id="{15101C15-CD50-4FCA-9F8D-4A2D7400D808}"/>
            </a:ext>
          </a:extLst>
        </xdr:cNvPr>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39FBFEA2-2033-4979-83A0-99A3C8C0AE40}"/>
            </a:ext>
          </a:extLst>
        </xdr:cNvPr>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a:extLst>
            <a:ext uri="{FF2B5EF4-FFF2-40B4-BE49-F238E27FC236}">
              <a16:creationId xmlns:a16="http://schemas.microsoft.com/office/drawing/2014/main" id="{70D84872-0FC7-401D-B89E-6B05001908DE}"/>
            </a:ext>
          </a:extLst>
        </xdr:cNvPr>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738AFEAF-D4EA-4E3D-BE94-00D8B4699B4D}"/>
            </a:ext>
          </a:extLst>
        </xdr:cNvPr>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a:extLst>
            <a:ext uri="{FF2B5EF4-FFF2-40B4-BE49-F238E27FC236}">
              <a16:creationId xmlns:a16="http://schemas.microsoft.com/office/drawing/2014/main" id="{1188500E-1D1A-4A7F-A393-44BB125FC6A3}"/>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2B97A701-0ABF-4227-9904-F39F59F77209}"/>
            </a:ext>
          </a:extLst>
        </xdr:cNvPr>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a:extLst>
            <a:ext uri="{FF2B5EF4-FFF2-40B4-BE49-F238E27FC236}">
              <a16:creationId xmlns:a16="http://schemas.microsoft.com/office/drawing/2014/main" id="{5C88A737-B78A-470C-A5D2-AC93DA899A8A}"/>
            </a:ext>
          </a:extLst>
        </xdr:cNvPr>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a:extLst>
            <a:ext uri="{FF2B5EF4-FFF2-40B4-BE49-F238E27FC236}">
              <a16:creationId xmlns:a16="http://schemas.microsoft.com/office/drawing/2014/main" id="{1C4F8D0E-88F8-497E-946A-75AAE3AB550E}"/>
            </a:ext>
          </a:extLst>
        </xdr:cNvPr>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a:extLst>
            <a:ext uri="{FF2B5EF4-FFF2-40B4-BE49-F238E27FC236}">
              <a16:creationId xmlns:a16="http://schemas.microsoft.com/office/drawing/2014/main" id="{14864F9B-457E-4A8F-A153-5186C78E476F}"/>
            </a:ext>
          </a:extLst>
        </xdr:cNvPr>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a:extLst>
            <a:ext uri="{FF2B5EF4-FFF2-40B4-BE49-F238E27FC236}">
              <a16:creationId xmlns:a16="http://schemas.microsoft.com/office/drawing/2014/main" id="{7530664A-EF50-4642-B806-E6545DA20462}"/>
            </a:ext>
          </a:extLst>
        </xdr:cNvPr>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a:extLst>
            <a:ext uri="{FF2B5EF4-FFF2-40B4-BE49-F238E27FC236}">
              <a16:creationId xmlns:a16="http://schemas.microsoft.com/office/drawing/2014/main" id="{EC02E9E7-E484-4076-98D2-D74910B8A215}"/>
            </a:ext>
          </a:extLst>
        </xdr:cNvPr>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59F7732-9693-4D72-BFF3-BA7759774A1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E16BC079-B75E-4807-AA5A-053DED3D65B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4E897285-0A40-433B-A9EC-776920D4725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208B5320-5B35-4482-87F7-8D191899DFD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6C68FEA-8117-45A3-A0A2-13AC7A4EB73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81" name="楕円 180">
          <a:extLst>
            <a:ext uri="{FF2B5EF4-FFF2-40B4-BE49-F238E27FC236}">
              <a16:creationId xmlns:a16="http://schemas.microsoft.com/office/drawing/2014/main" id="{46DE4F26-9AAE-4D85-A403-E6DA197F4ADA}"/>
            </a:ext>
          </a:extLst>
        </xdr:cNvPr>
        <xdr:cNvSpPr/>
      </xdr:nvSpPr>
      <xdr:spPr>
        <a:xfrm>
          <a:off x="4584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121937</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733547B7-E4CB-4B51-8584-84A8347413B3}"/>
            </a:ext>
          </a:extLst>
        </xdr:cNvPr>
        <xdr:cNvSpPr txBox="1"/>
      </xdr:nvSpPr>
      <xdr:spPr>
        <a:xfrm>
          <a:off x="4673600"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120650</xdr:rowOff>
    </xdr:from>
    <xdr:to>
      <xdr:col>20</xdr:col>
      <xdr:colOff>38100</xdr:colOff>
      <xdr:row>59</xdr:row>
      <xdr:rowOff>50800</xdr:rowOff>
    </xdr:to>
    <xdr:sp macro="" textlink="">
      <xdr:nvSpPr>
        <xdr:cNvPr id="183" name="楕円 182">
          <a:extLst>
            <a:ext uri="{FF2B5EF4-FFF2-40B4-BE49-F238E27FC236}">
              <a16:creationId xmlns:a16="http://schemas.microsoft.com/office/drawing/2014/main" id="{3E62BE37-039A-4941-AB19-D2BA2DDCA0D6}"/>
            </a:ext>
          </a:extLst>
        </xdr:cNvPr>
        <xdr:cNvSpPr/>
      </xdr:nvSpPr>
      <xdr:spPr>
        <a:xfrm>
          <a:off x="3746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0</xdr:rowOff>
    </xdr:from>
    <xdr:to>
      <xdr:col>24</xdr:col>
      <xdr:colOff>63500</xdr:colOff>
      <xdr:row>59</xdr:row>
      <xdr:rowOff>22860</xdr:rowOff>
    </xdr:to>
    <xdr:cxnSp macro="">
      <xdr:nvCxnSpPr>
        <xdr:cNvPr id="184" name="直線コネクタ 183">
          <a:extLst>
            <a:ext uri="{FF2B5EF4-FFF2-40B4-BE49-F238E27FC236}">
              <a16:creationId xmlns:a16="http://schemas.microsoft.com/office/drawing/2014/main" id="{5FE9BDCD-9086-4EFE-AD82-3B03683EFAC6}"/>
            </a:ext>
          </a:extLst>
        </xdr:cNvPr>
        <xdr:cNvCxnSpPr/>
      </xdr:nvCxnSpPr>
      <xdr:spPr>
        <a:xfrm>
          <a:off x="3797300" y="101155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76835</xdr:rowOff>
    </xdr:from>
    <xdr:to>
      <xdr:col>15</xdr:col>
      <xdr:colOff>101600</xdr:colOff>
      <xdr:row>59</xdr:row>
      <xdr:rowOff>6985</xdr:rowOff>
    </xdr:to>
    <xdr:sp macro="" textlink="">
      <xdr:nvSpPr>
        <xdr:cNvPr id="185" name="楕円 184">
          <a:extLst>
            <a:ext uri="{FF2B5EF4-FFF2-40B4-BE49-F238E27FC236}">
              <a16:creationId xmlns:a16="http://schemas.microsoft.com/office/drawing/2014/main" id="{D05EFFE9-0EEF-4A85-A7BD-7FD7D375FC5B}"/>
            </a:ext>
          </a:extLst>
        </xdr:cNvPr>
        <xdr:cNvSpPr/>
      </xdr:nvSpPr>
      <xdr:spPr>
        <a:xfrm>
          <a:off x="2857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127635</xdr:rowOff>
    </xdr:from>
    <xdr:to>
      <xdr:col>19</xdr:col>
      <xdr:colOff>177800</xdr:colOff>
      <xdr:row>59</xdr:row>
      <xdr:rowOff>0</xdr:rowOff>
    </xdr:to>
    <xdr:cxnSp macro="">
      <xdr:nvCxnSpPr>
        <xdr:cNvPr id="186" name="直線コネクタ 185">
          <a:extLst>
            <a:ext uri="{FF2B5EF4-FFF2-40B4-BE49-F238E27FC236}">
              <a16:creationId xmlns:a16="http://schemas.microsoft.com/office/drawing/2014/main" id="{CFE93A3D-9C6A-4F0C-B8C5-6E4E170470BE}"/>
            </a:ext>
          </a:extLst>
        </xdr:cNvPr>
        <xdr:cNvCxnSpPr/>
      </xdr:nvCxnSpPr>
      <xdr:spPr>
        <a:xfrm>
          <a:off x="2908300" y="100717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31115</xdr:rowOff>
    </xdr:from>
    <xdr:to>
      <xdr:col>10</xdr:col>
      <xdr:colOff>165100</xdr:colOff>
      <xdr:row>58</xdr:row>
      <xdr:rowOff>132715</xdr:rowOff>
    </xdr:to>
    <xdr:sp macro="" textlink="">
      <xdr:nvSpPr>
        <xdr:cNvPr id="187" name="楕円 186">
          <a:extLst>
            <a:ext uri="{FF2B5EF4-FFF2-40B4-BE49-F238E27FC236}">
              <a16:creationId xmlns:a16="http://schemas.microsoft.com/office/drawing/2014/main" id="{F9DD87AF-D173-4606-B5EF-1417E0B7A9F6}"/>
            </a:ext>
          </a:extLst>
        </xdr:cNvPr>
        <xdr:cNvSpPr/>
      </xdr:nvSpPr>
      <xdr:spPr>
        <a:xfrm>
          <a:off x="1968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81915</xdr:rowOff>
    </xdr:from>
    <xdr:to>
      <xdr:col>15</xdr:col>
      <xdr:colOff>50800</xdr:colOff>
      <xdr:row>58</xdr:row>
      <xdr:rowOff>127635</xdr:rowOff>
    </xdr:to>
    <xdr:cxnSp macro="">
      <xdr:nvCxnSpPr>
        <xdr:cNvPr id="188" name="直線コネクタ 187">
          <a:extLst>
            <a:ext uri="{FF2B5EF4-FFF2-40B4-BE49-F238E27FC236}">
              <a16:creationId xmlns:a16="http://schemas.microsoft.com/office/drawing/2014/main" id="{96C4992B-E842-403C-AAEF-3686344835C5}"/>
            </a:ext>
          </a:extLst>
        </xdr:cNvPr>
        <xdr:cNvCxnSpPr/>
      </xdr:nvCxnSpPr>
      <xdr:spPr>
        <a:xfrm>
          <a:off x="2019300" y="100260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89" name="n_1aveValue【体育館・プール】&#10;有形固定資産減価償却率">
          <a:extLst>
            <a:ext uri="{FF2B5EF4-FFF2-40B4-BE49-F238E27FC236}">
              <a16:creationId xmlns:a16="http://schemas.microsoft.com/office/drawing/2014/main" id="{59E76799-F01B-4A88-B77F-6D39CAAAB6DB}"/>
            </a:ext>
          </a:extLst>
        </xdr:cNvPr>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90" name="n_2aveValue【体育館・プール】&#10;有形固定資産減価償却率">
          <a:extLst>
            <a:ext uri="{FF2B5EF4-FFF2-40B4-BE49-F238E27FC236}">
              <a16:creationId xmlns:a16="http://schemas.microsoft.com/office/drawing/2014/main" id="{CB09E6F4-2C57-4248-9813-AE4FD00EBD22}"/>
            </a:ext>
          </a:extLst>
        </xdr:cNvPr>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91" name="n_3aveValue【体育館・プール】&#10;有形固定資産減価償却率">
          <a:extLst>
            <a:ext uri="{FF2B5EF4-FFF2-40B4-BE49-F238E27FC236}">
              <a16:creationId xmlns:a16="http://schemas.microsoft.com/office/drawing/2014/main" id="{CEA37726-3B0F-4FFE-9281-D2B5EF024464}"/>
            </a:ext>
          </a:extLst>
        </xdr:cNvPr>
        <xdr:cNvSpPr txBox="1"/>
      </xdr:nvSpPr>
      <xdr:spPr>
        <a:xfrm>
          <a:off x="1816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a:extLst>
            <a:ext uri="{FF2B5EF4-FFF2-40B4-BE49-F238E27FC236}">
              <a16:creationId xmlns:a16="http://schemas.microsoft.com/office/drawing/2014/main" id="{7CB6D67E-DC2C-4672-AFBC-3F5E0FFBCEED}"/>
            </a:ext>
          </a:extLst>
        </xdr:cNvPr>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67327</xdr:rowOff>
    </xdr:from>
    <xdr:ext cx="405111" cy="259045"/>
    <xdr:sp macro="" textlink="">
      <xdr:nvSpPr>
        <xdr:cNvPr id="193" name="n_1mainValue【体育館・プール】&#10;有形固定資産減価償却率">
          <a:extLst>
            <a:ext uri="{FF2B5EF4-FFF2-40B4-BE49-F238E27FC236}">
              <a16:creationId xmlns:a16="http://schemas.microsoft.com/office/drawing/2014/main" id="{04C836CF-C43F-46D3-80D8-80B0B37561F0}"/>
            </a:ext>
          </a:extLst>
        </xdr:cNvPr>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23512</xdr:rowOff>
    </xdr:from>
    <xdr:ext cx="405111" cy="259045"/>
    <xdr:sp macro="" textlink="">
      <xdr:nvSpPr>
        <xdr:cNvPr id="194" name="n_2mainValue【体育館・プール】&#10;有形固定資産減価償却率">
          <a:extLst>
            <a:ext uri="{FF2B5EF4-FFF2-40B4-BE49-F238E27FC236}">
              <a16:creationId xmlns:a16="http://schemas.microsoft.com/office/drawing/2014/main" id="{F2DE2A8E-049A-4ED3-AE04-0A0944AE013F}"/>
            </a:ext>
          </a:extLst>
        </xdr:cNvPr>
        <xdr:cNvSpPr txBox="1"/>
      </xdr:nvSpPr>
      <xdr:spPr>
        <a:xfrm>
          <a:off x="2705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149242</xdr:rowOff>
    </xdr:from>
    <xdr:ext cx="405111" cy="259045"/>
    <xdr:sp macro="" textlink="">
      <xdr:nvSpPr>
        <xdr:cNvPr id="195" name="n_3mainValue【体育館・プール】&#10;有形固定資産減価償却率">
          <a:extLst>
            <a:ext uri="{FF2B5EF4-FFF2-40B4-BE49-F238E27FC236}">
              <a16:creationId xmlns:a16="http://schemas.microsoft.com/office/drawing/2014/main" id="{12FED754-A4CA-47A5-ADBD-D04D45E64DBB}"/>
            </a:ext>
          </a:extLst>
        </xdr:cNvPr>
        <xdr:cNvSpPr txBox="1"/>
      </xdr:nvSpPr>
      <xdr:spPr>
        <a:xfrm>
          <a:off x="1816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A5709DE7-BDE5-4F05-981C-649A9A06058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F3CC17-72DD-450B-8665-2AF9BD5AD38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11492B53-2994-45D9-9F54-E2A00230AB6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8BDAD76F-FDB1-45AB-81E5-2C3053C844C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30651A83-AB28-4077-9338-60047DC2302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F54414FE-B396-4DFC-B506-5A678779870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F1A57A39-FE75-4B62-B0DB-E2DD0D223EC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680215AC-4167-4921-80C8-DCEC76F0DF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18462FD6-E581-4DD2-9C5A-036AB064046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A6DE75E-4B0E-43B8-88CE-465DAE3EE3F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BB83B729-CE40-41A7-9021-1B40C983E19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FCA8660A-2665-44C4-BD91-BCB322AD286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C62E2CE6-1BE3-4169-AB0E-DCDE2D1E3FD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6ACFF919-3EDC-49E7-B844-4679B2B72383}"/>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402F6A00-8061-4732-882F-565516EC975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4DE8F880-B3C1-4619-A9A0-EC88E490DFBF}"/>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B28EE204-64B8-4589-BE18-E2680CC071A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5BB78E03-B632-42DC-8071-556283CD0F89}"/>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5ACE278D-AB7E-4BF3-A3E7-E4E2B586118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F28040EC-7D20-4DC0-B082-E6FB1C2E766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77BD7FF1-81ED-48A7-B35B-3EBF8087E75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a:extLst>
            <a:ext uri="{FF2B5EF4-FFF2-40B4-BE49-F238E27FC236}">
              <a16:creationId xmlns:a16="http://schemas.microsoft.com/office/drawing/2014/main" id="{D3D0C4F9-6B69-4416-9D61-9213991E2BC2}"/>
            </a:ext>
          </a:extLst>
        </xdr:cNvPr>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a:extLst>
            <a:ext uri="{FF2B5EF4-FFF2-40B4-BE49-F238E27FC236}">
              <a16:creationId xmlns:a16="http://schemas.microsoft.com/office/drawing/2014/main" id="{303B0EB8-29A4-42C7-AAD3-F7FC5C281295}"/>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a:extLst>
            <a:ext uri="{FF2B5EF4-FFF2-40B4-BE49-F238E27FC236}">
              <a16:creationId xmlns:a16="http://schemas.microsoft.com/office/drawing/2014/main" id="{61550AD1-4C31-451C-ACCC-162C40FBB42D}"/>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a:extLst>
            <a:ext uri="{FF2B5EF4-FFF2-40B4-BE49-F238E27FC236}">
              <a16:creationId xmlns:a16="http://schemas.microsoft.com/office/drawing/2014/main" id="{C862DED8-B59A-49EF-BD52-550ED0119ED0}"/>
            </a:ext>
          </a:extLst>
        </xdr:cNvPr>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a:extLst>
            <a:ext uri="{FF2B5EF4-FFF2-40B4-BE49-F238E27FC236}">
              <a16:creationId xmlns:a16="http://schemas.microsoft.com/office/drawing/2014/main" id="{60254C04-091A-49F7-A131-175736066066}"/>
            </a:ext>
          </a:extLst>
        </xdr:cNvPr>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22" name="【体育館・プール】&#10;一人当たり面積平均値テキスト">
          <a:extLst>
            <a:ext uri="{FF2B5EF4-FFF2-40B4-BE49-F238E27FC236}">
              <a16:creationId xmlns:a16="http://schemas.microsoft.com/office/drawing/2014/main" id="{EA3E1507-3D6F-47F3-BF3D-CEF067350632}"/>
            </a:ext>
          </a:extLst>
        </xdr:cNvPr>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a:extLst>
            <a:ext uri="{FF2B5EF4-FFF2-40B4-BE49-F238E27FC236}">
              <a16:creationId xmlns:a16="http://schemas.microsoft.com/office/drawing/2014/main" id="{B43C3588-9BFB-4F6F-BA77-666862240FA7}"/>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a:extLst>
            <a:ext uri="{FF2B5EF4-FFF2-40B4-BE49-F238E27FC236}">
              <a16:creationId xmlns:a16="http://schemas.microsoft.com/office/drawing/2014/main" id="{D5FC8BF9-261A-45A2-B347-B22FB28013DC}"/>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a:extLst>
            <a:ext uri="{FF2B5EF4-FFF2-40B4-BE49-F238E27FC236}">
              <a16:creationId xmlns:a16="http://schemas.microsoft.com/office/drawing/2014/main" id="{11AF45AC-6DF3-4A9F-A1CF-C7D9FA779929}"/>
            </a:ext>
          </a:extLst>
        </xdr:cNvPr>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a:extLst>
            <a:ext uri="{FF2B5EF4-FFF2-40B4-BE49-F238E27FC236}">
              <a16:creationId xmlns:a16="http://schemas.microsoft.com/office/drawing/2014/main" id="{CE3F1BD8-432B-4D7C-9574-F8EB4B53A779}"/>
            </a:ext>
          </a:extLst>
        </xdr:cNvPr>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a:extLst>
            <a:ext uri="{FF2B5EF4-FFF2-40B4-BE49-F238E27FC236}">
              <a16:creationId xmlns:a16="http://schemas.microsoft.com/office/drawing/2014/main" id="{2E6E7CDE-ACC8-46FD-8664-F7E2E5E08B0B}"/>
            </a:ext>
          </a:extLst>
        </xdr:cNvPr>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A2D9F846-2C3E-437F-90F3-6B41868E716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1D60358E-DDE5-4053-A4AD-56B733B2B41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E545393-B5AC-431E-9598-3DF5B0AD3CB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1EF9182E-476C-4F8B-A3EC-7382A3023F0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595116AC-9755-4500-9150-12560C0FF03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116078</xdr:rowOff>
    </xdr:from>
    <xdr:to>
      <xdr:col>55</xdr:col>
      <xdr:colOff>50800</xdr:colOff>
      <xdr:row>57</xdr:row>
      <xdr:rowOff>46228</xdr:rowOff>
    </xdr:to>
    <xdr:sp macro="" textlink="">
      <xdr:nvSpPr>
        <xdr:cNvPr id="233" name="楕円 232">
          <a:extLst>
            <a:ext uri="{FF2B5EF4-FFF2-40B4-BE49-F238E27FC236}">
              <a16:creationId xmlns:a16="http://schemas.microsoft.com/office/drawing/2014/main" id="{FA02EB9F-E410-46D0-B433-E2F61432BF25}"/>
            </a:ext>
          </a:extLst>
        </xdr:cNvPr>
        <xdr:cNvSpPr/>
      </xdr:nvSpPr>
      <xdr:spPr>
        <a:xfrm>
          <a:off x="10426700" y="97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57675</xdr:rowOff>
    </xdr:from>
    <xdr:ext cx="469744" cy="259045"/>
    <xdr:sp macro="" textlink="">
      <xdr:nvSpPr>
        <xdr:cNvPr id="234" name="【体育館・プール】&#10;一人当たり面積該当値テキスト">
          <a:extLst>
            <a:ext uri="{FF2B5EF4-FFF2-40B4-BE49-F238E27FC236}">
              <a16:creationId xmlns:a16="http://schemas.microsoft.com/office/drawing/2014/main" id="{C9A8F641-76C8-438F-9C6B-3D92BB814288}"/>
            </a:ext>
          </a:extLst>
        </xdr:cNvPr>
        <xdr:cNvSpPr txBox="1"/>
      </xdr:nvSpPr>
      <xdr:spPr>
        <a:xfrm>
          <a:off x="10515600" y="965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134366</xdr:rowOff>
    </xdr:from>
    <xdr:to>
      <xdr:col>50</xdr:col>
      <xdr:colOff>165100</xdr:colOff>
      <xdr:row>57</xdr:row>
      <xdr:rowOff>64516</xdr:rowOff>
    </xdr:to>
    <xdr:sp macro="" textlink="">
      <xdr:nvSpPr>
        <xdr:cNvPr id="235" name="楕円 234">
          <a:extLst>
            <a:ext uri="{FF2B5EF4-FFF2-40B4-BE49-F238E27FC236}">
              <a16:creationId xmlns:a16="http://schemas.microsoft.com/office/drawing/2014/main" id="{761E1F83-1F49-48FD-8B1F-C8362F560818}"/>
            </a:ext>
          </a:extLst>
        </xdr:cNvPr>
        <xdr:cNvSpPr/>
      </xdr:nvSpPr>
      <xdr:spPr>
        <a:xfrm>
          <a:off x="9588500" y="97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166878</xdr:rowOff>
    </xdr:from>
    <xdr:to>
      <xdr:col>55</xdr:col>
      <xdr:colOff>0</xdr:colOff>
      <xdr:row>57</xdr:row>
      <xdr:rowOff>13716</xdr:rowOff>
    </xdr:to>
    <xdr:cxnSp macro="">
      <xdr:nvCxnSpPr>
        <xdr:cNvPr id="236" name="直線コネクタ 235">
          <a:extLst>
            <a:ext uri="{FF2B5EF4-FFF2-40B4-BE49-F238E27FC236}">
              <a16:creationId xmlns:a16="http://schemas.microsoft.com/office/drawing/2014/main" id="{41E5D99A-1DDC-4A8F-89DF-3EAC205C47CD}"/>
            </a:ext>
          </a:extLst>
        </xdr:cNvPr>
        <xdr:cNvCxnSpPr/>
      </xdr:nvCxnSpPr>
      <xdr:spPr>
        <a:xfrm flipV="1">
          <a:off x="9639300" y="976807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150368</xdr:rowOff>
    </xdr:from>
    <xdr:to>
      <xdr:col>46</xdr:col>
      <xdr:colOff>38100</xdr:colOff>
      <xdr:row>57</xdr:row>
      <xdr:rowOff>80518</xdr:rowOff>
    </xdr:to>
    <xdr:sp macro="" textlink="">
      <xdr:nvSpPr>
        <xdr:cNvPr id="237" name="楕円 236">
          <a:extLst>
            <a:ext uri="{FF2B5EF4-FFF2-40B4-BE49-F238E27FC236}">
              <a16:creationId xmlns:a16="http://schemas.microsoft.com/office/drawing/2014/main" id="{FD98917D-A55E-41C8-9692-353428928910}"/>
            </a:ext>
          </a:extLst>
        </xdr:cNvPr>
        <xdr:cNvSpPr/>
      </xdr:nvSpPr>
      <xdr:spPr>
        <a:xfrm>
          <a:off x="8699500" y="97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13716</xdr:rowOff>
    </xdr:from>
    <xdr:to>
      <xdr:col>50</xdr:col>
      <xdr:colOff>114300</xdr:colOff>
      <xdr:row>57</xdr:row>
      <xdr:rowOff>29718</xdr:rowOff>
    </xdr:to>
    <xdr:cxnSp macro="">
      <xdr:nvCxnSpPr>
        <xdr:cNvPr id="238" name="直線コネクタ 237">
          <a:extLst>
            <a:ext uri="{FF2B5EF4-FFF2-40B4-BE49-F238E27FC236}">
              <a16:creationId xmlns:a16="http://schemas.microsoft.com/office/drawing/2014/main" id="{9DED9F18-A8E7-485E-AA4A-D16BDEE79FD4}"/>
            </a:ext>
          </a:extLst>
        </xdr:cNvPr>
        <xdr:cNvCxnSpPr/>
      </xdr:nvCxnSpPr>
      <xdr:spPr>
        <a:xfrm flipV="1">
          <a:off x="8750300" y="97863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159512</xdr:rowOff>
    </xdr:from>
    <xdr:to>
      <xdr:col>41</xdr:col>
      <xdr:colOff>101600</xdr:colOff>
      <xdr:row>57</xdr:row>
      <xdr:rowOff>89662</xdr:rowOff>
    </xdr:to>
    <xdr:sp macro="" textlink="">
      <xdr:nvSpPr>
        <xdr:cNvPr id="239" name="楕円 238">
          <a:extLst>
            <a:ext uri="{FF2B5EF4-FFF2-40B4-BE49-F238E27FC236}">
              <a16:creationId xmlns:a16="http://schemas.microsoft.com/office/drawing/2014/main" id="{0D9C8806-4AF2-402D-9B8E-718F28804E27}"/>
            </a:ext>
          </a:extLst>
        </xdr:cNvPr>
        <xdr:cNvSpPr/>
      </xdr:nvSpPr>
      <xdr:spPr>
        <a:xfrm>
          <a:off x="7810500" y="9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29718</xdr:rowOff>
    </xdr:from>
    <xdr:to>
      <xdr:col>45</xdr:col>
      <xdr:colOff>177800</xdr:colOff>
      <xdr:row>57</xdr:row>
      <xdr:rowOff>38862</xdr:rowOff>
    </xdr:to>
    <xdr:cxnSp macro="">
      <xdr:nvCxnSpPr>
        <xdr:cNvPr id="240" name="直線コネクタ 239">
          <a:extLst>
            <a:ext uri="{FF2B5EF4-FFF2-40B4-BE49-F238E27FC236}">
              <a16:creationId xmlns:a16="http://schemas.microsoft.com/office/drawing/2014/main" id="{AC4C2557-73B1-4DDD-A4CE-8B85BA783058}"/>
            </a:ext>
          </a:extLst>
        </xdr:cNvPr>
        <xdr:cNvCxnSpPr/>
      </xdr:nvCxnSpPr>
      <xdr:spPr>
        <a:xfrm flipV="1">
          <a:off x="7861300" y="98023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41" name="n_1aveValue【体育館・プール】&#10;一人当たり面積">
          <a:extLst>
            <a:ext uri="{FF2B5EF4-FFF2-40B4-BE49-F238E27FC236}">
              <a16:creationId xmlns:a16="http://schemas.microsoft.com/office/drawing/2014/main" id="{B48D6D4E-AFB7-4249-BBF4-A244CB2A2E58}"/>
            </a:ext>
          </a:extLst>
        </xdr:cNvPr>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92219</xdr:rowOff>
    </xdr:from>
    <xdr:ext cx="469744" cy="259045"/>
    <xdr:sp macro="" textlink="">
      <xdr:nvSpPr>
        <xdr:cNvPr id="242" name="n_2aveValue【体育館・プール】&#10;一人当たり面積">
          <a:extLst>
            <a:ext uri="{FF2B5EF4-FFF2-40B4-BE49-F238E27FC236}">
              <a16:creationId xmlns:a16="http://schemas.microsoft.com/office/drawing/2014/main" id="{F9A153B1-D57F-458E-ACDF-B493405FAAE5}"/>
            </a:ext>
          </a:extLst>
        </xdr:cNvPr>
        <xdr:cNvSpPr txBox="1"/>
      </xdr:nvSpPr>
      <xdr:spPr>
        <a:xfrm>
          <a:off x="8515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153941</xdr:rowOff>
    </xdr:from>
    <xdr:ext cx="469744" cy="259045"/>
    <xdr:sp macro="" textlink="">
      <xdr:nvSpPr>
        <xdr:cNvPr id="243" name="n_3aveValue【体育館・プール】&#10;一人当たり面積">
          <a:extLst>
            <a:ext uri="{FF2B5EF4-FFF2-40B4-BE49-F238E27FC236}">
              <a16:creationId xmlns:a16="http://schemas.microsoft.com/office/drawing/2014/main" id="{34F29218-82EE-4423-8360-3CAA31DBD53A}"/>
            </a:ext>
          </a:extLst>
        </xdr:cNvPr>
        <xdr:cNvSpPr txBox="1"/>
      </xdr:nvSpPr>
      <xdr:spPr>
        <a:xfrm>
          <a:off x="7626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a:extLst>
            <a:ext uri="{FF2B5EF4-FFF2-40B4-BE49-F238E27FC236}">
              <a16:creationId xmlns:a16="http://schemas.microsoft.com/office/drawing/2014/main" id="{990BFC0A-DB03-4BF3-957B-7E0071F79872}"/>
            </a:ext>
          </a:extLst>
        </xdr:cNvPr>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81043</xdr:rowOff>
    </xdr:from>
    <xdr:ext cx="469744" cy="259045"/>
    <xdr:sp macro="" textlink="">
      <xdr:nvSpPr>
        <xdr:cNvPr id="245" name="n_1mainValue【体育館・プール】&#10;一人当たり面積">
          <a:extLst>
            <a:ext uri="{FF2B5EF4-FFF2-40B4-BE49-F238E27FC236}">
              <a16:creationId xmlns:a16="http://schemas.microsoft.com/office/drawing/2014/main" id="{183038CF-C85D-4DDA-980A-D4EC21A1CF84}"/>
            </a:ext>
          </a:extLst>
        </xdr:cNvPr>
        <xdr:cNvSpPr txBox="1"/>
      </xdr:nvSpPr>
      <xdr:spPr>
        <a:xfrm>
          <a:off x="9391727" y="951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97045</xdr:rowOff>
    </xdr:from>
    <xdr:ext cx="469744" cy="259045"/>
    <xdr:sp macro="" textlink="">
      <xdr:nvSpPr>
        <xdr:cNvPr id="246" name="n_2mainValue【体育館・プール】&#10;一人当たり面積">
          <a:extLst>
            <a:ext uri="{FF2B5EF4-FFF2-40B4-BE49-F238E27FC236}">
              <a16:creationId xmlns:a16="http://schemas.microsoft.com/office/drawing/2014/main" id="{9776C58B-CC94-4328-B543-18BAFA4D7E53}"/>
            </a:ext>
          </a:extLst>
        </xdr:cNvPr>
        <xdr:cNvSpPr txBox="1"/>
      </xdr:nvSpPr>
      <xdr:spPr>
        <a:xfrm>
          <a:off x="8515427" y="952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106189</xdr:rowOff>
    </xdr:from>
    <xdr:ext cx="469744" cy="259045"/>
    <xdr:sp macro="" textlink="">
      <xdr:nvSpPr>
        <xdr:cNvPr id="247" name="n_3mainValue【体育館・プール】&#10;一人当たり面積">
          <a:extLst>
            <a:ext uri="{FF2B5EF4-FFF2-40B4-BE49-F238E27FC236}">
              <a16:creationId xmlns:a16="http://schemas.microsoft.com/office/drawing/2014/main" id="{EFF684B6-58DD-4CDA-A26F-9690678F00A1}"/>
            </a:ext>
          </a:extLst>
        </xdr:cNvPr>
        <xdr:cNvSpPr txBox="1"/>
      </xdr:nvSpPr>
      <xdr:spPr>
        <a:xfrm>
          <a:off x="7626427" y="953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AEFB32AE-8C16-4ABF-80F1-837E3EE09D2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98425B94-8D4E-4181-9928-3DDCECC0EA5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7936211E-9EF6-405A-9D91-BA31FE64222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9FE4A26D-62C0-4F6E-B502-A035ED15F25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056F406F-1543-43B1-B336-55ED54CA3CA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710B5089-2CE7-49D4-85BF-9FD9F7A7EBA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A97D20D8-8DF0-43C0-B53E-E359267A68E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D995C99D-CCC3-4D6C-B8D5-91C1716212E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id="{6D3D5A13-F0DA-40A3-94D4-A7A6991252E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id="{24C6EE47-2948-49D6-85EE-F540173C83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id="{2441F263-3EC7-4BBF-A106-617F37E34ED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id="{E1565F38-2806-4B14-A28F-90C00C82967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id="{8B9F1DAC-84BE-4A66-B8E5-E11A74A1B4D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id="{22A1C8EB-9492-4F1D-B994-1F7F68DFB3D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id="{6B5D3779-BA02-4F5F-B5C5-CA74CEA3DE2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id="{DCB00F47-EE56-4900-8891-D86B03A9013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4" name="正方形/長方形 263">
          <a:extLst>
            <a:ext uri="{FF2B5EF4-FFF2-40B4-BE49-F238E27FC236}">
              <a16:creationId xmlns:a16="http://schemas.microsoft.com/office/drawing/2014/main" id="{E66BF0CE-CEC5-49D9-A60D-E6E7D33EC6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5" name="正方形/長方形 264">
          <a:extLst>
            <a:ext uri="{FF2B5EF4-FFF2-40B4-BE49-F238E27FC236}">
              <a16:creationId xmlns:a16="http://schemas.microsoft.com/office/drawing/2014/main" id="{C8F6AD33-A0B8-421B-9BC3-7E6724665D7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6" name="正方形/長方形 265">
          <a:extLst>
            <a:ext uri="{FF2B5EF4-FFF2-40B4-BE49-F238E27FC236}">
              <a16:creationId xmlns:a16="http://schemas.microsoft.com/office/drawing/2014/main" id="{6A95E2FD-D4D4-412D-8AB0-56991D9E010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7" name="正方形/長方形 266">
          <a:extLst>
            <a:ext uri="{FF2B5EF4-FFF2-40B4-BE49-F238E27FC236}">
              <a16:creationId xmlns:a16="http://schemas.microsoft.com/office/drawing/2014/main" id="{07527875-DD3E-4301-AD75-CD3044B3571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8" name="正方形/長方形 267">
          <a:extLst>
            <a:ext uri="{FF2B5EF4-FFF2-40B4-BE49-F238E27FC236}">
              <a16:creationId xmlns:a16="http://schemas.microsoft.com/office/drawing/2014/main" id="{B69BBCAD-3228-48E0-9957-1ECE87B2AB4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9" name="正方形/長方形 268">
          <a:extLst>
            <a:ext uri="{FF2B5EF4-FFF2-40B4-BE49-F238E27FC236}">
              <a16:creationId xmlns:a16="http://schemas.microsoft.com/office/drawing/2014/main" id="{D46F5791-4EF9-4187-B25B-0C8F11BC5FE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0" name="正方形/長方形 269">
          <a:extLst>
            <a:ext uri="{FF2B5EF4-FFF2-40B4-BE49-F238E27FC236}">
              <a16:creationId xmlns:a16="http://schemas.microsoft.com/office/drawing/2014/main" id="{7AAE8556-59C2-4EAD-8557-77EF66D0EA1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1" name="正方形/長方形 270">
          <a:extLst>
            <a:ext uri="{FF2B5EF4-FFF2-40B4-BE49-F238E27FC236}">
              <a16:creationId xmlns:a16="http://schemas.microsoft.com/office/drawing/2014/main" id="{C7028214-FAC9-46A9-B920-8F521814B79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2" name="テキスト ボックス 271">
          <a:extLst>
            <a:ext uri="{FF2B5EF4-FFF2-40B4-BE49-F238E27FC236}">
              <a16:creationId xmlns:a16="http://schemas.microsoft.com/office/drawing/2014/main" id="{203FF27D-5CF9-47EF-ADE8-86340215684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3" name="直線コネクタ 272">
          <a:extLst>
            <a:ext uri="{FF2B5EF4-FFF2-40B4-BE49-F238E27FC236}">
              <a16:creationId xmlns:a16="http://schemas.microsoft.com/office/drawing/2014/main" id="{5117B8B9-ABEA-40B7-9FE3-1EDCA6D132C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4" name="テキスト ボックス 273">
          <a:extLst>
            <a:ext uri="{FF2B5EF4-FFF2-40B4-BE49-F238E27FC236}">
              <a16:creationId xmlns:a16="http://schemas.microsoft.com/office/drawing/2014/main" id="{2D5CD228-2793-4D3A-8FF7-CB54F2AD0ED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5" name="直線コネクタ 274">
          <a:extLst>
            <a:ext uri="{FF2B5EF4-FFF2-40B4-BE49-F238E27FC236}">
              <a16:creationId xmlns:a16="http://schemas.microsoft.com/office/drawing/2014/main" id="{6D9E6DF7-B92A-41E3-B81B-FF20915205A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6" name="テキスト ボックス 275">
          <a:extLst>
            <a:ext uri="{FF2B5EF4-FFF2-40B4-BE49-F238E27FC236}">
              <a16:creationId xmlns:a16="http://schemas.microsoft.com/office/drawing/2014/main" id="{0EEB5907-37A2-48DE-9A1D-F6476479367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7" name="直線コネクタ 276">
          <a:extLst>
            <a:ext uri="{FF2B5EF4-FFF2-40B4-BE49-F238E27FC236}">
              <a16:creationId xmlns:a16="http://schemas.microsoft.com/office/drawing/2014/main" id="{5D8A935F-BDDE-4E5C-8CE8-8FEF96849CA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8" name="テキスト ボックス 277">
          <a:extLst>
            <a:ext uri="{FF2B5EF4-FFF2-40B4-BE49-F238E27FC236}">
              <a16:creationId xmlns:a16="http://schemas.microsoft.com/office/drawing/2014/main" id="{23E44F3A-DBC5-4C00-B099-586B5C493B7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9" name="直線コネクタ 278">
          <a:extLst>
            <a:ext uri="{FF2B5EF4-FFF2-40B4-BE49-F238E27FC236}">
              <a16:creationId xmlns:a16="http://schemas.microsoft.com/office/drawing/2014/main" id="{C5DF3A33-D876-4490-B370-33DD91392C7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0" name="テキスト ボックス 279">
          <a:extLst>
            <a:ext uri="{FF2B5EF4-FFF2-40B4-BE49-F238E27FC236}">
              <a16:creationId xmlns:a16="http://schemas.microsoft.com/office/drawing/2014/main" id="{82DD5CE2-0E25-4579-A763-E06BA84FBDD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1" name="直線コネクタ 280">
          <a:extLst>
            <a:ext uri="{FF2B5EF4-FFF2-40B4-BE49-F238E27FC236}">
              <a16:creationId xmlns:a16="http://schemas.microsoft.com/office/drawing/2014/main" id="{E5193245-4661-4D82-9EDE-38798AD64A3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2" name="テキスト ボックス 281">
          <a:extLst>
            <a:ext uri="{FF2B5EF4-FFF2-40B4-BE49-F238E27FC236}">
              <a16:creationId xmlns:a16="http://schemas.microsoft.com/office/drawing/2014/main" id="{62651E8B-AB71-430D-99A5-7E34BA84D38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3" name="直線コネクタ 282">
          <a:extLst>
            <a:ext uri="{FF2B5EF4-FFF2-40B4-BE49-F238E27FC236}">
              <a16:creationId xmlns:a16="http://schemas.microsoft.com/office/drawing/2014/main" id="{4258E65B-ABA8-4F08-BFFC-05D780267F9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4" name="テキスト ボックス 283">
          <a:extLst>
            <a:ext uri="{FF2B5EF4-FFF2-40B4-BE49-F238E27FC236}">
              <a16:creationId xmlns:a16="http://schemas.microsoft.com/office/drawing/2014/main" id="{C305261C-2A24-416F-B15F-CB26A2F4BA0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5" name="直線コネクタ 284">
          <a:extLst>
            <a:ext uri="{FF2B5EF4-FFF2-40B4-BE49-F238E27FC236}">
              <a16:creationId xmlns:a16="http://schemas.microsoft.com/office/drawing/2014/main" id="{E8385CD6-6014-4B22-98BB-E5320A10406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6" name="テキスト ボックス 285">
          <a:extLst>
            <a:ext uri="{FF2B5EF4-FFF2-40B4-BE49-F238E27FC236}">
              <a16:creationId xmlns:a16="http://schemas.microsoft.com/office/drawing/2014/main" id="{9FD356E9-3A62-4BD5-9C65-A623C3DAB3A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7" name="直線コネクタ 286">
          <a:extLst>
            <a:ext uri="{FF2B5EF4-FFF2-40B4-BE49-F238E27FC236}">
              <a16:creationId xmlns:a16="http://schemas.microsoft.com/office/drawing/2014/main" id="{330F5308-70D0-4304-A56C-F36CF53B5D9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市民会館】&#10;有形固定資産減価償却率グラフ枠">
          <a:extLst>
            <a:ext uri="{FF2B5EF4-FFF2-40B4-BE49-F238E27FC236}">
              <a16:creationId xmlns:a16="http://schemas.microsoft.com/office/drawing/2014/main" id="{D256875E-F480-496D-B7F4-20B9405BCD8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289" name="直線コネクタ 288">
          <a:extLst>
            <a:ext uri="{FF2B5EF4-FFF2-40B4-BE49-F238E27FC236}">
              <a16:creationId xmlns:a16="http://schemas.microsoft.com/office/drawing/2014/main" id="{A9D4D1E7-25BF-481F-B4A7-BC6F614DA325}"/>
            </a:ext>
          </a:extLst>
        </xdr:cNvPr>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0" name="【市民会館】&#10;有形固定資産減価償却率最小値テキスト">
          <a:extLst>
            <a:ext uri="{FF2B5EF4-FFF2-40B4-BE49-F238E27FC236}">
              <a16:creationId xmlns:a16="http://schemas.microsoft.com/office/drawing/2014/main" id="{FBAD11A6-4E47-49AE-AE14-0E559640AFC1}"/>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1" name="直線コネクタ 290">
          <a:extLst>
            <a:ext uri="{FF2B5EF4-FFF2-40B4-BE49-F238E27FC236}">
              <a16:creationId xmlns:a16="http://schemas.microsoft.com/office/drawing/2014/main" id="{A5F7BBC5-C802-4A6E-A576-706F8B19B9E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292" name="【市民会館】&#10;有形固定資産減価償却率最大値テキスト">
          <a:extLst>
            <a:ext uri="{FF2B5EF4-FFF2-40B4-BE49-F238E27FC236}">
              <a16:creationId xmlns:a16="http://schemas.microsoft.com/office/drawing/2014/main" id="{2C767BC4-1C3D-4C9A-A572-F53719854BDF}"/>
            </a:ext>
          </a:extLst>
        </xdr:cNvPr>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293" name="直線コネクタ 292">
          <a:extLst>
            <a:ext uri="{FF2B5EF4-FFF2-40B4-BE49-F238E27FC236}">
              <a16:creationId xmlns:a16="http://schemas.microsoft.com/office/drawing/2014/main" id="{0172CC5A-F2C5-413E-A089-CC706EA79F21}"/>
            </a:ext>
          </a:extLst>
        </xdr:cNvPr>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294" name="【市民会館】&#10;有形固定資産減価償却率平均値テキスト">
          <a:extLst>
            <a:ext uri="{FF2B5EF4-FFF2-40B4-BE49-F238E27FC236}">
              <a16:creationId xmlns:a16="http://schemas.microsoft.com/office/drawing/2014/main" id="{F72A6631-5BF0-4BAA-BC32-7DA88B2D4B8A}"/>
            </a:ext>
          </a:extLst>
        </xdr:cNvPr>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295" name="フローチャート: 判断 294">
          <a:extLst>
            <a:ext uri="{FF2B5EF4-FFF2-40B4-BE49-F238E27FC236}">
              <a16:creationId xmlns:a16="http://schemas.microsoft.com/office/drawing/2014/main" id="{26058C45-0C6A-4BA2-A00B-F67586EE9144}"/>
            </a:ext>
          </a:extLst>
        </xdr:cNvPr>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296" name="フローチャート: 判断 295">
          <a:extLst>
            <a:ext uri="{FF2B5EF4-FFF2-40B4-BE49-F238E27FC236}">
              <a16:creationId xmlns:a16="http://schemas.microsoft.com/office/drawing/2014/main" id="{E0CFFE90-89FA-489A-B1B4-84A97BBC3510}"/>
            </a:ext>
          </a:extLst>
        </xdr:cNvPr>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297" name="フローチャート: 判断 296">
          <a:extLst>
            <a:ext uri="{FF2B5EF4-FFF2-40B4-BE49-F238E27FC236}">
              <a16:creationId xmlns:a16="http://schemas.microsoft.com/office/drawing/2014/main" id="{D3092ABC-A65A-4FF9-A4CE-6639849397C3}"/>
            </a:ext>
          </a:extLst>
        </xdr:cNvPr>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298" name="フローチャート: 判断 297">
          <a:extLst>
            <a:ext uri="{FF2B5EF4-FFF2-40B4-BE49-F238E27FC236}">
              <a16:creationId xmlns:a16="http://schemas.microsoft.com/office/drawing/2014/main" id="{CA3CDF82-4B69-45FA-83B5-CEF964D5B29F}"/>
            </a:ext>
          </a:extLst>
        </xdr:cNvPr>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299" name="フローチャート: 判断 298">
          <a:extLst>
            <a:ext uri="{FF2B5EF4-FFF2-40B4-BE49-F238E27FC236}">
              <a16:creationId xmlns:a16="http://schemas.microsoft.com/office/drawing/2014/main" id="{DC75B5EA-F03B-4D76-A269-277EBD74DADE}"/>
            </a:ext>
          </a:extLst>
        </xdr:cNvPr>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9C5D98C5-4532-4DD3-9F0D-19B1450EBEE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6E6302A4-184E-4CA1-B401-DF250768156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7AF6941C-753A-45FC-AFC1-0F058453B38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E28D4174-3FC0-4385-BB4A-3FB2C45EEBD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F238BB8E-05B2-415D-B4B4-F88D5066146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33564</xdr:rowOff>
    </xdr:from>
    <xdr:to>
      <xdr:col>24</xdr:col>
      <xdr:colOff>114300</xdr:colOff>
      <xdr:row>103</xdr:row>
      <xdr:rowOff>135164</xdr:rowOff>
    </xdr:to>
    <xdr:sp macro="" textlink="">
      <xdr:nvSpPr>
        <xdr:cNvPr id="305" name="楕円 304">
          <a:extLst>
            <a:ext uri="{FF2B5EF4-FFF2-40B4-BE49-F238E27FC236}">
              <a16:creationId xmlns:a16="http://schemas.microsoft.com/office/drawing/2014/main" id="{6AF7E1E1-59DE-49FF-BDF3-AAD634D1CEBB}"/>
            </a:ext>
          </a:extLst>
        </xdr:cNvPr>
        <xdr:cNvSpPr/>
      </xdr:nvSpPr>
      <xdr:spPr>
        <a:xfrm>
          <a:off x="45847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56441</xdr:rowOff>
    </xdr:from>
    <xdr:ext cx="405111" cy="259045"/>
    <xdr:sp macro="" textlink="">
      <xdr:nvSpPr>
        <xdr:cNvPr id="306" name="【市民会館】&#10;有形固定資産減価償却率該当値テキスト">
          <a:extLst>
            <a:ext uri="{FF2B5EF4-FFF2-40B4-BE49-F238E27FC236}">
              <a16:creationId xmlns:a16="http://schemas.microsoft.com/office/drawing/2014/main" id="{3F159CB7-387C-4C74-89D8-D84E82FE5434}"/>
            </a:ext>
          </a:extLst>
        </xdr:cNvPr>
        <xdr:cNvSpPr txBox="1"/>
      </xdr:nvSpPr>
      <xdr:spPr>
        <a:xfrm>
          <a:off x="4673600" y="1754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141332</xdr:rowOff>
    </xdr:from>
    <xdr:to>
      <xdr:col>20</xdr:col>
      <xdr:colOff>38100</xdr:colOff>
      <xdr:row>105</xdr:row>
      <xdr:rowOff>71482</xdr:rowOff>
    </xdr:to>
    <xdr:sp macro="" textlink="">
      <xdr:nvSpPr>
        <xdr:cNvPr id="307" name="楕円 306">
          <a:extLst>
            <a:ext uri="{FF2B5EF4-FFF2-40B4-BE49-F238E27FC236}">
              <a16:creationId xmlns:a16="http://schemas.microsoft.com/office/drawing/2014/main" id="{4B6269A6-F078-4D2B-ADAC-86D7EF8CCE15}"/>
            </a:ext>
          </a:extLst>
        </xdr:cNvPr>
        <xdr:cNvSpPr/>
      </xdr:nvSpPr>
      <xdr:spPr>
        <a:xfrm>
          <a:off x="3746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84364</xdr:rowOff>
    </xdr:from>
    <xdr:to>
      <xdr:col>24</xdr:col>
      <xdr:colOff>63500</xdr:colOff>
      <xdr:row>105</xdr:row>
      <xdr:rowOff>20682</xdr:rowOff>
    </xdr:to>
    <xdr:cxnSp macro="">
      <xdr:nvCxnSpPr>
        <xdr:cNvPr id="308" name="直線コネクタ 307">
          <a:extLst>
            <a:ext uri="{FF2B5EF4-FFF2-40B4-BE49-F238E27FC236}">
              <a16:creationId xmlns:a16="http://schemas.microsoft.com/office/drawing/2014/main" id="{C40C9134-73D4-4B90-98CA-7DE8CC2B60FF}"/>
            </a:ext>
          </a:extLst>
        </xdr:cNvPr>
        <xdr:cNvCxnSpPr/>
      </xdr:nvCxnSpPr>
      <xdr:spPr>
        <a:xfrm flipV="1">
          <a:off x="3797300" y="17743714"/>
          <a:ext cx="838200" cy="27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113574</xdr:rowOff>
    </xdr:from>
    <xdr:to>
      <xdr:col>15</xdr:col>
      <xdr:colOff>101600</xdr:colOff>
      <xdr:row>105</xdr:row>
      <xdr:rowOff>43724</xdr:rowOff>
    </xdr:to>
    <xdr:sp macro="" textlink="">
      <xdr:nvSpPr>
        <xdr:cNvPr id="309" name="楕円 308">
          <a:extLst>
            <a:ext uri="{FF2B5EF4-FFF2-40B4-BE49-F238E27FC236}">
              <a16:creationId xmlns:a16="http://schemas.microsoft.com/office/drawing/2014/main" id="{EA4E30ED-CD66-48E0-AEDE-EB1F88BE3C92}"/>
            </a:ext>
          </a:extLst>
        </xdr:cNvPr>
        <xdr:cNvSpPr/>
      </xdr:nvSpPr>
      <xdr:spPr>
        <a:xfrm>
          <a:off x="2857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164374</xdr:rowOff>
    </xdr:from>
    <xdr:to>
      <xdr:col>19</xdr:col>
      <xdr:colOff>177800</xdr:colOff>
      <xdr:row>105</xdr:row>
      <xdr:rowOff>20682</xdr:rowOff>
    </xdr:to>
    <xdr:cxnSp macro="">
      <xdr:nvCxnSpPr>
        <xdr:cNvPr id="310" name="直線コネクタ 309">
          <a:extLst>
            <a:ext uri="{FF2B5EF4-FFF2-40B4-BE49-F238E27FC236}">
              <a16:creationId xmlns:a16="http://schemas.microsoft.com/office/drawing/2014/main" id="{23C75828-CAFC-40EE-AE76-71E0EAFD1A5D}"/>
            </a:ext>
          </a:extLst>
        </xdr:cNvPr>
        <xdr:cNvCxnSpPr/>
      </xdr:nvCxnSpPr>
      <xdr:spPr>
        <a:xfrm>
          <a:off x="2908300" y="179951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311" name="楕円 310">
          <a:extLst>
            <a:ext uri="{FF2B5EF4-FFF2-40B4-BE49-F238E27FC236}">
              <a16:creationId xmlns:a16="http://schemas.microsoft.com/office/drawing/2014/main" id="{E5AAD1FA-4E70-4BF2-A494-7E1C458E7FCF}"/>
            </a:ext>
          </a:extLst>
        </xdr:cNvPr>
        <xdr:cNvSpPr/>
      </xdr:nvSpPr>
      <xdr:spPr>
        <a:xfrm>
          <a:off x="1968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139881</xdr:rowOff>
    </xdr:from>
    <xdr:to>
      <xdr:col>15</xdr:col>
      <xdr:colOff>50800</xdr:colOff>
      <xdr:row>104</xdr:row>
      <xdr:rowOff>164374</xdr:rowOff>
    </xdr:to>
    <xdr:cxnSp macro="">
      <xdr:nvCxnSpPr>
        <xdr:cNvPr id="312" name="直線コネクタ 311">
          <a:extLst>
            <a:ext uri="{FF2B5EF4-FFF2-40B4-BE49-F238E27FC236}">
              <a16:creationId xmlns:a16="http://schemas.microsoft.com/office/drawing/2014/main" id="{DF9B1D41-F5D3-4167-9366-F3471F5DDBE8}"/>
            </a:ext>
          </a:extLst>
        </xdr:cNvPr>
        <xdr:cNvCxnSpPr/>
      </xdr:nvCxnSpPr>
      <xdr:spPr>
        <a:xfrm>
          <a:off x="2019300" y="179706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313" name="n_1aveValue【市民会館】&#10;有形固定資産減価償却率">
          <a:extLst>
            <a:ext uri="{FF2B5EF4-FFF2-40B4-BE49-F238E27FC236}">
              <a16:creationId xmlns:a16="http://schemas.microsoft.com/office/drawing/2014/main" id="{51AB4F61-9EDF-4757-AC4F-A898FA9AA5E5}"/>
            </a:ext>
          </a:extLst>
        </xdr:cNvPr>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314" name="n_2aveValue【市民会館】&#10;有形固定資産減価償却率">
          <a:extLst>
            <a:ext uri="{FF2B5EF4-FFF2-40B4-BE49-F238E27FC236}">
              <a16:creationId xmlns:a16="http://schemas.microsoft.com/office/drawing/2014/main" id="{B22CAD86-738F-4711-B5AF-EFDCE7FD7BBA}"/>
            </a:ext>
          </a:extLst>
        </xdr:cNvPr>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315" name="n_3aveValue【市民会館】&#10;有形固定資産減価償却率">
          <a:extLst>
            <a:ext uri="{FF2B5EF4-FFF2-40B4-BE49-F238E27FC236}">
              <a16:creationId xmlns:a16="http://schemas.microsoft.com/office/drawing/2014/main" id="{B52A4B36-DD75-4167-935A-A47DA1445A75}"/>
            </a:ext>
          </a:extLst>
        </xdr:cNvPr>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316" name="n_4aveValue【市民会館】&#10;有形固定資産減価償却率">
          <a:extLst>
            <a:ext uri="{FF2B5EF4-FFF2-40B4-BE49-F238E27FC236}">
              <a16:creationId xmlns:a16="http://schemas.microsoft.com/office/drawing/2014/main" id="{850210E1-EE2B-40CB-AEAD-28982C39DBBD}"/>
            </a:ext>
          </a:extLst>
        </xdr:cNvPr>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62609</xdr:rowOff>
    </xdr:from>
    <xdr:ext cx="405111" cy="259045"/>
    <xdr:sp macro="" textlink="">
      <xdr:nvSpPr>
        <xdr:cNvPr id="317" name="n_1mainValue【市民会館】&#10;有形固定資産減価償却率">
          <a:extLst>
            <a:ext uri="{FF2B5EF4-FFF2-40B4-BE49-F238E27FC236}">
              <a16:creationId xmlns:a16="http://schemas.microsoft.com/office/drawing/2014/main" id="{5E70A5C0-5D0D-4876-BFA7-017553CCAB90}"/>
            </a:ext>
          </a:extLst>
        </xdr:cNvPr>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318" name="n_2mainValue【市民会館】&#10;有形固定資産減価償却率">
          <a:extLst>
            <a:ext uri="{FF2B5EF4-FFF2-40B4-BE49-F238E27FC236}">
              <a16:creationId xmlns:a16="http://schemas.microsoft.com/office/drawing/2014/main" id="{96A454F7-E2C1-42EB-9849-550E3F59E5E2}"/>
            </a:ext>
          </a:extLst>
        </xdr:cNvPr>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10358</xdr:rowOff>
    </xdr:from>
    <xdr:ext cx="405111" cy="259045"/>
    <xdr:sp macro="" textlink="">
      <xdr:nvSpPr>
        <xdr:cNvPr id="319" name="n_3mainValue【市民会館】&#10;有形固定資産減価償却率">
          <a:extLst>
            <a:ext uri="{FF2B5EF4-FFF2-40B4-BE49-F238E27FC236}">
              <a16:creationId xmlns:a16="http://schemas.microsoft.com/office/drawing/2014/main" id="{C80F776D-61C4-441D-83B0-585870180662}"/>
            </a:ext>
          </a:extLst>
        </xdr:cNvPr>
        <xdr:cNvSpPr txBox="1"/>
      </xdr:nvSpPr>
      <xdr:spPr>
        <a:xfrm>
          <a:off x="1816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a:extLst>
            <a:ext uri="{FF2B5EF4-FFF2-40B4-BE49-F238E27FC236}">
              <a16:creationId xmlns:a16="http://schemas.microsoft.com/office/drawing/2014/main" id="{2D27DA20-9F7D-4B0C-BB88-3B5E2EAB07C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a:extLst>
            <a:ext uri="{FF2B5EF4-FFF2-40B4-BE49-F238E27FC236}">
              <a16:creationId xmlns:a16="http://schemas.microsoft.com/office/drawing/2014/main" id="{D8C9BFEB-762D-4976-9705-49B4A63B27C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a:extLst>
            <a:ext uri="{FF2B5EF4-FFF2-40B4-BE49-F238E27FC236}">
              <a16:creationId xmlns:a16="http://schemas.microsoft.com/office/drawing/2014/main" id="{6AADDF9A-9D15-477C-BE7A-93FE1AE384B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a:extLst>
            <a:ext uri="{FF2B5EF4-FFF2-40B4-BE49-F238E27FC236}">
              <a16:creationId xmlns:a16="http://schemas.microsoft.com/office/drawing/2014/main" id="{94F81DE5-E458-481F-820E-C4250310E9A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a:extLst>
            <a:ext uri="{FF2B5EF4-FFF2-40B4-BE49-F238E27FC236}">
              <a16:creationId xmlns:a16="http://schemas.microsoft.com/office/drawing/2014/main" id="{3239BA4F-0175-4EA0-B1B5-8941963DF82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a:extLst>
            <a:ext uri="{FF2B5EF4-FFF2-40B4-BE49-F238E27FC236}">
              <a16:creationId xmlns:a16="http://schemas.microsoft.com/office/drawing/2014/main" id="{46B57D6B-281D-4021-9532-00E601D2434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a:extLst>
            <a:ext uri="{FF2B5EF4-FFF2-40B4-BE49-F238E27FC236}">
              <a16:creationId xmlns:a16="http://schemas.microsoft.com/office/drawing/2014/main" id="{08501E82-ED4F-443E-8719-57F4889E031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a:extLst>
            <a:ext uri="{FF2B5EF4-FFF2-40B4-BE49-F238E27FC236}">
              <a16:creationId xmlns:a16="http://schemas.microsoft.com/office/drawing/2014/main" id="{4A98C520-89F5-482C-87F6-1B17F7E1C4B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8" name="テキスト ボックス 327">
          <a:extLst>
            <a:ext uri="{FF2B5EF4-FFF2-40B4-BE49-F238E27FC236}">
              <a16:creationId xmlns:a16="http://schemas.microsoft.com/office/drawing/2014/main" id="{617051BF-45A9-46DB-8CC3-3E88D8C86A1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9" name="直線コネクタ 328">
          <a:extLst>
            <a:ext uri="{FF2B5EF4-FFF2-40B4-BE49-F238E27FC236}">
              <a16:creationId xmlns:a16="http://schemas.microsoft.com/office/drawing/2014/main" id="{0A2B9E14-5C7B-4C88-A047-2FFB59EC382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30" name="直線コネクタ 329">
          <a:extLst>
            <a:ext uri="{FF2B5EF4-FFF2-40B4-BE49-F238E27FC236}">
              <a16:creationId xmlns:a16="http://schemas.microsoft.com/office/drawing/2014/main" id="{3E1B72D2-BF01-42F6-A430-5EC5DF20C9BE}"/>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31" name="テキスト ボックス 330">
          <a:extLst>
            <a:ext uri="{FF2B5EF4-FFF2-40B4-BE49-F238E27FC236}">
              <a16:creationId xmlns:a16="http://schemas.microsoft.com/office/drawing/2014/main" id="{8C41E2F5-1259-42E2-8AB2-04A51933BC93}"/>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2" name="直線コネクタ 331">
          <a:extLst>
            <a:ext uri="{FF2B5EF4-FFF2-40B4-BE49-F238E27FC236}">
              <a16:creationId xmlns:a16="http://schemas.microsoft.com/office/drawing/2014/main" id="{61ADC298-4E56-445D-AF75-73A041DA43B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3" name="テキスト ボックス 332">
          <a:extLst>
            <a:ext uri="{FF2B5EF4-FFF2-40B4-BE49-F238E27FC236}">
              <a16:creationId xmlns:a16="http://schemas.microsoft.com/office/drawing/2014/main" id="{9C284310-052F-4567-83DB-51F79E05750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34" name="直線コネクタ 333">
          <a:extLst>
            <a:ext uri="{FF2B5EF4-FFF2-40B4-BE49-F238E27FC236}">
              <a16:creationId xmlns:a16="http://schemas.microsoft.com/office/drawing/2014/main" id="{A1243E01-9B1C-4909-A89A-B85AF9E5FFC3}"/>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35" name="テキスト ボックス 334">
          <a:extLst>
            <a:ext uri="{FF2B5EF4-FFF2-40B4-BE49-F238E27FC236}">
              <a16:creationId xmlns:a16="http://schemas.microsoft.com/office/drawing/2014/main" id="{93F0486C-AD38-4A49-9367-98A56695DEE7}"/>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6" name="直線コネクタ 335">
          <a:extLst>
            <a:ext uri="{FF2B5EF4-FFF2-40B4-BE49-F238E27FC236}">
              <a16:creationId xmlns:a16="http://schemas.microsoft.com/office/drawing/2014/main" id="{10519A60-733E-49A9-A067-0F8C716E12E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7" name="テキスト ボックス 336">
          <a:extLst>
            <a:ext uri="{FF2B5EF4-FFF2-40B4-BE49-F238E27FC236}">
              <a16:creationId xmlns:a16="http://schemas.microsoft.com/office/drawing/2014/main" id="{DA41308C-759A-41A7-BA29-1256D7964B3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8" name="【市民会館】&#10;一人当たり面積グラフ枠">
          <a:extLst>
            <a:ext uri="{FF2B5EF4-FFF2-40B4-BE49-F238E27FC236}">
              <a16:creationId xmlns:a16="http://schemas.microsoft.com/office/drawing/2014/main" id="{A6A4076E-676C-4298-AFA7-BB87E468F6C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339" name="直線コネクタ 338">
          <a:extLst>
            <a:ext uri="{FF2B5EF4-FFF2-40B4-BE49-F238E27FC236}">
              <a16:creationId xmlns:a16="http://schemas.microsoft.com/office/drawing/2014/main" id="{548B9927-5CE3-4565-902A-06496772F894}"/>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40" name="【市民会館】&#10;一人当たり面積最小値テキスト">
          <a:extLst>
            <a:ext uri="{FF2B5EF4-FFF2-40B4-BE49-F238E27FC236}">
              <a16:creationId xmlns:a16="http://schemas.microsoft.com/office/drawing/2014/main" id="{DFE91C59-DFDF-431F-B2E6-4FE312749BA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341" name="直線コネクタ 340">
          <a:extLst>
            <a:ext uri="{FF2B5EF4-FFF2-40B4-BE49-F238E27FC236}">
              <a16:creationId xmlns:a16="http://schemas.microsoft.com/office/drawing/2014/main" id="{9A33C6FF-832C-4F70-9E4A-58BC06E860DF}"/>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342" name="【市民会館】&#10;一人当たり面積最大値テキスト">
          <a:extLst>
            <a:ext uri="{FF2B5EF4-FFF2-40B4-BE49-F238E27FC236}">
              <a16:creationId xmlns:a16="http://schemas.microsoft.com/office/drawing/2014/main" id="{3CA75DF2-E1B9-400E-AC6D-CB7AAFAE1DB5}"/>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343" name="直線コネクタ 342">
          <a:extLst>
            <a:ext uri="{FF2B5EF4-FFF2-40B4-BE49-F238E27FC236}">
              <a16:creationId xmlns:a16="http://schemas.microsoft.com/office/drawing/2014/main" id="{B0B7DC3F-AD65-4882-9587-8780EE525D9D}"/>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344" name="【市民会館】&#10;一人当たり面積平均値テキスト">
          <a:extLst>
            <a:ext uri="{FF2B5EF4-FFF2-40B4-BE49-F238E27FC236}">
              <a16:creationId xmlns:a16="http://schemas.microsoft.com/office/drawing/2014/main" id="{FC6F8DF3-F50D-48D5-AAB5-E2E79AC94798}"/>
            </a:ext>
          </a:extLst>
        </xdr:cNvPr>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345" name="フローチャート: 判断 344">
          <a:extLst>
            <a:ext uri="{FF2B5EF4-FFF2-40B4-BE49-F238E27FC236}">
              <a16:creationId xmlns:a16="http://schemas.microsoft.com/office/drawing/2014/main" id="{E6684F78-412E-4C00-A62F-327DB4232851}"/>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346" name="フローチャート: 判断 345">
          <a:extLst>
            <a:ext uri="{FF2B5EF4-FFF2-40B4-BE49-F238E27FC236}">
              <a16:creationId xmlns:a16="http://schemas.microsoft.com/office/drawing/2014/main" id="{A5B0508E-8597-4D36-9DB2-9280066B0EB1}"/>
            </a:ext>
          </a:extLst>
        </xdr:cNvPr>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347" name="フローチャート: 判断 346">
          <a:extLst>
            <a:ext uri="{FF2B5EF4-FFF2-40B4-BE49-F238E27FC236}">
              <a16:creationId xmlns:a16="http://schemas.microsoft.com/office/drawing/2014/main" id="{F4B11B8D-7E74-4338-8393-2C10C07BF91A}"/>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348" name="フローチャート: 判断 347">
          <a:extLst>
            <a:ext uri="{FF2B5EF4-FFF2-40B4-BE49-F238E27FC236}">
              <a16:creationId xmlns:a16="http://schemas.microsoft.com/office/drawing/2014/main" id="{E7DC3FB8-A26E-41EA-96FB-A0BC2F4DBA8D}"/>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349" name="フローチャート: 判断 348">
          <a:extLst>
            <a:ext uri="{FF2B5EF4-FFF2-40B4-BE49-F238E27FC236}">
              <a16:creationId xmlns:a16="http://schemas.microsoft.com/office/drawing/2014/main" id="{28BD88EE-C077-49CB-88F6-B9E9FB1B4B0A}"/>
            </a:ext>
          </a:extLst>
        </xdr:cNvPr>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27B8015D-C1AE-4839-B754-A751173B1E8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51DF3305-6F1E-4313-8B30-652ADE8657F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1C41328E-63F9-44B8-BA85-811591E2A12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A3A94199-D4D5-49B2-B5C5-5372A336C13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3B5CDA3C-ACB2-476A-8556-4E793C10162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111125</xdr:rowOff>
    </xdr:from>
    <xdr:to>
      <xdr:col>55</xdr:col>
      <xdr:colOff>50800</xdr:colOff>
      <xdr:row>106</xdr:row>
      <xdr:rowOff>41275</xdr:rowOff>
    </xdr:to>
    <xdr:sp macro="" textlink="">
      <xdr:nvSpPr>
        <xdr:cNvPr id="355" name="楕円 354">
          <a:extLst>
            <a:ext uri="{FF2B5EF4-FFF2-40B4-BE49-F238E27FC236}">
              <a16:creationId xmlns:a16="http://schemas.microsoft.com/office/drawing/2014/main" id="{9BE2C269-E5E9-487D-8E29-F6C99B5ACF29}"/>
            </a:ext>
          </a:extLst>
        </xdr:cNvPr>
        <xdr:cNvSpPr/>
      </xdr:nvSpPr>
      <xdr:spPr>
        <a:xfrm>
          <a:off x="104267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89552</xdr:rowOff>
    </xdr:from>
    <xdr:ext cx="469744" cy="259045"/>
    <xdr:sp macro="" textlink="">
      <xdr:nvSpPr>
        <xdr:cNvPr id="356" name="【市民会館】&#10;一人当たり面積該当値テキスト">
          <a:extLst>
            <a:ext uri="{FF2B5EF4-FFF2-40B4-BE49-F238E27FC236}">
              <a16:creationId xmlns:a16="http://schemas.microsoft.com/office/drawing/2014/main" id="{813C15A8-AD66-4858-8E03-4A9ED02BAAAE}"/>
            </a:ext>
          </a:extLst>
        </xdr:cNvPr>
        <xdr:cNvSpPr txBox="1"/>
      </xdr:nvSpPr>
      <xdr:spPr>
        <a:xfrm>
          <a:off x="10515600"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133986</xdr:rowOff>
    </xdr:from>
    <xdr:to>
      <xdr:col>50</xdr:col>
      <xdr:colOff>165100</xdr:colOff>
      <xdr:row>106</xdr:row>
      <xdr:rowOff>64136</xdr:rowOff>
    </xdr:to>
    <xdr:sp macro="" textlink="">
      <xdr:nvSpPr>
        <xdr:cNvPr id="357" name="楕円 356">
          <a:extLst>
            <a:ext uri="{FF2B5EF4-FFF2-40B4-BE49-F238E27FC236}">
              <a16:creationId xmlns:a16="http://schemas.microsoft.com/office/drawing/2014/main" id="{B53575FE-5C92-4EFC-9F76-158A31E5AACF}"/>
            </a:ext>
          </a:extLst>
        </xdr:cNvPr>
        <xdr:cNvSpPr/>
      </xdr:nvSpPr>
      <xdr:spPr>
        <a:xfrm>
          <a:off x="9588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161925</xdr:rowOff>
    </xdr:from>
    <xdr:to>
      <xdr:col>55</xdr:col>
      <xdr:colOff>0</xdr:colOff>
      <xdr:row>106</xdr:row>
      <xdr:rowOff>13336</xdr:rowOff>
    </xdr:to>
    <xdr:cxnSp macro="">
      <xdr:nvCxnSpPr>
        <xdr:cNvPr id="358" name="直線コネクタ 357">
          <a:extLst>
            <a:ext uri="{FF2B5EF4-FFF2-40B4-BE49-F238E27FC236}">
              <a16:creationId xmlns:a16="http://schemas.microsoft.com/office/drawing/2014/main" id="{2B4ED7FC-4BC3-4A2F-9CA3-6B0AC656D6A0}"/>
            </a:ext>
          </a:extLst>
        </xdr:cNvPr>
        <xdr:cNvCxnSpPr/>
      </xdr:nvCxnSpPr>
      <xdr:spPr>
        <a:xfrm flipV="1">
          <a:off x="9639300" y="1816417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139700</xdr:rowOff>
    </xdr:from>
    <xdr:to>
      <xdr:col>46</xdr:col>
      <xdr:colOff>38100</xdr:colOff>
      <xdr:row>106</xdr:row>
      <xdr:rowOff>69850</xdr:rowOff>
    </xdr:to>
    <xdr:sp macro="" textlink="">
      <xdr:nvSpPr>
        <xdr:cNvPr id="359" name="楕円 358">
          <a:extLst>
            <a:ext uri="{FF2B5EF4-FFF2-40B4-BE49-F238E27FC236}">
              <a16:creationId xmlns:a16="http://schemas.microsoft.com/office/drawing/2014/main" id="{8A46DB3F-78A9-4290-B0FE-FE4DD6B6AB26}"/>
            </a:ext>
          </a:extLst>
        </xdr:cNvPr>
        <xdr:cNvSpPr/>
      </xdr:nvSpPr>
      <xdr:spPr>
        <a:xfrm>
          <a:off x="869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13336</xdr:rowOff>
    </xdr:from>
    <xdr:to>
      <xdr:col>50</xdr:col>
      <xdr:colOff>114300</xdr:colOff>
      <xdr:row>106</xdr:row>
      <xdr:rowOff>19050</xdr:rowOff>
    </xdr:to>
    <xdr:cxnSp macro="">
      <xdr:nvCxnSpPr>
        <xdr:cNvPr id="360" name="直線コネクタ 359">
          <a:extLst>
            <a:ext uri="{FF2B5EF4-FFF2-40B4-BE49-F238E27FC236}">
              <a16:creationId xmlns:a16="http://schemas.microsoft.com/office/drawing/2014/main" id="{17FA1580-79DF-4CE8-9DD5-D5CC32591B3B}"/>
            </a:ext>
          </a:extLst>
        </xdr:cNvPr>
        <xdr:cNvCxnSpPr/>
      </xdr:nvCxnSpPr>
      <xdr:spPr>
        <a:xfrm flipV="1">
          <a:off x="8750300" y="181870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139700</xdr:rowOff>
    </xdr:from>
    <xdr:to>
      <xdr:col>41</xdr:col>
      <xdr:colOff>101600</xdr:colOff>
      <xdr:row>106</xdr:row>
      <xdr:rowOff>69850</xdr:rowOff>
    </xdr:to>
    <xdr:sp macro="" textlink="">
      <xdr:nvSpPr>
        <xdr:cNvPr id="361" name="楕円 360">
          <a:extLst>
            <a:ext uri="{FF2B5EF4-FFF2-40B4-BE49-F238E27FC236}">
              <a16:creationId xmlns:a16="http://schemas.microsoft.com/office/drawing/2014/main" id="{0F809B2D-48D9-432D-A11F-A52DD4083C28}"/>
            </a:ext>
          </a:extLst>
        </xdr:cNvPr>
        <xdr:cNvSpPr/>
      </xdr:nvSpPr>
      <xdr:spPr>
        <a:xfrm>
          <a:off x="781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19050</xdr:rowOff>
    </xdr:from>
    <xdr:to>
      <xdr:col>45</xdr:col>
      <xdr:colOff>177800</xdr:colOff>
      <xdr:row>106</xdr:row>
      <xdr:rowOff>19050</xdr:rowOff>
    </xdr:to>
    <xdr:cxnSp macro="">
      <xdr:nvCxnSpPr>
        <xdr:cNvPr id="362" name="直線コネクタ 361">
          <a:extLst>
            <a:ext uri="{FF2B5EF4-FFF2-40B4-BE49-F238E27FC236}">
              <a16:creationId xmlns:a16="http://schemas.microsoft.com/office/drawing/2014/main" id="{FBA67EBF-C351-47F5-9E69-3404E619541B}"/>
            </a:ext>
          </a:extLst>
        </xdr:cNvPr>
        <xdr:cNvCxnSpPr/>
      </xdr:nvCxnSpPr>
      <xdr:spPr>
        <a:xfrm>
          <a:off x="7861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363" name="n_1aveValue【市民会館】&#10;一人当たり面積">
          <a:extLst>
            <a:ext uri="{FF2B5EF4-FFF2-40B4-BE49-F238E27FC236}">
              <a16:creationId xmlns:a16="http://schemas.microsoft.com/office/drawing/2014/main" id="{2C1BFBE6-1A79-4B17-801E-C7A1DF7F273D}"/>
            </a:ext>
          </a:extLst>
        </xdr:cNvPr>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364" name="n_2aveValue【市民会館】&#10;一人当たり面積">
          <a:extLst>
            <a:ext uri="{FF2B5EF4-FFF2-40B4-BE49-F238E27FC236}">
              <a16:creationId xmlns:a16="http://schemas.microsoft.com/office/drawing/2014/main" id="{53883C50-20D3-4EED-93A6-42130584C987}"/>
            </a:ext>
          </a:extLst>
        </xdr:cNvPr>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365" name="n_3aveValue【市民会館】&#10;一人当たり面積">
          <a:extLst>
            <a:ext uri="{FF2B5EF4-FFF2-40B4-BE49-F238E27FC236}">
              <a16:creationId xmlns:a16="http://schemas.microsoft.com/office/drawing/2014/main" id="{2840D765-09E7-4DFB-90F4-17DCA1FB53A7}"/>
            </a:ext>
          </a:extLst>
        </xdr:cNvPr>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366" name="n_4aveValue【市民会館】&#10;一人当たり面積">
          <a:extLst>
            <a:ext uri="{FF2B5EF4-FFF2-40B4-BE49-F238E27FC236}">
              <a16:creationId xmlns:a16="http://schemas.microsoft.com/office/drawing/2014/main" id="{A960DF7E-48EA-4897-9ED2-D7152EF1C168}"/>
            </a:ext>
          </a:extLst>
        </xdr:cNvPr>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55263</xdr:rowOff>
    </xdr:from>
    <xdr:ext cx="469744" cy="259045"/>
    <xdr:sp macro="" textlink="">
      <xdr:nvSpPr>
        <xdr:cNvPr id="367" name="n_1mainValue【市民会館】&#10;一人当たり面積">
          <a:extLst>
            <a:ext uri="{FF2B5EF4-FFF2-40B4-BE49-F238E27FC236}">
              <a16:creationId xmlns:a16="http://schemas.microsoft.com/office/drawing/2014/main" id="{A8F77662-6B37-4570-AB9A-C14730DF1266}"/>
            </a:ext>
          </a:extLst>
        </xdr:cNvPr>
        <xdr:cNvSpPr txBox="1"/>
      </xdr:nvSpPr>
      <xdr:spPr>
        <a:xfrm>
          <a:off x="9391727" y="18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60977</xdr:rowOff>
    </xdr:from>
    <xdr:ext cx="469744" cy="259045"/>
    <xdr:sp macro="" textlink="">
      <xdr:nvSpPr>
        <xdr:cNvPr id="368" name="n_2mainValue【市民会館】&#10;一人当たり面積">
          <a:extLst>
            <a:ext uri="{FF2B5EF4-FFF2-40B4-BE49-F238E27FC236}">
              <a16:creationId xmlns:a16="http://schemas.microsoft.com/office/drawing/2014/main" id="{FF185448-2D31-42C9-BF19-A00A241D09FF}"/>
            </a:ext>
          </a:extLst>
        </xdr:cNvPr>
        <xdr:cNvSpPr txBox="1"/>
      </xdr:nvSpPr>
      <xdr:spPr>
        <a:xfrm>
          <a:off x="8515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60977</xdr:rowOff>
    </xdr:from>
    <xdr:ext cx="469744" cy="259045"/>
    <xdr:sp macro="" textlink="">
      <xdr:nvSpPr>
        <xdr:cNvPr id="369" name="n_3mainValue【市民会館】&#10;一人当たり面積">
          <a:extLst>
            <a:ext uri="{FF2B5EF4-FFF2-40B4-BE49-F238E27FC236}">
              <a16:creationId xmlns:a16="http://schemas.microsoft.com/office/drawing/2014/main" id="{F9A11712-B886-4FF6-8541-70882D67BDEF}"/>
            </a:ext>
          </a:extLst>
        </xdr:cNvPr>
        <xdr:cNvSpPr txBox="1"/>
      </xdr:nvSpPr>
      <xdr:spPr>
        <a:xfrm>
          <a:off x="7626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2DEA695F-8FC0-4915-9136-C8FCC9C679B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BCF7ED73-C621-4910-A250-C0CCE3B5D2D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C2335E41-FC7C-4B5D-83B5-94D5836EC27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35046368-7305-4CB3-922C-75565F38BD8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266F8AF4-CE2C-4621-8934-5EE448ECB42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AF2B7459-3D71-40DF-A804-2F77363A1CB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36361865-7A02-4175-A928-21260AC9E2E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424E5DC6-43E3-4B25-A990-8EB97A16D8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a:extLst>
            <a:ext uri="{FF2B5EF4-FFF2-40B4-BE49-F238E27FC236}">
              <a16:creationId xmlns:a16="http://schemas.microsoft.com/office/drawing/2014/main" id="{90034335-6ABA-4984-91E0-93E420D4E6B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id="{4A58EF15-58F7-4ED5-BCC9-DC42DE1B911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a:extLst>
            <a:ext uri="{FF2B5EF4-FFF2-40B4-BE49-F238E27FC236}">
              <a16:creationId xmlns:a16="http://schemas.microsoft.com/office/drawing/2014/main" id="{68102BFA-3871-4BB9-BF0C-98BBF1BB30F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1" name="直線コネクタ 380">
          <a:extLst>
            <a:ext uri="{FF2B5EF4-FFF2-40B4-BE49-F238E27FC236}">
              <a16:creationId xmlns:a16="http://schemas.microsoft.com/office/drawing/2014/main" id="{028DEBA6-8A84-4287-9ACC-A27E7BB46C9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2" name="テキスト ボックス 381">
          <a:extLst>
            <a:ext uri="{FF2B5EF4-FFF2-40B4-BE49-F238E27FC236}">
              <a16:creationId xmlns:a16="http://schemas.microsoft.com/office/drawing/2014/main" id="{DA3788B9-A34A-4DE5-923B-E43B200BF38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3" name="直線コネクタ 382">
          <a:extLst>
            <a:ext uri="{FF2B5EF4-FFF2-40B4-BE49-F238E27FC236}">
              <a16:creationId xmlns:a16="http://schemas.microsoft.com/office/drawing/2014/main" id="{0202895E-8D50-481D-83D5-11981D937BE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4" name="テキスト ボックス 383">
          <a:extLst>
            <a:ext uri="{FF2B5EF4-FFF2-40B4-BE49-F238E27FC236}">
              <a16:creationId xmlns:a16="http://schemas.microsoft.com/office/drawing/2014/main" id="{6D0BADBD-C7E0-43B0-B5A8-5B8764B1449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5" name="直線コネクタ 384">
          <a:extLst>
            <a:ext uri="{FF2B5EF4-FFF2-40B4-BE49-F238E27FC236}">
              <a16:creationId xmlns:a16="http://schemas.microsoft.com/office/drawing/2014/main" id="{534AD71D-4AC4-45D2-9224-27F31E5061E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6" name="テキスト ボックス 385">
          <a:extLst>
            <a:ext uri="{FF2B5EF4-FFF2-40B4-BE49-F238E27FC236}">
              <a16:creationId xmlns:a16="http://schemas.microsoft.com/office/drawing/2014/main" id="{BB01CF47-3A2F-4C1B-B3D1-7224DF5E38F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7" name="直線コネクタ 386">
          <a:extLst>
            <a:ext uri="{FF2B5EF4-FFF2-40B4-BE49-F238E27FC236}">
              <a16:creationId xmlns:a16="http://schemas.microsoft.com/office/drawing/2014/main" id="{3DB16D97-C5BE-46D9-A4FD-52ECE123248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8" name="テキスト ボックス 387">
          <a:extLst>
            <a:ext uri="{FF2B5EF4-FFF2-40B4-BE49-F238E27FC236}">
              <a16:creationId xmlns:a16="http://schemas.microsoft.com/office/drawing/2014/main" id="{7D78AF3D-898B-4D5D-939D-E91D3371C23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9" name="直線コネクタ 388">
          <a:extLst>
            <a:ext uri="{FF2B5EF4-FFF2-40B4-BE49-F238E27FC236}">
              <a16:creationId xmlns:a16="http://schemas.microsoft.com/office/drawing/2014/main" id="{715E7327-C984-4817-A824-8B6ACE09B89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0" name="テキスト ボックス 389">
          <a:extLst>
            <a:ext uri="{FF2B5EF4-FFF2-40B4-BE49-F238E27FC236}">
              <a16:creationId xmlns:a16="http://schemas.microsoft.com/office/drawing/2014/main" id="{02379C9B-4DB0-4008-B0C7-686792ECE0F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1" name="直線コネクタ 390">
          <a:extLst>
            <a:ext uri="{FF2B5EF4-FFF2-40B4-BE49-F238E27FC236}">
              <a16:creationId xmlns:a16="http://schemas.microsoft.com/office/drawing/2014/main" id="{55074CD3-9914-40B4-99DB-43D0AE1292E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2" name="テキスト ボックス 391">
          <a:extLst>
            <a:ext uri="{FF2B5EF4-FFF2-40B4-BE49-F238E27FC236}">
              <a16:creationId xmlns:a16="http://schemas.microsoft.com/office/drawing/2014/main" id="{B6E84711-00ED-48D5-89B3-2018D04CB2E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a:extLst>
            <a:ext uri="{FF2B5EF4-FFF2-40B4-BE49-F238E27FC236}">
              <a16:creationId xmlns:a16="http://schemas.microsoft.com/office/drawing/2014/main" id="{DE6B4575-0C9F-4D92-8960-A808B5190C2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一般廃棄物処理施設】&#10;有形固定資産減価償却率グラフ枠">
          <a:extLst>
            <a:ext uri="{FF2B5EF4-FFF2-40B4-BE49-F238E27FC236}">
              <a16:creationId xmlns:a16="http://schemas.microsoft.com/office/drawing/2014/main" id="{95DD4AE0-5CB1-4A79-B0E8-9D4A1AC1A49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395" name="直線コネクタ 394">
          <a:extLst>
            <a:ext uri="{FF2B5EF4-FFF2-40B4-BE49-F238E27FC236}">
              <a16:creationId xmlns:a16="http://schemas.microsoft.com/office/drawing/2014/main" id="{91189CB1-A387-4226-9712-E1077BF2870A}"/>
            </a:ext>
          </a:extLst>
        </xdr:cNvPr>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396" name="【一般廃棄物処理施設】&#10;有形固定資産減価償却率最小値テキスト">
          <a:extLst>
            <a:ext uri="{FF2B5EF4-FFF2-40B4-BE49-F238E27FC236}">
              <a16:creationId xmlns:a16="http://schemas.microsoft.com/office/drawing/2014/main" id="{C64A92AC-9F95-4208-91D2-53378B5985D7}"/>
            </a:ext>
          </a:extLst>
        </xdr:cNvPr>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397" name="直線コネクタ 396">
          <a:extLst>
            <a:ext uri="{FF2B5EF4-FFF2-40B4-BE49-F238E27FC236}">
              <a16:creationId xmlns:a16="http://schemas.microsoft.com/office/drawing/2014/main" id="{3B13296A-279B-49A8-A82B-02A4FF038914}"/>
            </a:ext>
          </a:extLst>
        </xdr:cNvPr>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398" name="【一般廃棄物処理施設】&#10;有形固定資産減価償却率最大値テキスト">
          <a:extLst>
            <a:ext uri="{FF2B5EF4-FFF2-40B4-BE49-F238E27FC236}">
              <a16:creationId xmlns:a16="http://schemas.microsoft.com/office/drawing/2014/main" id="{51F2CE76-A0F3-45A0-A92D-002464B6BF12}"/>
            </a:ext>
          </a:extLst>
        </xdr:cNvPr>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399" name="直線コネクタ 398">
          <a:extLst>
            <a:ext uri="{FF2B5EF4-FFF2-40B4-BE49-F238E27FC236}">
              <a16:creationId xmlns:a16="http://schemas.microsoft.com/office/drawing/2014/main" id="{5D3B71D1-F2D0-44DA-9744-57854B07A086}"/>
            </a:ext>
          </a:extLst>
        </xdr:cNvPr>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00" name="【一般廃棄物処理施設】&#10;有形固定資産減価償却率平均値テキスト">
          <a:extLst>
            <a:ext uri="{FF2B5EF4-FFF2-40B4-BE49-F238E27FC236}">
              <a16:creationId xmlns:a16="http://schemas.microsoft.com/office/drawing/2014/main" id="{B005FCE7-ECA0-4F3E-A668-E109992A4E08}"/>
            </a:ext>
          </a:extLst>
        </xdr:cNvPr>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1" name="フローチャート: 判断 400">
          <a:extLst>
            <a:ext uri="{FF2B5EF4-FFF2-40B4-BE49-F238E27FC236}">
              <a16:creationId xmlns:a16="http://schemas.microsoft.com/office/drawing/2014/main" id="{231F2A4D-DE27-4507-A722-D6E813408FBC}"/>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02" name="フローチャート: 判断 401">
          <a:extLst>
            <a:ext uri="{FF2B5EF4-FFF2-40B4-BE49-F238E27FC236}">
              <a16:creationId xmlns:a16="http://schemas.microsoft.com/office/drawing/2014/main" id="{4784297B-A7AE-485C-8547-32A93E2501DC}"/>
            </a:ext>
          </a:extLst>
        </xdr:cNvPr>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03" name="フローチャート: 判断 402">
          <a:extLst>
            <a:ext uri="{FF2B5EF4-FFF2-40B4-BE49-F238E27FC236}">
              <a16:creationId xmlns:a16="http://schemas.microsoft.com/office/drawing/2014/main" id="{9505455F-5110-40F0-9351-DAAEDFBBB422}"/>
            </a:ext>
          </a:extLst>
        </xdr:cNvPr>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04" name="フローチャート: 判断 403">
          <a:extLst>
            <a:ext uri="{FF2B5EF4-FFF2-40B4-BE49-F238E27FC236}">
              <a16:creationId xmlns:a16="http://schemas.microsoft.com/office/drawing/2014/main" id="{37F443B9-7BB9-4603-B3C2-5A5B3BDEACED}"/>
            </a:ext>
          </a:extLst>
        </xdr:cNvPr>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05" name="フローチャート: 判断 404">
          <a:extLst>
            <a:ext uri="{FF2B5EF4-FFF2-40B4-BE49-F238E27FC236}">
              <a16:creationId xmlns:a16="http://schemas.microsoft.com/office/drawing/2014/main" id="{E3BF1193-6BF9-4E8D-BB7A-DC5F395A74CF}"/>
            </a:ext>
          </a:extLst>
        </xdr:cNvPr>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C7174D5A-374C-4523-8573-77BCFC1FDBB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1F08B61B-5FBC-4F87-9CC3-7422763522B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D265B0C3-B421-4927-A032-53212F5419D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31139C5B-89E7-4124-B30D-67C10C8F874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D51B5181-D849-42B5-BDD3-BAAAE398A38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102144</xdr:rowOff>
    </xdr:from>
    <xdr:to>
      <xdr:col>85</xdr:col>
      <xdr:colOff>177800</xdr:colOff>
      <xdr:row>42</xdr:row>
      <xdr:rowOff>32294</xdr:rowOff>
    </xdr:to>
    <xdr:sp macro="" textlink="">
      <xdr:nvSpPr>
        <xdr:cNvPr id="411" name="楕円 410">
          <a:extLst>
            <a:ext uri="{FF2B5EF4-FFF2-40B4-BE49-F238E27FC236}">
              <a16:creationId xmlns:a16="http://schemas.microsoft.com/office/drawing/2014/main" id="{A01C34F9-D5B1-4BE0-90BA-5A512A60DB76}"/>
            </a:ext>
          </a:extLst>
        </xdr:cNvPr>
        <xdr:cNvSpPr/>
      </xdr:nvSpPr>
      <xdr:spPr>
        <a:xfrm>
          <a:off x="162687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17071</xdr:rowOff>
    </xdr:from>
    <xdr:ext cx="405111" cy="259045"/>
    <xdr:sp macro="" textlink="">
      <xdr:nvSpPr>
        <xdr:cNvPr id="412" name="【一般廃棄物処理施設】&#10;有形固定資産減価償却率該当値テキスト">
          <a:extLst>
            <a:ext uri="{FF2B5EF4-FFF2-40B4-BE49-F238E27FC236}">
              <a16:creationId xmlns:a16="http://schemas.microsoft.com/office/drawing/2014/main" id="{9ADC336E-D600-48F4-94CE-AE8DDD9E1A60}"/>
            </a:ext>
          </a:extLst>
        </xdr:cNvPr>
        <xdr:cNvSpPr txBox="1"/>
      </xdr:nvSpPr>
      <xdr:spPr>
        <a:xfrm>
          <a:off x="16357600" y="704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89081</xdr:rowOff>
    </xdr:from>
    <xdr:to>
      <xdr:col>81</xdr:col>
      <xdr:colOff>101600</xdr:colOff>
      <xdr:row>42</xdr:row>
      <xdr:rowOff>19231</xdr:rowOff>
    </xdr:to>
    <xdr:sp macro="" textlink="">
      <xdr:nvSpPr>
        <xdr:cNvPr id="413" name="楕円 412">
          <a:extLst>
            <a:ext uri="{FF2B5EF4-FFF2-40B4-BE49-F238E27FC236}">
              <a16:creationId xmlns:a16="http://schemas.microsoft.com/office/drawing/2014/main" id="{C934D799-1AA8-421C-AC0A-4444EEFADA06}"/>
            </a:ext>
          </a:extLst>
        </xdr:cNvPr>
        <xdr:cNvSpPr/>
      </xdr:nvSpPr>
      <xdr:spPr>
        <a:xfrm>
          <a:off x="154305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139881</xdr:rowOff>
    </xdr:from>
    <xdr:to>
      <xdr:col>85</xdr:col>
      <xdr:colOff>127000</xdr:colOff>
      <xdr:row>41</xdr:row>
      <xdr:rowOff>152944</xdr:rowOff>
    </xdr:to>
    <xdr:cxnSp macro="">
      <xdr:nvCxnSpPr>
        <xdr:cNvPr id="414" name="直線コネクタ 413">
          <a:extLst>
            <a:ext uri="{FF2B5EF4-FFF2-40B4-BE49-F238E27FC236}">
              <a16:creationId xmlns:a16="http://schemas.microsoft.com/office/drawing/2014/main" id="{4067931A-D2F3-4312-8BB7-5108FCA43327}"/>
            </a:ext>
          </a:extLst>
        </xdr:cNvPr>
        <xdr:cNvCxnSpPr/>
      </xdr:nvCxnSpPr>
      <xdr:spPr>
        <a:xfrm>
          <a:off x="15481300" y="71693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61323</xdr:rowOff>
    </xdr:from>
    <xdr:to>
      <xdr:col>76</xdr:col>
      <xdr:colOff>165100</xdr:colOff>
      <xdr:row>41</xdr:row>
      <xdr:rowOff>162923</xdr:rowOff>
    </xdr:to>
    <xdr:sp macro="" textlink="">
      <xdr:nvSpPr>
        <xdr:cNvPr id="415" name="楕円 414">
          <a:extLst>
            <a:ext uri="{FF2B5EF4-FFF2-40B4-BE49-F238E27FC236}">
              <a16:creationId xmlns:a16="http://schemas.microsoft.com/office/drawing/2014/main" id="{1585DD6C-F569-4C32-9E05-56C24231E957}"/>
            </a:ext>
          </a:extLst>
        </xdr:cNvPr>
        <xdr:cNvSpPr/>
      </xdr:nvSpPr>
      <xdr:spPr>
        <a:xfrm>
          <a:off x="14541500" y="70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112123</xdr:rowOff>
    </xdr:from>
    <xdr:to>
      <xdr:col>81</xdr:col>
      <xdr:colOff>50800</xdr:colOff>
      <xdr:row>41</xdr:row>
      <xdr:rowOff>139881</xdr:rowOff>
    </xdr:to>
    <xdr:cxnSp macro="">
      <xdr:nvCxnSpPr>
        <xdr:cNvPr id="416" name="直線コネクタ 415">
          <a:extLst>
            <a:ext uri="{FF2B5EF4-FFF2-40B4-BE49-F238E27FC236}">
              <a16:creationId xmlns:a16="http://schemas.microsoft.com/office/drawing/2014/main" id="{CBFB1570-03E9-4519-B316-980F176FB88A}"/>
            </a:ext>
          </a:extLst>
        </xdr:cNvPr>
        <xdr:cNvCxnSpPr/>
      </xdr:nvCxnSpPr>
      <xdr:spPr>
        <a:xfrm>
          <a:off x="14592300" y="71415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167459</xdr:rowOff>
    </xdr:from>
    <xdr:to>
      <xdr:col>72</xdr:col>
      <xdr:colOff>38100</xdr:colOff>
      <xdr:row>41</xdr:row>
      <xdr:rowOff>97609</xdr:rowOff>
    </xdr:to>
    <xdr:sp macro="" textlink="">
      <xdr:nvSpPr>
        <xdr:cNvPr id="417" name="楕円 416">
          <a:extLst>
            <a:ext uri="{FF2B5EF4-FFF2-40B4-BE49-F238E27FC236}">
              <a16:creationId xmlns:a16="http://schemas.microsoft.com/office/drawing/2014/main" id="{8AA2E524-7D43-4865-A8F0-A284BBEDE846}"/>
            </a:ext>
          </a:extLst>
        </xdr:cNvPr>
        <xdr:cNvSpPr/>
      </xdr:nvSpPr>
      <xdr:spPr>
        <a:xfrm>
          <a:off x="13652500" y="70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46809</xdr:rowOff>
    </xdr:from>
    <xdr:to>
      <xdr:col>76</xdr:col>
      <xdr:colOff>114300</xdr:colOff>
      <xdr:row>41</xdr:row>
      <xdr:rowOff>112123</xdr:rowOff>
    </xdr:to>
    <xdr:cxnSp macro="">
      <xdr:nvCxnSpPr>
        <xdr:cNvPr id="418" name="直線コネクタ 417">
          <a:extLst>
            <a:ext uri="{FF2B5EF4-FFF2-40B4-BE49-F238E27FC236}">
              <a16:creationId xmlns:a16="http://schemas.microsoft.com/office/drawing/2014/main" id="{EEC57778-EC5C-457B-8205-54425FD79912}"/>
            </a:ext>
          </a:extLst>
        </xdr:cNvPr>
        <xdr:cNvCxnSpPr/>
      </xdr:nvCxnSpPr>
      <xdr:spPr>
        <a:xfrm>
          <a:off x="13703300" y="707625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419" name="n_1aveValue【一般廃棄物処理施設】&#10;有形固定資産減価償却率">
          <a:extLst>
            <a:ext uri="{FF2B5EF4-FFF2-40B4-BE49-F238E27FC236}">
              <a16:creationId xmlns:a16="http://schemas.microsoft.com/office/drawing/2014/main" id="{5D93E5B2-6250-4144-BCF0-72BB2F719734}"/>
            </a:ext>
          </a:extLst>
        </xdr:cNvPr>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420" name="n_2aveValue【一般廃棄物処理施設】&#10;有形固定資産減価償却率">
          <a:extLst>
            <a:ext uri="{FF2B5EF4-FFF2-40B4-BE49-F238E27FC236}">
              <a16:creationId xmlns:a16="http://schemas.microsoft.com/office/drawing/2014/main" id="{B946E97E-C451-4641-AA8C-B7CE1413DBEC}"/>
            </a:ext>
          </a:extLst>
        </xdr:cNvPr>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421" name="n_3aveValue【一般廃棄物処理施設】&#10;有形固定資産減価償却率">
          <a:extLst>
            <a:ext uri="{FF2B5EF4-FFF2-40B4-BE49-F238E27FC236}">
              <a16:creationId xmlns:a16="http://schemas.microsoft.com/office/drawing/2014/main" id="{94BD8EC7-40C4-47A4-852D-F1A90891C8A4}"/>
            </a:ext>
          </a:extLst>
        </xdr:cNvPr>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422" name="n_4aveValue【一般廃棄物処理施設】&#10;有形固定資産減価償却率">
          <a:extLst>
            <a:ext uri="{FF2B5EF4-FFF2-40B4-BE49-F238E27FC236}">
              <a16:creationId xmlns:a16="http://schemas.microsoft.com/office/drawing/2014/main" id="{CC745D1A-772F-47B1-8AE2-2C09DC9860B8}"/>
            </a:ext>
          </a:extLst>
        </xdr:cNvPr>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10358</xdr:rowOff>
    </xdr:from>
    <xdr:ext cx="405111" cy="259045"/>
    <xdr:sp macro="" textlink="">
      <xdr:nvSpPr>
        <xdr:cNvPr id="423" name="n_1mainValue【一般廃棄物処理施設】&#10;有形固定資産減価償却率">
          <a:extLst>
            <a:ext uri="{FF2B5EF4-FFF2-40B4-BE49-F238E27FC236}">
              <a16:creationId xmlns:a16="http://schemas.microsoft.com/office/drawing/2014/main" id="{5A271456-65B0-464E-BA05-722EB7B8159B}"/>
            </a:ext>
          </a:extLst>
        </xdr:cNvPr>
        <xdr:cNvSpPr txBox="1"/>
      </xdr:nvSpPr>
      <xdr:spPr>
        <a:xfrm>
          <a:off x="15266044" y="721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154050</xdr:rowOff>
    </xdr:from>
    <xdr:ext cx="405111" cy="259045"/>
    <xdr:sp macro="" textlink="">
      <xdr:nvSpPr>
        <xdr:cNvPr id="424" name="n_2mainValue【一般廃棄物処理施設】&#10;有形固定資産減価償却率">
          <a:extLst>
            <a:ext uri="{FF2B5EF4-FFF2-40B4-BE49-F238E27FC236}">
              <a16:creationId xmlns:a16="http://schemas.microsoft.com/office/drawing/2014/main" id="{78AA223B-5262-4E96-B7FC-0FCB7F8842BF}"/>
            </a:ext>
          </a:extLst>
        </xdr:cNvPr>
        <xdr:cNvSpPr txBox="1"/>
      </xdr:nvSpPr>
      <xdr:spPr>
        <a:xfrm>
          <a:off x="14389744" y="718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88736</xdr:rowOff>
    </xdr:from>
    <xdr:ext cx="405111" cy="259045"/>
    <xdr:sp macro="" textlink="">
      <xdr:nvSpPr>
        <xdr:cNvPr id="425" name="n_3mainValue【一般廃棄物処理施設】&#10;有形固定資産減価償却率">
          <a:extLst>
            <a:ext uri="{FF2B5EF4-FFF2-40B4-BE49-F238E27FC236}">
              <a16:creationId xmlns:a16="http://schemas.microsoft.com/office/drawing/2014/main" id="{2E04592D-20C2-478B-9E51-A81D23822F19}"/>
            </a:ext>
          </a:extLst>
        </xdr:cNvPr>
        <xdr:cNvSpPr txBox="1"/>
      </xdr:nvSpPr>
      <xdr:spPr>
        <a:xfrm>
          <a:off x="13500744" y="711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a:extLst>
            <a:ext uri="{FF2B5EF4-FFF2-40B4-BE49-F238E27FC236}">
              <a16:creationId xmlns:a16="http://schemas.microsoft.com/office/drawing/2014/main" id="{844303CA-EC44-4E89-96FD-2B544AB90F0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a:extLst>
            <a:ext uri="{FF2B5EF4-FFF2-40B4-BE49-F238E27FC236}">
              <a16:creationId xmlns:a16="http://schemas.microsoft.com/office/drawing/2014/main" id="{E1EE9E84-FE08-42F7-AD6A-34CF20EF96E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a:extLst>
            <a:ext uri="{FF2B5EF4-FFF2-40B4-BE49-F238E27FC236}">
              <a16:creationId xmlns:a16="http://schemas.microsoft.com/office/drawing/2014/main" id="{D57FA135-0205-4D6C-B29D-1119C50B413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a:extLst>
            <a:ext uri="{FF2B5EF4-FFF2-40B4-BE49-F238E27FC236}">
              <a16:creationId xmlns:a16="http://schemas.microsoft.com/office/drawing/2014/main" id="{ED561821-B5A1-481B-A2FA-716D24D082D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a:extLst>
            <a:ext uri="{FF2B5EF4-FFF2-40B4-BE49-F238E27FC236}">
              <a16:creationId xmlns:a16="http://schemas.microsoft.com/office/drawing/2014/main" id="{B0E181ED-2A4B-4FD1-83E7-07C759CFE1A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a:extLst>
            <a:ext uri="{FF2B5EF4-FFF2-40B4-BE49-F238E27FC236}">
              <a16:creationId xmlns:a16="http://schemas.microsoft.com/office/drawing/2014/main" id="{A327F990-32C6-49DF-98D2-B062A7D8EA4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a:extLst>
            <a:ext uri="{FF2B5EF4-FFF2-40B4-BE49-F238E27FC236}">
              <a16:creationId xmlns:a16="http://schemas.microsoft.com/office/drawing/2014/main" id="{C42C3CF1-97D8-4904-BF5B-8BA90B27A7F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a:extLst>
            <a:ext uri="{FF2B5EF4-FFF2-40B4-BE49-F238E27FC236}">
              <a16:creationId xmlns:a16="http://schemas.microsoft.com/office/drawing/2014/main" id="{ADF8122C-105F-4448-A1C3-D0276A8AA82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a:extLst>
            <a:ext uri="{FF2B5EF4-FFF2-40B4-BE49-F238E27FC236}">
              <a16:creationId xmlns:a16="http://schemas.microsoft.com/office/drawing/2014/main" id="{39EFD5E8-6DCB-495F-B3EE-75E467B15B0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a:extLst>
            <a:ext uri="{FF2B5EF4-FFF2-40B4-BE49-F238E27FC236}">
              <a16:creationId xmlns:a16="http://schemas.microsoft.com/office/drawing/2014/main" id="{F94142A0-14FF-4740-A6A6-5E229F888E6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a:extLst>
            <a:ext uri="{FF2B5EF4-FFF2-40B4-BE49-F238E27FC236}">
              <a16:creationId xmlns:a16="http://schemas.microsoft.com/office/drawing/2014/main" id="{6E58B837-325F-4200-8681-34B2645B7D5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7" name="テキスト ボックス 436">
          <a:extLst>
            <a:ext uri="{FF2B5EF4-FFF2-40B4-BE49-F238E27FC236}">
              <a16:creationId xmlns:a16="http://schemas.microsoft.com/office/drawing/2014/main" id="{F6B824AB-EC32-4139-92A3-51726FE6406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a:extLst>
            <a:ext uri="{FF2B5EF4-FFF2-40B4-BE49-F238E27FC236}">
              <a16:creationId xmlns:a16="http://schemas.microsoft.com/office/drawing/2014/main" id="{E878896D-B87C-4BAA-87BA-3654DCD19C3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39" name="テキスト ボックス 438">
          <a:extLst>
            <a:ext uri="{FF2B5EF4-FFF2-40B4-BE49-F238E27FC236}">
              <a16:creationId xmlns:a16="http://schemas.microsoft.com/office/drawing/2014/main" id="{FA64215A-7326-477D-8DF2-B27671EE5B99}"/>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a:extLst>
            <a:ext uri="{FF2B5EF4-FFF2-40B4-BE49-F238E27FC236}">
              <a16:creationId xmlns:a16="http://schemas.microsoft.com/office/drawing/2014/main" id="{9863D1CA-3D26-4E07-88A2-6C9B83D2FFF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1" name="テキスト ボックス 440">
          <a:extLst>
            <a:ext uri="{FF2B5EF4-FFF2-40B4-BE49-F238E27FC236}">
              <a16:creationId xmlns:a16="http://schemas.microsoft.com/office/drawing/2014/main" id="{43362966-D3D6-4055-B1D2-DF6E95B733F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a:extLst>
            <a:ext uri="{FF2B5EF4-FFF2-40B4-BE49-F238E27FC236}">
              <a16:creationId xmlns:a16="http://schemas.microsoft.com/office/drawing/2014/main" id="{31A6F9AA-A1EC-4353-BDE2-2A96522ED3B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3" name="テキスト ボックス 442">
          <a:extLst>
            <a:ext uri="{FF2B5EF4-FFF2-40B4-BE49-F238E27FC236}">
              <a16:creationId xmlns:a16="http://schemas.microsoft.com/office/drawing/2014/main" id="{73D57139-D4DE-494B-8BDB-5BD97EEB87F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a:extLst>
            <a:ext uri="{FF2B5EF4-FFF2-40B4-BE49-F238E27FC236}">
              <a16:creationId xmlns:a16="http://schemas.microsoft.com/office/drawing/2014/main" id="{52A9187D-2E25-4EA0-853E-461CA524CAF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5" name="テキスト ボックス 444">
          <a:extLst>
            <a:ext uri="{FF2B5EF4-FFF2-40B4-BE49-F238E27FC236}">
              <a16:creationId xmlns:a16="http://schemas.microsoft.com/office/drawing/2014/main" id="{ACFC30B1-DA51-438B-8112-9D327AFAA12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a:extLst>
            <a:ext uri="{FF2B5EF4-FFF2-40B4-BE49-F238E27FC236}">
              <a16:creationId xmlns:a16="http://schemas.microsoft.com/office/drawing/2014/main" id="{81CF892B-7002-4595-B842-BADE87D6DB1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7" name="テキスト ボックス 446">
          <a:extLst>
            <a:ext uri="{FF2B5EF4-FFF2-40B4-BE49-F238E27FC236}">
              <a16:creationId xmlns:a16="http://schemas.microsoft.com/office/drawing/2014/main" id="{0ED27165-B981-4674-8160-41699939ECD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a:extLst>
            <a:ext uri="{FF2B5EF4-FFF2-40B4-BE49-F238E27FC236}">
              <a16:creationId xmlns:a16="http://schemas.microsoft.com/office/drawing/2014/main" id="{F3E823C2-6676-4197-A5FA-621F35CFE96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449" name="直線コネクタ 448">
          <a:extLst>
            <a:ext uri="{FF2B5EF4-FFF2-40B4-BE49-F238E27FC236}">
              <a16:creationId xmlns:a16="http://schemas.microsoft.com/office/drawing/2014/main" id="{B7F9A6A1-E654-498F-8032-E63DC62CC89F}"/>
            </a:ext>
          </a:extLst>
        </xdr:cNvPr>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450" name="【一般廃棄物処理施設】&#10;一人当たり有形固定資産（償却資産）額最小値テキスト">
          <a:extLst>
            <a:ext uri="{FF2B5EF4-FFF2-40B4-BE49-F238E27FC236}">
              <a16:creationId xmlns:a16="http://schemas.microsoft.com/office/drawing/2014/main" id="{B2954B05-ABC5-41A1-B618-81EE174424D6}"/>
            </a:ext>
          </a:extLst>
        </xdr:cNvPr>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451" name="直線コネクタ 450">
          <a:extLst>
            <a:ext uri="{FF2B5EF4-FFF2-40B4-BE49-F238E27FC236}">
              <a16:creationId xmlns:a16="http://schemas.microsoft.com/office/drawing/2014/main" id="{E6DD3868-67C8-4A2C-BFEF-8F890FE5E1A7}"/>
            </a:ext>
          </a:extLst>
        </xdr:cNvPr>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452" name="【一般廃棄物処理施設】&#10;一人当たり有形固定資産（償却資産）額最大値テキスト">
          <a:extLst>
            <a:ext uri="{FF2B5EF4-FFF2-40B4-BE49-F238E27FC236}">
              <a16:creationId xmlns:a16="http://schemas.microsoft.com/office/drawing/2014/main" id="{B71272F2-1EDB-4D1D-BE3F-9E47DCD50B5A}"/>
            </a:ext>
          </a:extLst>
        </xdr:cNvPr>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453" name="直線コネクタ 452">
          <a:extLst>
            <a:ext uri="{FF2B5EF4-FFF2-40B4-BE49-F238E27FC236}">
              <a16:creationId xmlns:a16="http://schemas.microsoft.com/office/drawing/2014/main" id="{09BF47D6-F309-4CD5-8511-8C1BFD3BFC76}"/>
            </a:ext>
          </a:extLst>
        </xdr:cNvPr>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454" name="【一般廃棄物処理施設】&#10;一人当たり有形固定資産（償却資産）額平均値テキスト">
          <a:extLst>
            <a:ext uri="{FF2B5EF4-FFF2-40B4-BE49-F238E27FC236}">
              <a16:creationId xmlns:a16="http://schemas.microsoft.com/office/drawing/2014/main" id="{5366FEDF-0A8A-43B7-98FD-CD43E40A9D57}"/>
            </a:ext>
          </a:extLst>
        </xdr:cNvPr>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455" name="フローチャート: 判断 454">
          <a:extLst>
            <a:ext uri="{FF2B5EF4-FFF2-40B4-BE49-F238E27FC236}">
              <a16:creationId xmlns:a16="http://schemas.microsoft.com/office/drawing/2014/main" id="{F3FBEE2B-E08E-45B8-A57A-9C41F67C70BF}"/>
            </a:ext>
          </a:extLst>
        </xdr:cNvPr>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456" name="フローチャート: 判断 455">
          <a:extLst>
            <a:ext uri="{FF2B5EF4-FFF2-40B4-BE49-F238E27FC236}">
              <a16:creationId xmlns:a16="http://schemas.microsoft.com/office/drawing/2014/main" id="{E9752CAD-3EBC-4728-A61C-0AF8FBAB0575}"/>
            </a:ext>
          </a:extLst>
        </xdr:cNvPr>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457" name="フローチャート: 判断 456">
          <a:extLst>
            <a:ext uri="{FF2B5EF4-FFF2-40B4-BE49-F238E27FC236}">
              <a16:creationId xmlns:a16="http://schemas.microsoft.com/office/drawing/2014/main" id="{9856A6E4-F13B-4AE0-A2CE-DDD021B1A269}"/>
            </a:ext>
          </a:extLst>
        </xdr:cNvPr>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458" name="フローチャート: 判断 457">
          <a:extLst>
            <a:ext uri="{FF2B5EF4-FFF2-40B4-BE49-F238E27FC236}">
              <a16:creationId xmlns:a16="http://schemas.microsoft.com/office/drawing/2014/main" id="{8902D38A-BE15-40A3-86EF-25B70BB8BADE}"/>
            </a:ext>
          </a:extLst>
        </xdr:cNvPr>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459" name="フローチャート: 判断 458">
          <a:extLst>
            <a:ext uri="{FF2B5EF4-FFF2-40B4-BE49-F238E27FC236}">
              <a16:creationId xmlns:a16="http://schemas.microsoft.com/office/drawing/2014/main" id="{EB602D6C-4E9F-4A78-829D-D583766831BF}"/>
            </a:ext>
          </a:extLst>
        </xdr:cNvPr>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FDEDAB24-CE89-44B9-907E-A66CADA6787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D903BF7D-E2A6-4D7E-A8DF-093550F6C61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5B1E6CEE-1B99-437B-A854-315112F8E64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68C4F182-D7DC-4A3B-BAB9-52290314B52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FB7EE1E-5E2A-4F1D-B990-9127D7FE5B1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79685</xdr:rowOff>
    </xdr:from>
    <xdr:to>
      <xdr:col>116</xdr:col>
      <xdr:colOff>114300</xdr:colOff>
      <xdr:row>39</xdr:row>
      <xdr:rowOff>9835</xdr:rowOff>
    </xdr:to>
    <xdr:sp macro="" textlink="">
      <xdr:nvSpPr>
        <xdr:cNvPr id="465" name="楕円 464">
          <a:extLst>
            <a:ext uri="{FF2B5EF4-FFF2-40B4-BE49-F238E27FC236}">
              <a16:creationId xmlns:a16="http://schemas.microsoft.com/office/drawing/2014/main" id="{CF924757-AB07-4184-8B9F-41F3E5B951B7}"/>
            </a:ext>
          </a:extLst>
        </xdr:cNvPr>
        <xdr:cNvSpPr/>
      </xdr:nvSpPr>
      <xdr:spPr>
        <a:xfrm>
          <a:off x="22110700" y="65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102562</xdr:rowOff>
    </xdr:from>
    <xdr:ext cx="534377" cy="259045"/>
    <xdr:sp macro="" textlink="">
      <xdr:nvSpPr>
        <xdr:cNvPr id="466" name="【一般廃棄物処理施設】&#10;一人当たり有形固定資産（償却資産）額該当値テキスト">
          <a:extLst>
            <a:ext uri="{FF2B5EF4-FFF2-40B4-BE49-F238E27FC236}">
              <a16:creationId xmlns:a16="http://schemas.microsoft.com/office/drawing/2014/main" id="{86DB9A31-9169-43F7-BF0B-8C8BD941B415}"/>
            </a:ext>
          </a:extLst>
        </xdr:cNvPr>
        <xdr:cNvSpPr txBox="1"/>
      </xdr:nvSpPr>
      <xdr:spPr>
        <a:xfrm>
          <a:off x="22199600" y="64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88052</xdr:rowOff>
    </xdr:from>
    <xdr:to>
      <xdr:col>112</xdr:col>
      <xdr:colOff>38100</xdr:colOff>
      <xdr:row>39</xdr:row>
      <xdr:rowOff>18202</xdr:rowOff>
    </xdr:to>
    <xdr:sp macro="" textlink="">
      <xdr:nvSpPr>
        <xdr:cNvPr id="467" name="楕円 466">
          <a:extLst>
            <a:ext uri="{FF2B5EF4-FFF2-40B4-BE49-F238E27FC236}">
              <a16:creationId xmlns:a16="http://schemas.microsoft.com/office/drawing/2014/main" id="{4181ED39-99A8-4F13-9F92-14280C3CE7B7}"/>
            </a:ext>
          </a:extLst>
        </xdr:cNvPr>
        <xdr:cNvSpPr/>
      </xdr:nvSpPr>
      <xdr:spPr>
        <a:xfrm>
          <a:off x="21272500" y="660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130485</xdr:rowOff>
    </xdr:from>
    <xdr:to>
      <xdr:col>116</xdr:col>
      <xdr:colOff>63500</xdr:colOff>
      <xdr:row>38</xdr:row>
      <xdr:rowOff>138852</xdr:rowOff>
    </xdr:to>
    <xdr:cxnSp macro="">
      <xdr:nvCxnSpPr>
        <xdr:cNvPr id="468" name="直線コネクタ 467">
          <a:extLst>
            <a:ext uri="{FF2B5EF4-FFF2-40B4-BE49-F238E27FC236}">
              <a16:creationId xmlns:a16="http://schemas.microsoft.com/office/drawing/2014/main" id="{3497EABD-B89C-419C-AD64-6B87F99BCF39}"/>
            </a:ext>
          </a:extLst>
        </xdr:cNvPr>
        <xdr:cNvCxnSpPr/>
      </xdr:nvCxnSpPr>
      <xdr:spPr>
        <a:xfrm flipV="1">
          <a:off x="21323300" y="6645585"/>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109030</xdr:rowOff>
    </xdr:from>
    <xdr:to>
      <xdr:col>107</xdr:col>
      <xdr:colOff>101600</xdr:colOff>
      <xdr:row>39</xdr:row>
      <xdr:rowOff>39180</xdr:rowOff>
    </xdr:to>
    <xdr:sp macro="" textlink="">
      <xdr:nvSpPr>
        <xdr:cNvPr id="469" name="楕円 468">
          <a:extLst>
            <a:ext uri="{FF2B5EF4-FFF2-40B4-BE49-F238E27FC236}">
              <a16:creationId xmlns:a16="http://schemas.microsoft.com/office/drawing/2014/main" id="{231C83C9-C0A2-46B1-8FD3-BC438EFA3BF7}"/>
            </a:ext>
          </a:extLst>
        </xdr:cNvPr>
        <xdr:cNvSpPr/>
      </xdr:nvSpPr>
      <xdr:spPr>
        <a:xfrm>
          <a:off x="20383500" y="66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138852</xdr:rowOff>
    </xdr:from>
    <xdr:to>
      <xdr:col>111</xdr:col>
      <xdr:colOff>177800</xdr:colOff>
      <xdr:row>38</xdr:row>
      <xdr:rowOff>159830</xdr:rowOff>
    </xdr:to>
    <xdr:cxnSp macro="">
      <xdr:nvCxnSpPr>
        <xdr:cNvPr id="470" name="直線コネクタ 469">
          <a:extLst>
            <a:ext uri="{FF2B5EF4-FFF2-40B4-BE49-F238E27FC236}">
              <a16:creationId xmlns:a16="http://schemas.microsoft.com/office/drawing/2014/main" id="{407D407C-F482-4174-8967-81775BDD3BA1}"/>
            </a:ext>
          </a:extLst>
        </xdr:cNvPr>
        <xdr:cNvCxnSpPr/>
      </xdr:nvCxnSpPr>
      <xdr:spPr>
        <a:xfrm flipV="1">
          <a:off x="20434300" y="6653952"/>
          <a:ext cx="889000" cy="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115370</xdr:rowOff>
    </xdr:from>
    <xdr:to>
      <xdr:col>102</xdr:col>
      <xdr:colOff>165100</xdr:colOff>
      <xdr:row>39</xdr:row>
      <xdr:rowOff>45520</xdr:rowOff>
    </xdr:to>
    <xdr:sp macro="" textlink="">
      <xdr:nvSpPr>
        <xdr:cNvPr id="471" name="楕円 470">
          <a:extLst>
            <a:ext uri="{FF2B5EF4-FFF2-40B4-BE49-F238E27FC236}">
              <a16:creationId xmlns:a16="http://schemas.microsoft.com/office/drawing/2014/main" id="{1A42C59B-48E8-4ABB-9D96-03D35DD81CF0}"/>
            </a:ext>
          </a:extLst>
        </xdr:cNvPr>
        <xdr:cNvSpPr/>
      </xdr:nvSpPr>
      <xdr:spPr>
        <a:xfrm>
          <a:off x="19494500" y="66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159830</xdr:rowOff>
    </xdr:from>
    <xdr:to>
      <xdr:col>107</xdr:col>
      <xdr:colOff>50800</xdr:colOff>
      <xdr:row>38</xdr:row>
      <xdr:rowOff>166170</xdr:rowOff>
    </xdr:to>
    <xdr:cxnSp macro="">
      <xdr:nvCxnSpPr>
        <xdr:cNvPr id="472" name="直線コネクタ 471">
          <a:extLst>
            <a:ext uri="{FF2B5EF4-FFF2-40B4-BE49-F238E27FC236}">
              <a16:creationId xmlns:a16="http://schemas.microsoft.com/office/drawing/2014/main" id="{362958F9-772F-4EA1-BABE-881EFFA77BAD}"/>
            </a:ext>
          </a:extLst>
        </xdr:cNvPr>
        <xdr:cNvCxnSpPr/>
      </xdr:nvCxnSpPr>
      <xdr:spPr>
        <a:xfrm flipV="1">
          <a:off x="19545300" y="6674930"/>
          <a:ext cx="889000" cy="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473" name="n_1aveValue【一般廃棄物処理施設】&#10;一人当たり有形固定資産（償却資産）額">
          <a:extLst>
            <a:ext uri="{FF2B5EF4-FFF2-40B4-BE49-F238E27FC236}">
              <a16:creationId xmlns:a16="http://schemas.microsoft.com/office/drawing/2014/main" id="{2BA66C24-9F48-477C-ADBD-79B85E98D105}"/>
            </a:ext>
          </a:extLst>
        </xdr:cNvPr>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474" name="n_2aveValue【一般廃棄物処理施設】&#10;一人当たり有形固定資産（償却資産）額">
          <a:extLst>
            <a:ext uri="{FF2B5EF4-FFF2-40B4-BE49-F238E27FC236}">
              <a16:creationId xmlns:a16="http://schemas.microsoft.com/office/drawing/2014/main" id="{1B7B0705-2D8A-4286-B820-7C7D92A6EA7E}"/>
            </a:ext>
          </a:extLst>
        </xdr:cNvPr>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475" name="n_3aveValue【一般廃棄物処理施設】&#10;一人当たり有形固定資産（償却資産）額">
          <a:extLst>
            <a:ext uri="{FF2B5EF4-FFF2-40B4-BE49-F238E27FC236}">
              <a16:creationId xmlns:a16="http://schemas.microsoft.com/office/drawing/2014/main" id="{3AE3131E-60B4-4BE3-BA4D-F9444B1A907A}"/>
            </a:ext>
          </a:extLst>
        </xdr:cNvPr>
        <xdr:cNvSpPr txBox="1"/>
      </xdr:nvSpPr>
      <xdr:spPr>
        <a:xfrm>
          <a:off x="19278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476" name="n_4aveValue【一般廃棄物処理施設】&#10;一人当たり有形固定資産（償却資産）額">
          <a:extLst>
            <a:ext uri="{FF2B5EF4-FFF2-40B4-BE49-F238E27FC236}">
              <a16:creationId xmlns:a16="http://schemas.microsoft.com/office/drawing/2014/main" id="{A3EF07F1-0660-40CF-BFB1-A659C77A6D49}"/>
            </a:ext>
          </a:extLst>
        </xdr:cNvPr>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34729</xdr:rowOff>
    </xdr:from>
    <xdr:ext cx="534377" cy="259045"/>
    <xdr:sp macro="" textlink="">
      <xdr:nvSpPr>
        <xdr:cNvPr id="477" name="n_1mainValue【一般廃棄物処理施設】&#10;一人当たり有形固定資産（償却資産）額">
          <a:extLst>
            <a:ext uri="{FF2B5EF4-FFF2-40B4-BE49-F238E27FC236}">
              <a16:creationId xmlns:a16="http://schemas.microsoft.com/office/drawing/2014/main" id="{FA79F1AA-20A0-45CD-94B7-F04F28AD3190}"/>
            </a:ext>
          </a:extLst>
        </xdr:cNvPr>
        <xdr:cNvSpPr txBox="1"/>
      </xdr:nvSpPr>
      <xdr:spPr>
        <a:xfrm>
          <a:off x="21043411" y="637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55706</xdr:rowOff>
    </xdr:from>
    <xdr:ext cx="534377" cy="259045"/>
    <xdr:sp macro="" textlink="">
      <xdr:nvSpPr>
        <xdr:cNvPr id="478" name="n_2mainValue【一般廃棄物処理施設】&#10;一人当たり有形固定資産（償却資産）額">
          <a:extLst>
            <a:ext uri="{FF2B5EF4-FFF2-40B4-BE49-F238E27FC236}">
              <a16:creationId xmlns:a16="http://schemas.microsoft.com/office/drawing/2014/main" id="{F1A75E9E-55D0-4729-B482-DB7F51545B06}"/>
            </a:ext>
          </a:extLst>
        </xdr:cNvPr>
        <xdr:cNvSpPr txBox="1"/>
      </xdr:nvSpPr>
      <xdr:spPr>
        <a:xfrm>
          <a:off x="20167111" y="63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62046</xdr:rowOff>
    </xdr:from>
    <xdr:ext cx="534377" cy="259045"/>
    <xdr:sp macro="" textlink="">
      <xdr:nvSpPr>
        <xdr:cNvPr id="479" name="n_3mainValue【一般廃棄物処理施設】&#10;一人当たり有形固定資産（償却資産）額">
          <a:extLst>
            <a:ext uri="{FF2B5EF4-FFF2-40B4-BE49-F238E27FC236}">
              <a16:creationId xmlns:a16="http://schemas.microsoft.com/office/drawing/2014/main" id="{3BE78BF5-381F-41D6-AEFB-D8D6A4907544}"/>
            </a:ext>
          </a:extLst>
        </xdr:cNvPr>
        <xdr:cNvSpPr txBox="1"/>
      </xdr:nvSpPr>
      <xdr:spPr>
        <a:xfrm>
          <a:off x="19278111" y="64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a:extLst>
            <a:ext uri="{FF2B5EF4-FFF2-40B4-BE49-F238E27FC236}">
              <a16:creationId xmlns:a16="http://schemas.microsoft.com/office/drawing/2014/main" id="{3F844BAA-10F3-46EE-8196-C86AA767AFB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a:extLst>
            <a:ext uri="{FF2B5EF4-FFF2-40B4-BE49-F238E27FC236}">
              <a16:creationId xmlns:a16="http://schemas.microsoft.com/office/drawing/2014/main" id="{54860C8C-89C0-40A1-A5F5-806B7AE5C84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a:extLst>
            <a:ext uri="{FF2B5EF4-FFF2-40B4-BE49-F238E27FC236}">
              <a16:creationId xmlns:a16="http://schemas.microsoft.com/office/drawing/2014/main" id="{139E36DC-5D09-4913-84FE-8FBD4840143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a:extLst>
            <a:ext uri="{FF2B5EF4-FFF2-40B4-BE49-F238E27FC236}">
              <a16:creationId xmlns:a16="http://schemas.microsoft.com/office/drawing/2014/main" id="{A41AD12C-8F61-41E7-AA35-363E4302C00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a:extLst>
            <a:ext uri="{FF2B5EF4-FFF2-40B4-BE49-F238E27FC236}">
              <a16:creationId xmlns:a16="http://schemas.microsoft.com/office/drawing/2014/main" id="{DAB0E133-948C-4F04-AE63-7972DE1F15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a:extLst>
            <a:ext uri="{FF2B5EF4-FFF2-40B4-BE49-F238E27FC236}">
              <a16:creationId xmlns:a16="http://schemas.microsoft.com/office/drawing/2014/main" id="{35348838-98A7-4836-905F-4145540B2F9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a:extLst>
            <a:ext uri="{FF2B5EF4-FFF2-40B4-BE49-F238E27FC236}">
              <a16:creationId xmlns:a16="http://schemas.microsoft.com/office/drawing/2014/main" id="{5004A342-869F-4009-8CB5-A99EB734F09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a:extLst>
            <a:ext uri="{FF2B5EF4-FFF2-40B4-BE49-F238E27FC236}">
              <a16:creationId xmlns:a16="http://schemas.microsoft.com/office/drawing/2014/main" id="{25A168E2-02D9-489B-AD4F-64EF399C65E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a:extLst>
            <a:ext uri="{FF2B5EF4-FFF2-40B4-BE49-F238E27FC236}">
              <a16:creationId xmlns:a16="http://schemas.microsoft.com/office/drawing/2014/main" id="{3848C3FC-88C6-477C-BD9B-99B834F82EC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a:extLst>
            <a:ext uri="{FF2B5EF4-FFF2-40B4-BE49-F238E27FC236}">
              <a16:creationId xmlns:a16="http://schemas.microsoft.com/office/drawing/2014/main" id="{46F08B16-2617-40AF-8765-21AD99E4C7E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0" name="テキスト ボックス 489">
          <a:extLst>
            <a:ext uri="{FF2B5EF4-FFF2-40B4-BE49-F238E27FC236}">
              <a16:creationId xmlns:a16="http://schemas.microsoft.com/office/drawing/2014/main" id="{188DADA3-7278-4693-9918-046BF3747A1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1" name="直線コネクタ 490">
          <a:extLst>
            <a:ext uri="{FF2B5EF4-FFF2-40B4-BE49-F238E27FC236}">
              <a16:creationId xmlns:a16="http://schemas.microsoft.com/office/drawing/2014/main" id="{44B1FB6E-398A-4322-AF15-8A85B2D1CAE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2" name="テキスト ボックス 491">
          <a:extLst>
            <a:ext uri="{FF2B5EF4-FFF2-40B4-BE49-F238E27FC236}">
              <a16:creationId xmlns:a16="http://schemas.microsoft.com/office/drawing/2014/main" id="{C4A45BC7-4F75-4600-941F-61D847FE6B7C}"/>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3" name="直線コネクタ 492">
          <a:extLst>
            <a:ext uri="{FF2B5EF4-FFF2-40B4-BE49-F238E27FC236}">
              <a16:creationId xmlns:a16="http://schemas.microsoft.com/office/drawing/2014/main" id="{2585F75F-FE4D-42CE-894A-281839AFB07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4" name="テキスト ボックス 493">
          <a:extLst>
            <a:ext uri="{FF2B5EF4-FFF2-40B4-BE49-F238E27FC236}">
              <a16:creationId xmlns:a16="http://schemas.microsoft.com/office/drawing/2014/main" id="{23BEDD76-BC2A-4976-B3C6-FB7C6663CBD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5" name="直線コネクタ 494">
          <a:extLst>
            <a:ext uri="{FF2B5EF4-FFF2-40B4-BE49-F238E27FC236}">
              <a16:creationId xmlns:a16="http://schemas.microsoft.com/office/drawing/2014/main" id="{24800A90-7649-484E-A076-CEEBD8314B68}"/>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6" name="テキスト ボックス 495">
          <a:extLst>
            <a:ext uri="{FF2B5EF4-FFF2-40B4-BE49-F238E27FC236}">
              <a16:creationId xmlns:a16="http://schemas.microsoft.com/office/drawing/2014/main" id="{96D43FF1-4256-4CAA-977B-622B41F11A0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7" name="直線コネクタ 496">
          <a:extLst>
            <a:ext uri="{FF2B5EF4-FFF2-40B4-BE49-F238E27FC236}">
              <a16:creationId xmlns:a16="http://schemas.microsoft.com/office/drawing/2014/main" id="{2B17A611-5D18-4034-BAA3-80D3439EA082}"/>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8" name="テキスト ボックス 497">
          <a:extLst>
            <a:ext uri="{FF2B5EF4-FFF2-40B4-BE49-F238E27FC236}">
              <a16:creationId xmlns:a16="http://schemas.microsoft.com/office/drawing/2014/main" id="{DB237A97-C399-4A41-97AC-A04FD44347A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a:extLst>
            <a:ext uri="{FF2B5EF4-FFF2-40B4-BE49-F238E27FC236}">
              <a16:creationId xmlns:a16="http://schemas.microsoft.com/office/drawing/2014/main" id="{17CE1722-7085-4DA8-BE97-978410418B3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0" name="テキスト ボックス 499">
          <a:extLst>
            <a:ext uri="{FF2B5EF4-FFF2-40B4-BE49-F238E27FC236}">
              <a16:creationId xmlns:a16="http://schemas.microsoft.com/office/drawing/2014/main" id="{B5D85390-6627-4179-B0F1-52459942A88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保健センター・保健所】&#10;有形固定資産減価償却率グラフ枠">
          <a:extLst>
            <a:ext uri="{FF2B5EF4-FFF2-40B4-BE49-F238E27FC236}">
              <a16:creationId xmlns:a16="http://schemas.microsoft.com/office/drawing/2014/main" id="{A6EC699F-3D2A-48A2-BB66-87869594873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02" name="直線コネクタ 501">
          <a:extLst>
            <a:ext uri="{FF2B5EF4-FFF2-40B4-BE49-F238E27FC236}">
              <a16:creationId xmlns:a16="http://schemas.microsoft.com/office/drawing/2014/main" id="{E4BFE316-ECFF-4372-8961-D3EC13816D64}"/>
            </a:ext>
          </a:extLst>
        </xdr:cNvPr>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03" name="【保健センター・保健所】&#10;有形固定資産減価償却率最小値テキスト">
          <a:extLst>
            <a:ext uri="{FF2B5EF4-FFF2-40B4-BE49-F238E27FC236}">
              <a16:creationId xmlns:a16="http://schemas.microsoft.com/office/drawing/2014/main" id="{1B8D89FD-D6BD-4147-A320-B2C260E20942}"/>
            </a:ext>
          </a:extLst>
        </xdr:cNvPr>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04" name="直線コネクタ 503">
          <a:extLst>
            <a:ext uri="{FF2B5EF4-FFF2-40B4-BE49-F238E27FC236}">
              <a16:creationId xmlns:a16="http://schemas.microsoft.com/office/drawing/2014/main" id="{666A9184-1884-44EE-9EBD-0E6B2B97455C}"/>
            </a:ext>
          </a:extLst>
        </xdr:cNvPr>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05" name="【保健センター・保健所】&#10;有形固定資産減価償却率最大値テキスト">
          <a:extLst>
            <a:ext uri="{FF2B5EF4-FFF2-40B4-BE49-F238E27FC236}">
              <a16:creationId xmlns:a16="http://schemas.microsoft.com/office/drawing/2014/main" id="{85370D47-EFE6-4F58-828C-BCA69DFD95A8}"/>
            </a:ext>
          </a:extLst>
        </xdr:cNvPr>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06" name="直線コネクタ 505">
          <a:extLst>
            <a:ext uri="{FF2B5EF4-FFF2-40B4-BE49-F238E27FC236}">
              <a16:creationId xmlns:a16="http://schemas.microsoft.com/office/drawing/2014/main" id="{1359621E-0575-494C-AA99-DE42666A2943}"/>
            </a:ext>
          </a:extLst>
        </xdr:cNvPr>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507" name="【保健センター・保健所】&#10;有形固定資産減価償却率平均値テキスト">
          <a:extLst>
            <a:ext uri="{FF2B5EF4-FFF2-40B4-BE49-F238E27FC236}">
              <a16:creationId xmlns:a16="http://schemas.microsoft.com/office/drawing/2014/main" id="{470B75B3-8CFA-4170-8931-C56361B9D9A5}"/>
            </a:ext>
          </a:extLst>
        </xdr:cNvPr>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508" name="フローチャート: 判断 507">
          <a:extLst>
            <a:ext uri="{FF2B5EF4-FFF2-40B4-BE49-F238E27FC236}">
              <a16:creationId xmlns:a16="http://schemas.microsoft.com/office/drawing/2014/main" id="{5D05CCA2-34EF-450D-B2B6-0F8C2BB34746}"/>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509" name="フローチャート: 判断 508">
          <a:extLst>
            <a:ext uri="{FF2B5EF4-FFF2-40B4-BE49-F238E27FC236}">
              <a16:creationId xmlns:a16="http://schemas.microsoft.com/office/drawing/2014/main" id="{1F1A196F-7138-47E9-B41E-14982A075A2F}"/>
            </a:ext>
          </a:extLst>
        </xdr:cNvPr>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510" name="フローチャート: 判断 509">
          <a:extLst>
            <a:ext uri="{FF2B5EF4-FFF2-40B4-BE49-F238E27FC236}">
              <a16:creationId xmlns:a16="http://schemas.microsoft.com/office/drawing/2014/main" id="{F8D8A082-9A5E-4FE8-9ACE-04F1256C2835}"/>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511" name="フローチャート: 判断 510">
          <a:extLst>
            <a:ext uri="{FF2B5EF4-FFF2-40B4-BE49-F238E27FC236}">
              <a16:creationId xmlns:a16="http://schemas.microsoft.com/office/drawing/2014/main" id="{8D1AEB36-BD09-4E83-AB06-10128F06E965}"/>
            </a:ext>
          </a:extLst>
        </xdr:cNvPr>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512" name="フローチャート: 判断 511">
          <a:extLst>
            <a:ext uri="{FF2B5EF4-FFF2-40B4-BE49-F238E27FC236}">
              <a16:creationId xmlns:a16="http://schemas.microsoft.com/office/drawing/2014/main" id="{D83D44B8-1C14-405B-A1CD-68F51FE1B3E5}"/>
            </a:ext>
          </a:extLst>
        </xdr:cNvPr>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AC7B7E12-C9AF-433E-AFDC-FA437C4FD28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63F7C1D8-577B-4615-9D18-AEECEAC4654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611E9768-E172-48C4-A025-D799FE7438B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3B4C6AB9-7C62-4758-B57D-44D3A65BFF2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3E4D03E9-C4F4-469B-881C-16DB46E7142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18" name="楕円 517">
          <a:extLst>
            <a:ext uri="{FF2B5EF4-FFF2-40B4-BE49-F238E27FC236}">
              <a16:creationId xmlns:a16="http://schemas.microsoft.com/office/drawing/2014/main" id="{4C1882AC-8294-4982-89A6-19CBA9E92080}"/>
            </a:ext>
          </a:extLst>
        </xdr:cNvPr>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121937</xdr:rowOff>
    </xdr:from>
    <xdr:ext cx="405111" cy="259045"/>
    <xdr:sp macro="" textlink="">
      <xdr:nvSpPr>
        <xdr:cNvPr id="519" name="【保健センター・保健所】&#10;有形固定資産減価償却率該当値テキスト">
          <a:extLst>
            <a:ext uri="{FF2B5EF4-FFF2-40B4-BE49-F238E27FC236}">
              <a16:creationId xmlns:a16="http://schemas.microsoft.com/office/drawing/2014/main" id="{5162FD02-DD39-49C5-96C2-19DAF334D79F}"/>
            </a:ext>
          </a:extLst>
        </xdr:cNvPr>
        <xdr:cNvSpPr txBox="1"/>
      </xdr:nvSpPr>
      <xdr:spPr>
        <a:xfrm>
          <a:off x="16357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106934</xdr:rowOff>
    </xdr:from>
    <xdr:to>
      <xdr:col>81</xdr:col>
      <xdr:colOff>101600</xdr:colOff>
      <xdr:row>60</xdr:row>
      <xdr:rowOff>37084</xdr:rowOff>
    </xdr:to>
    <xdr:sp macro="" textlink="">
      <xdr:nvSpPr>
        <xdr:cNvPr id="520" name="楕円 519">
          <a:extLst>
            <a:ext uri="{FF2B5EF4-FFF2-40B4-BE49-F238E27FC236}">
              <a16:creationId xmlns:a16="http://schemas.microsoft.com/office/drawing/2014/main" id="{F7418BB7-1933-4AD4-83F3-5B802B406974}"/>
            </a:ext>
          </a:extLst>
        </xdr:cNvPr>
        <xdr:cNvSpPr/>
      </xdr:nvSpPr>
      <xdr:spPr>
        <a:xfrm>
          <a:off x="15430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157734</xdr:rowOff>
    </xdr:from>
    <xdr:to>
      <xdr:col>85</xdr:col>
      <xdr:colOff>127000</xdr:colOff>
      <xdr:row>60</xdr:row>
      <xdr:rowOff>22860</xdr:rowOff>
    </xdr:to>
    <xdr:cxnSp macro="">
      <xdr:nvCxnSpPr>
        <xdr:cNvPr id="521" name="直線コネクタ 520">
          <a:extLst>
            <a:ext uri="{FF2B5EF4-FFF2-40B4-BE49-F238E27FC236}">
              <a16:creationId xmlns:a16="http://schemas.microsoft.com/office/drawing/2014/main" id="{56FD2689-2220-4D1A-B8BD-1EAE1334B6D2}"/>
            </a:ext>
          </a:extLst>
        </xdr:cNvPr>
        <xdr:cNvCxnSpPr/>
      </xdr:nvCxnSpPr>
      <xdr:spPr>
        <a:xfrm>
          <a:off x="15481300" y="102732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72644</xdr:rowOff>
    </xdr:from>
    <xdr:to>
      <xdr:col>76</xdr:col>
      <xdr:colOff>165100</xdr:colOff>
      <xdr:row>60</xdr:row>
      <xdr:rowOff>2794</xdr:rowOff>
    </xdr:to>
    <xdr:sp macro="" textlink="">
      <xdr:nvSpPr>
        <xdr:cNvPr id="522" name="楕円 521">
          <a:extLst>
            <a:ext uri="{FF2B5EF4-FFF2-40B4-BE49-F238E27FC236}">
              <a16:creationId xmlns:a16="http://schemas.microsoft.com/office/drawing/2014/main" id="{E2E1A279-0227-4C54-9A3E-682DE20CE559}"/>
            </a:ext>
          </a:extLst>
        </xdr:cNvPr>
        <xdr:cNvSpPr/>
      </xdr:nvSpPr>
      <xdr:spPr>
        <a:xfrm>
          <a:off x="14541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123444</xdr:rowOff>
    </xdr:from>
    <xdr:to>
      <xdr:col>81</xdr:col>
      <xdr:colOff>50800</xdr:colOff>
      <xdr:row>59</xdr:row>
      <xdr:rowOff>157734</xdr:rowOff>
    </xdr:to>
    <xdr:cxnSp macro="">
      <xdr:nvCxnSpPr>
        <xdr:cNvPr id="523" name="直線コネクタ 522">
          <a:extLst>
            <a:ext uri="{FF2B5EF4-FFF2-40B4-BE49-F238E27FC236}">
              <a16:creationId xmlns:a16="http://schemas.microsoft.com/office/drawing/2014/main" id="{D79DCE37-9EAB-4AB7-B55D-78E901BAB1A2}"/>
            </a:ext>
          </a:extLst>
        </xdr:cNvPr>
        <xdr:cNvCxnSpPr/>
      </xdr:nvCxnSpPr>
      <xdr:spPr>
        <a:xfrm>
          <a:off x="14592300" y="102389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170942</xdr:rowOff>
    </xdr:from>
    <xdr:to>
      <xdr:col>72</xdr:col>
      <xdr:colOff>38100</xdr:colOff>
      <xdr:row>59</xdr:row>
      <xdr:rowOff>101092</xdr:rowOff>
    </xdr:to>
    <xdr:sp macro="" textlink="">
      <xdr:nvSpPr>
        <xdr:cNvPr id="524" name="楕円 523">
          <a:extLst>
            <a:ext uri="{FF2B5EF4-FFF2-40B4-BE49-F238E27FC236}">
              <a16:creationId xmlns:a16="http://schemas.microsoft.com/office/drawing/2014/main" id="{C79FCBE3-EA21-436C-A6A7-BF7A882AA36F}"/>
            </a:ext>
          </a:extLst>
        </xdr:cNvPr>
        <xdr:cNvSpPr/>
      </xdr:nvSpPr>
      <xdr:spPr>
        <a:xfrm>
          <a:off x="136525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50292</xdr:rowOff>
    </xdr:from>
    <xdr:to>
      <xdr:col>76</xdr:col>
      <xdr:colOff>114300</xdr:colOff>
      <xdr:row>59</xdr:row>
      <xdr:rowOff>123444</xdr:rowOff>
    </xdr:to>
    <xdr:cxnSp macro="">
      <xdr:nvCxnSpPr>
        <xdr:cNvPr id="525" name="直線コネクタ 524">
          <a:extLst>
            <a:ext uri="{FF2B5EF4-FFF2-40B4-BE49-F238E27FC236}">
              <a16:creationId xmlns:a16="http://schemas.microsoft.com/office/drawing/2014/main" id="{978780E8-C090-4AAA-951A-9924FC7F3BD3}"/>
            </a:ext>
          </a:extLst>
        </xdr:cNvPr>
        <xdr:cNvCxnSpPr/>
      </xdr:nvCxnSpPr>
      <xdr:spPr>
        <a:xfrm>
          <a:off x="13703300" y="1016584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526" name="n_1aveValue【保健センター・保健所】&#10;有形固定資産減価償却率">
          <a:extLst>
            <a:ext uri="{FF2B5EF4-FFF2-40B4-BE49-F238E27FC236}">
              <a16:creationId xmlns:a16="http://schemas.microsoft.com/office/drawing/2014/main" id="{AD5D25A4-9BC6-4FE7-94A8-4E23CBAAA7CB}"/>
            </a:ext>
          </a:extLst>
        </xdr:cNvPr>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527" name="n_2aveValue【保健センター・保健所】&#10;有形固定資産減価償却率">
          <a:extLst>
            <a:ext uri="{FF2B5EF4-FFF2-40B4-BE49-F238E27FC236}">
              <a16:creationId xmlns:a16="http://schemas.microsoft.com/office/drawing/2014/main" id="{6C0765BE-1E7D-45EE-B664-8333A4C6E40D}"/>
            </a:ext>
          </a:extLst>
        </xdr:cNvPr>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528" name="n_3aveValue【保健センター・保健所】&#10;有形固定資産減価償却率">
          <a:extLst>
            <a:ext uri="{FF2B5EF4-FFF2-40B4-BE49-F238E27FC236}">
              <a16:creationId xmlns:a16="http://schemas.microsoft.com/office/drawing/2014/main" id="{3C1D7990-9F9E-44E7-A42F-4E26456780C8}"/>
            </a:ext>
          </a:extLst>
        </xdr:cNvPr>
        <xdr:cNvSpPr txBox="1"/>
      </xdr:nvSpPr>
      <xdr:spPr>
        <a:xfrm>
          <a:off x="13500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529" name="n_4aveValue【保健センター・保健所】&#10;有形固定資産減価償却率">
          <a:extLst>
            <a:ext uri="{FF2B5EF4-FFF2-40B4-BE49-F238E27FC236}">
              <a16:creationId xmlns:a16="http://schemas.microsoft.com/office/drawing/2014/main" id="{C90E5855-9101-4069-B80A-83CA41E0F059}"/>
            </a:ext>
          </a:extLst>
        </xdr:cNvPr>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28211</xdr:rowOff>
    </xdr:from>
    <xdr:ext cx="405111" cy="259045"/>
    <xdr:sp macro="" textlink="">
      <xdr:nvSpPr>
        <xdr:cNvPr id="530" name="n_1mainValue【保健センター・保健所】&#10;有形固定資産減価償却率">
          <a:extLst>
            <a:ext uri="{FF2B5EF4-FFF2-40B4-BE49-F238E27FC236}">
              <a16:creationId xmlns:a16="http://schemas.microsoft.com/office/drawing/2014/main" id="{E93A570B-ADF9-4429-9CCA-E2C91EAFED95}"/>
            </a:ext>
          </a:extLst>
        </xdr:cNvPr>
        <xdr:cNvSpPr txBox="1"/>
      </xdr:nvSpPr>
      <xdr:spPr>
        <a:xfrm>
          <a:off x="15266044" y="1031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165371</xdr:rowOff>
    </xdr:from>
    <xdr:ext cx="405111" cy="259045"/>
    <xdr:sp macro="" textlink="">
      <xdr:nvSpPr>
        <xdr:cNvPr id="531" name="n_2mainValue【保健センター・保健所】&#10;有形固定資産減価償却率">
          <a:extLst>
            <a:ext uri="{FF2B5EF4-FFF2-40B4-BE49-F238E27FC236}">
              <a16:creationId xmlns:a16="http://schemas.microsoft.com/office/drawing/2014/main" id="{C1F1FE7B-BC8C-4436-87BA-DD5E05F5D210}"/>
            </a:ext>
          </a:extLst>
        </xdr:cNvPr>
        <xdr:cNvSpPr txBox="1"/>
      </xdr:nvSpPr>
      <xdr:spPr>
        <a:xfrm>
          <a:off x="14389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92219</xdr:rowOff>
    </xdr:from>
    <xdr:ext cx="405111" cy="259045"/>
    <xdr:sp macro="" textlink="">
      <xdr:nvSpPr>
        <xdr:cNvPr id="532" name="n_3mainValue【保健センター・保健所】&#10;有形固定資産減価償却率">
          <a:extLst>
            <a:ext uri="{FF2B5EF4-FFF2-40B4-BE49-F238E27FC236}">
              <a16:creationId xmlns:a16="http://schemas.microsoft.com/office/drawing/2014/main" id="{2D30246F-BEDF-46B3-B0F4-3CBD146EDD9F}"/>
            </a:ext>
          </a:extLst>
        </xdr:cNvPr>
        <xdr:cNvSpPr txBox="1"/>
      </xdr:nvSpPr>
      <xdr:spPr>
        <a:xfrm>
          <a:off x="135007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3" name="正方形/長方形 532">
          <a:extLst>
            <a:ext uri="{FF2B5EF4-FFF2-40B4-BE49-F238E27FC236}">
              <a16:creationId xmlns:a16="http://schemas.microsoft.com/office/drawing/2014/main" id="{C599F49B-0456-4F7D-B011-00A830FC166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4" name="正方形/長方形 533">
          <a:extLst>
            <a:ext uri="{FF2B5EF4-FFF2-40B4-BE49-F238E27FC236}">
              <a16:creationId xmlns:a16="http://schemas.microsoft.com/office/drawing/2014/main" id="{D9B789CF-5351-4A34-8032-DAF73B55E1C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5" name="正方形/長方形 534">
          <a:extLst>
            <a:ext uri="{FF2B5EF4-FFF2-40B4-BE49-F238E27FC236}">
              <a16:creationId xmlns:a16="http://schemas.microsoft.com/office/drawing/2014/main" id="{725CA30E-EA38-4B93-AB87-266404E8453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6" name="正方形/長方形 535">
          <a:extLst>
            <a:ext uri="{FF2B5EF4-FFF2-40B4-BE49-F238E27FC236}">
              <a16:creationId xmlns:a16="http://schemas.microsoft.com/office/drawing/2014/main" id="{FBBE3BFE-7629-4DDE-914C-571BA33D7EA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7" name="正方形/長方形 536">
          <a:extLst>
            <a:ext uri="{FF2B5EF4-FFF2-40B4-BE49-F238E27FC236}">
              <a16:creationId xmlns:a16="http://schemas.microsoft.com/office/drawing/2014/main" id="{885FA69F-2C00-4A48-9A8A-4708080E64B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8" name="正方形/長方形 537">
          <a:extLst>
            <a:ext uri="{FF2B5EF4-FFF2-40B4-BE49-F238E27FC236}">
              <a16:creationId xmlns:a16="http://schemas.microsoft.com/office/drawing/2014/main" id="{B71A7AA1-E448-47C8-9B93-5722E3CD87C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9" name="正方形/長方形 538">
          <a:extLst>
            <a:ext uri="{FF2B5EF4-FFF2-40B4-BE49-F238E27FC236}">
              <a16:creationId xmlns:a16="http://schemas.microsoft.com/office/drawing/2014/main" id="{1870F071-D58E-4F42-87BB-0E14A13184E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0" name="正方形/長方形 539">
          <a:extLst>
            <a:ext uri="{FF2B5EF4-FFF2-40B4-BE49-F238E27FC236}">
              <a16:creationId xmlns:a16="http://schemas.microsoft.com/office/drawing/2014/main" id="{F441C1FF-6B77-4447-B2DD-988022D5AA8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1" name="テキスト ボックス 540">
          <a:extLst>
            <a:ext uri="{FF2B5EF4-FFF2-40B4-BE49-F238E27FC236}">
              <a16:creationId xmlns:a16="http://schemas.microsoft.com/office/drawing/2014/main" id="{8DA285F7-5EF6-46AD-BEA3-DB1ED1D6F20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2" name="直線コネクタ 541">
          <a:extLst>
            <a:ext uri="{FF2B5EF4-FFF2-40B4-BE49-F238E27FC236}">
              <a16:creationId xmlns:a16="http://schemas.microsoft.com/office/drawing/2014/main" id="{BF32EACA-DBB2-4152-A7D3-B2E2D1953FC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3" name="直線コネクタ 542">
          <a:extLst>
            <a:ext uri="{FF2B5EF4-FFF2-40B4-BE49-F238E27FC236}">
              <a16:creationId xmlns:a16="http://schemas.microsoft.com/office/drawing/2014/main" id="{13B82DDC-3B97-4D4E-BB08-B959927BFBB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4" name="テキスト ボックス 543">
          <a:extLst>
            <a:ext uri="{FF2B5EF4-FFF2-40B4-BE49-F238E27FC236}">
              <a16:creationId xmlns:a16="http://schemas.microsoft.com/office/drawing/2014/main" id="{10F0A844-46B0-47B3-9165-99237B0DC2E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5" name="直線コネクタ 544">
          <a:extLst>
            <a:ext uri="{FF2B5EF4-FFF2-40B4-BE49-F238E27FC236}">
              <a16:creationId xmlns:a16="http://schemas.microsoft.com/office/drawing/2014/main" id="{31B71127-67D6-441C-AE07-7AF73E83172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6" name="テキスト ボックス 545">
          <a:extLst>
            <a:ext uri="{FF2B5EF4-FFF2-40B4-BE49-F238E27FC236}">
              <a16:creationId xmlns:a16="http://schemas.microsoft.com/office/drawing/2014/main" id="{69DEFA21-687B-42ED-ADE1-630EFA945EF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a:extLst>
            <a:ext uri="{FF2B5EF4-FFF2-40B4-BE49-F238E27FC236}">
              <a16:creationId xmlns:a16="http://schemas.microsoft.com/office/drawing/2014/main" id="{321C9482-26D6-4A02-9095-7E634138EDE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8" name="テキスト ボックス 547">
          <a:extLst>
            <a:ext uri="{FF2B5EF4-FFF2-40B4-BE49-F238E27FC236}">
              <a16:creationId xmlns:a16="http://schemas.microsoft.com/office/drawing/2014/main" id="{C32138CA-0297-48A2-A4B5-248F9F418A4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9" name="直線コネクタ 548">
          <a:extLst>
            <a:ext uri="{FF2B5EF4-FFF2-40B4-BE49-F238E27FC236}">
              <a16:creationId xmlns:a16="http://schemas.microsoft.com/office/drawing/2014/main" id="{59D08F41-EE51-47F3-9774-D7A3A209CF7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0" name="テキスト ボックス 549">
          <a:extLst>
            <a:ext uri="{FF2B5EF4-FFF2-40B4-BE49-F238E27FC236}">
              <a16:creationId xmlns:a16="http://schemas.microsoft.com/office/drawing/2014/main" id="{FB8556D7-4A5E-450B-B59A-8518AF8CDE2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1" name="直線コネクタ 550">
          <a:extLst>
            <a:ext uri="{FF2B5EF4-FFF2-40B4-BE49-F238E27FC236}">
              <a16:creationId xmlns:a16="http://schemas.microsoft.com/office/drawing/2014/main" id="{FAB374F0-852A-48C0-B733-8B37027BC94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2" name="テキスト ボックス 551">
          <a:extLst>
            <a:ext uri="{FF2B5EF4-FFF2-40B4-BE49-F238E27FC236}">
              <a16:creationId xmlns:a16="http://schemas.microsoft.com/office/drawing/2014/main" id="{1F0810C8-012B-4EFA-AA69-C9C1F9011F9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a:extLst>
            <a:ext uri="{FF2B5EF4-FFF2-40B4-BE49-F238E27FC236}">
              <a16:creationId xmlns:a16="http://schemas.microsoft.com/office/drawing/2014/main" id="{B3BD34C1-CE1E-4090-9DA0-81C238EA315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a:extLst>
            <a:ext uri="{FF2B5EF4-FFF2-40B4-BE49-F238E27FC236}">
              <a16:creationId xmlns:a16="http://schemas.microsoft.com/office/drawing/2014/main" id="{06603D94-0253-4937-B6AE-70D6738A6D8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保健センター・保健所】&#10;一人当たり面積グラフ枠">
          <a:extLst>
            <a:ext uri="{FF2B5EF4-FFF2-40B4-BE49-F238E27FC236}">
              <a16:creationId xmlns:a16="http://schemas.microsoft.com/office/drawing/2014/main" id="{57BCBEFE-41B7-4D9C-8500-3C65A591E5B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56" name="直線コネクタ 555">
          <a:extLst>
            <a:ext uri="{FF2B5EF4-FFF2-40B4-BE49-F238E27FC236}">
              <a16:creationId xmlns:a16="http://schemas.microsoft.com/office/drawing/2014/main" id="{2EB3E214-BF70-4A16-897E-17FD69EFF1BA}"/>
            </a:ext>
          </a:extLst>
        </xdr:cNvPr>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57" name="【保健センター・保健所】&#10;一人当たり面積最小値テキスト">
          <a:extLst>
            <a:ext uri="{FF2B5EF4-FFF2-40B4-BE49-F238E27FC236}">
              <a16:creationId xmlns:a16="http://schemas.microsoft.com/office/drawing/2014/main" id="{89F376C2-C692-4EE3-A13E-88CFCDE143B3}"/>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58" name="直線コネクタ 557">
          <a:extLst>
            <a:ext uri="{FF2B5EF4-FFF2-40B4-BE49-F238E27FC236}">
              <a16:creationId xmlns:a16="http://schemas.microsoft.com/office/drawing/2014/main" id="{C9E5414D-6849-43E8-94BD-40A83574D60B}"/>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59" name="【保健センター・保健所】&#10;一人当たり面積最大値テキスト">
          <a:extLst>
            <a:ext uri="{FF2B5EF4-FFF2-40B4-BE49-F238E27FC236}">
              <a16:creationId xmlns:a16="http://schemas.microsoft.com/office/drawing/2014/main" id="{29A5FE16-2999-4679-964C-65F34D55DD6D}"/>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60" name="直線コネクタ 559">
          <a:extLst>
            <a:ext uri="{FF2B5EF4-FFF2-40B4-BE49-F238E27FC236}">
              <a16:creationId xmlns:a16="http://schemas.microsoft.com/office/drawing/2014/main" id="{82A7A5DF-29B8-43BD-AB59-BB04F91739AF}"/>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561" name="【保健センター・保健所】&#10;一人当たり面積平均値テキスト">
          <a:extLst>
            <a:ext uri="{FF2B5EF4-FFF2-40B4-BE49-F238E27FC236}">
              <a16:creationId xmlns:a16="http://schemas.microsoft.com/office/drawing/2014/main" id="{3B9ED831-B0CC-4189-A6F6-12D4466833E1}"/>
            </a:ext>
          </a:extLst>
        </xdr:cNvPr>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562" name="フローチャート: 判断 561">
          <a:extLst>
            <a:ext uri="{FF2B5EF4-FFF2-40B4-BE49-F238E27FC236}">
              <a16:creationId xmlns:a16="http://schemas.microsoft.com/office/drawing/2014/main" id="{B0C81CAF-E924-470A-A029-E968CDE2BF9D}"/>
            </a:ext>
          </a:extLst>
        </xdr:cNvPr>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563" name="フローチャート: 判断 562">
          <a:extLst>
            <a:ext uri="{FF2B5EF4-FFF2-40B4-BE49-F238E27FC236}">
              <a16:creationId xmlns:a16="http://schemas.microsoft.com/office/drawing/2014/main" id="{F8C3158A-C437-49CD-A410-5EF781F8FBC0}"/>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64" name="フローチャート: 判断 563">
          <a:extLst>
            <a:ext uri="{FF2B5EF4-FFF2-40B4-BE49-F238E27FC236}">
              <a16:creationId xmlns:a16="http://schemas.microsoft.com/office/drawing/2014/main" id="{AED3F87C-CCCF-42B9-B2B0-0FD39A0125EC}"/>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565" name="フローチャート: 判断 564">
          <a:extLst>
            <a:ext uri="{FF2B5EF4-FFF2-40B4-BE49-F238E27FC236}">
              <a16:creationId xmlns:a16="http://schemas.microsoft.com/office/drawing/2014/main" id="{C4CFE240-365C-41ED-A103-11F33896E044}"/>
            </a:ext>
          </a:extLst>
        </xdr:cNvPr>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566" name="フローチャート: 判断 565">
          <a:extLst>
            <a:ext uri="{FF2B5EF4-FFF2-40B4-BE49-F238E27FC236}">
              <a16:creationId xmlns:a16="http://schemas.microsoft.com/office/drawing/2014/main" id="{877AB7F6-6D7C-4DFD-8B7F-3EF21EBCAD24}"/>
            </a:ext>
          </a:extLst>
        </xdr:cNvPr>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33998D82-1C11-422B-994E-A33A434C9B2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30582C0A-3A46-4934-9D62-C26461B13BC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B6B4577D-EF3D-4006-BC05-2637D240201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D7A8943B-4C9B-4C21-B72D-D0744559886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41452799-A4A5-4917-89A1-98B2E1B2227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72" name="楕円 571">
          <a:extLst>
            <a:ext uri="{FF2B5EF4-FFF2-40B4-BE49-F238E27FC236}">
              <a16:creationId xmlns:a16="http://schemas.microsoft.com/office/drawing/2014/main" id="{6BB8B7DC-7813-4D24-A079-050092E428E4}"/>
            </a:ext>
          </a:extLst>
        </xdr:cNvPr>
        <xdr:cNvSpPr/>
      </xdr:nvSpPr>
      <xdr:spPr>
        <a:xfrm>
          <a:off x="22110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80027</xdr:rowOff>
    </xdr:from>
    <xdr:ext cx="469744" cy="259045"/>
    <xdr:sp macro="" textlink="">
      <xdr:nvSpPr>
        <xdr:cNvPr id="573" name="【保健センター・保健所】&#10;一人当たり面積該当値テキスト">
          <a:extLst>
            <a:ext uri="{FF2B5EF4-FFF2-40B4-BE49-F238E27FC236}">
              <a16:creationId xmlns:a16="http://schemas.microsoft.com/office/drawing/2014/main" id="{592FC862-37C4-4858-B698-B049F6BDFBA6}"/>
            </a:ext>
          </a:extLst>
        </xdr:cNvPr>
        <xdr:cNvSpPr txBox="1"/>
      </xdr:nvSpPr>
      <xdr:spPr>
        <a:xfrm>
          <a:off x="22199600"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574" name="楕円 573">
          <a:extLst>
            <a:ext uri="{FF2B5EF4-FFF2-40B4-BE49-F238E27FC236}">
              <a16:creationId xmlns:a16="http://schemas.microsoft.com/office/drawing/2014/main" id="{4559D639-5047-4C8D-B28E-0A7FF90CDF71}"/>
            </a:ext>
          </a:extLst>
        </xdr:cNvPr>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152400</xdr:rowOff>
    </xdr:from>
    <xdr:to>
      <xdr:col>116</xdr:col>
      <xdr:colOff>63500</xdr:colOff>
      <xdr:row>62</xdr:row>
      <xdr:rowOff>0</xdr:rowOff>
    </xdr:to>
    <xdr:cxnSp macro="">
      <xdr:nvCxnSpPr>
        <xdr:cNvPr id="575" name="直線コネクタ 574">
          <a:extLst>
            <a:ext uri="{FF2B5EF4-FFF2-40B4-BE49-F238E27FC236}">
              <a16:creationId xmlns:a16="http://schemas.microsoft.com/office/drawing/2014/main" id="{5A515FA6-D795-4AD3-8214-D2290734F36C}"/>
            </a:ext>
          </a:extLst>
        </xdr:cNvPr>
        <xdr:cNvCxnSpPr/>
      </xdr:nvCxnSpPr>
      <xdr:spPr>
        <a:xfrm flipV="1">
          <a:off x="21323300" y="10610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576" name="楕円 575">
          <a:extLst>
            <a:ext uri="{FF2B5EF4-FFF2-40B4-BE49-F238E27FC236}">
              <a16:creationId xmlns:a16="http://schemas.microsoft.com/office/drawing/2014/main" id="{4C76B759-BEF1-4282-8730-ECB2733084A1}"/>
            </a:ext>
          </a:extLst>
        </xdr:cNvPr>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577" name="直線コネクタ 576">
          <a:extLst>
            <a:ext uri="{FF2B5EF4-FFF2-40B4-BE49-F238E27FC236}">
              <a16:creationId xmlns:a16="http://schemas.microsoft.com/office/drawing/2014/main" id="{281E123B-4A4E-4F9A-9917-FA0D05321D3A}"/>
            </a:ext>
          </a:extLst>
        </xdr:cNvPr>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578" name="楕円 577">
          <a:extLst>
            <a:ext uri="{FF2B5EF4-FFF2-40B4-BE49-F238E27FC236}">
              <a16:creationId xmlns:a16="http://schemas.microsoft.com/office/drawing/2014/main" id="{BF79BA52-1E4B-4140-A5D7-E072E0A17D53}"/>
            </a:ext>
          </a:extLst>
        </xdr:cNvPr>
        <xdr:cNvSpPr/>
      </xdr:nvSpPr>
      <xdr:spPr>
        <a:xfrm>
          <a:off x="19494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19050</xdr:rowOff>
    </xdr:from>
    <xdr:to>
      <xdr:col>107</xdr:col>
      <xdr:colOff>50800</xdr:colOff>
      <xdr:row>62</xdr:row>
      <xdr:rowOff>0</xdr:rowOff>
    </xdr:to>
    <xdr:cxnSp macro="">
      <xdr:nvCxnSpPr>
        <xdr:cNvPr id="579" name="直線コネクタ 578">
          <a:extLst>
            <a:ext uri="{FF2B5EF4-FFF2-40B4-BE49-F238E27FC236}">
              <a16:creationId xmlns:a16="http://schemas.microsoft.com/office/drawing/2014/main" id="{B5C0242A-50F0-45FF-B600-51598520F193}"/>
            </a:ext>
          </a:extLst>
        </xdr:cNvPr>
        <xdr:cNvCxnSpPr/>
      </xdr:nvCxnSpPr>
      <xdr:spPr>
        <a:xfrm>
          <a:off x="19545300" y="10477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580" name="n_1aveValue【保健センター・保健所】&#10;一人当たり面積">
          <a:extLst>
            <a:ext uri="{FF2B5EF4-FFF2-40B4-BE49-F238E27FC236}">
              <a16:creationId xmlns:a16="http://schemas.microsoft.com/office/drawing/2014/main" id="{C21EEA72-8D0A-447E-AD59-811DA858541C}"/>
            </a:ext>
          </a:extLst>
        </xdr:cNvPr>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581" name="n_2aveValue【保健センター・保健所】&#10;一人当たり面積">
          <a:extLst>
            <a:ext uri="{FF2B5EF4-FFF2-40B4-BE49-F238E27FC236}">
              <a16:creationId xmlns:a16="http://schemas.microsoft.com/office/drawing/2014/main" id="{26536309-FB7D-42B1-BA45-5C05AB3F05AD}"/>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3827</xdr:rowOff>
    </xdr:from>
    <xdr:ext cx="469744" cy="259045"/>
    <xdr:sp macro="" textlink="">
      <xdr:nvSpPr>
        <xdr:cNvPr id="582" name="n_3aveValue【保健センター・保健所】&#10;一人当たり面積">
          <a:extLst>
            <a:ext uri="{FF2B5EF4-FFF2-40B4-BE49-F238E27FC236}">
              <a16:creationId xmlns:a16="http://schemas.microsoft.com/office/drawing/2014/main" id="{ABD01EDF-538F-4A02-B3BF-309A47FC6B55}"/>
            </a:ext>
          </a:extLst>
        </xdr:cNvPr>
        <xdr:cNvSpPr txBox="1"/>
      </xdr:nvSpPr>
      <xdr:spPr>
        <a:xfrm>
          <a:off x="19310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583" name="n_4aveValue【保健センター・保健所】&#10;一人当たり面積">
          <a:extLst>
            <a:ext uri="{FF2B5EF4-FFF2-40B4-BE49-F238E27FC236}">
              <a16:creationId xmlns:a16="http://schemas.microsoft.com/office/drawing/2014/main" id="{7561699E-6AD6-40A4-B222-A3721CEF0C62}"/>
            </a:ext>
          </a:extLst>
        </xdr:cNvPr>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584" name="n_1mainValue【保健センター・保健所】&#10;一人当たり面積">
          <a:extLst>
            <a:ext uri="{FF2B5EF4-FFF2-40B4-BE49-F238E27FC236}">
              <a16:creationId xmlns:a16="http://schemas.microsoft.com/office/drawing/2014/main" id="{A2D1154A-6556-4128-9847-B2E8137074ED}"/>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585" name="n_2mainValue【保健センター・保健所】&#10;一人当たり面積">
          <a:extLst>
            <a:ext uri="{FF2B5EF4-FFF2-40B4-BE49-F238E27FC236}">
              <a16:creationId xmlns:a16="http://schemas.microsoft.com/office/drawing/2014/main" id="{F22310EE-E973-429C-A1DB-CEC0A6D619A8}"/>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586" name="n_3mainValue【保健センター・保健所】&#10;一人当たり面積">
          <a:extLst>
            <a:ext uri="{FF2B5EF4-FFF2-40B4-BE49-F238E27FC236}">
              <a16:creationId xmlns:a16="http://schemas.microsoft.com/office/drawing/2014/main" id="{EE66899F-B4FF-4BF6-808D-B03FD6539CEB}"/>
            </a:ext>
          </a:extLst>
        </xdr:cNvPr>
        <xdr:cNvSpPr txBox="1"/>
      </xdr:nvSpPr>
      <xdr:spPr>
        <a:xfrm>
          <a:off x="19310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a:extLst>
            <a:ext uri="{FF2B5EF4-FFF2-40B4-BE49-F238E27FC236}">
              <a16:creationId xmlns:a16="http://schemas.microsoft.com/office/drawing/2014/main" id="{521A1D32-F62B-4EAF-9847-C3CFB4EF6AB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a:extLst>
            <a:ext uri="{FF2B5EF4-FFF2-40B4-BE49-F238E27FC236}">
              <a16:creationId xmlns:a16="http://schemas.microsoft.com/office/drawing/2014/main" id="{527DB6C1-5C17-41C4-B774-EEEBCA3A292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a:extLst>
            <a:ext uri="{FF2B5EF4-FFF2-40B4-BE49-F238E27FC236}">
              <a16:creationId xmlns:a16="http://schemas.microsoft.com/office/drawing/2014/main" id="{7BA22C95-78F1-4CCA-B909-A5F35DF2282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a:extLst>
            <a:ext uri="{FF2B5EF4-FFF2-40B4-BE49-F238E27FC236}">
              <a16:creationId xmlns:a16="http://schemas.microsoft.com/office/drawing/2014/main" id="{A115D8B2-270F-4564-BBAA-AAE7AD4F500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a:extLst>
            <a:ext uri="{FF2B5EF4-FFF2-40B4-BE49-F238E27FC236}">
              <a16:creationId xmlns:a16="http://schemas.microsoft.com/office/drawing/2014/main" id="{16C43A0B-EB1A-427D-A614-FF77AF124C6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a:extLst>
            <a:ext uri="{FF2B5EF4-FFF2-40B4-BE49-F238E27FC236}">
              <a16:creationId xmlns:a16="http://schemas.microsoft.com/office/drawing/2014/main" id="{B0ED1036-379B-4BF1-A5C2-47FC3443FBD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a:extLst>
            <a:ext uri="{FF2B5EF4-FFF2-40B4-BE49-F238E27FC236}">
              <a16:creationId xmlns:a16="http://schemas.microsoft.com/office/drawing/2014/main" id="{87810C82-970A-4BD1-A904-AEBE344EDEA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a:extLst>
            <a:ext uri="{FF2B5EF4-FFF2-40B4-BE49-F238E27FC236}">
              <a16:creationId xmlns:a16="http://schemas.microsoft.com/office/drawing/2014/main" id="{05B90EDB-0FE8-463E-ABF7-0640467A2C4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a:extLst>
            <a:ext uri="{FF2B5EF4-FFF2-40B4-BE49-F238E27FC236}">
              <a16:creationId xmlns:a16="http://schemas.microsoft.com/office/drawing/2014/main" id="{F34BA259-3705-407E-AF45-97E40D99349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a:extLst>
            <a:ext uri="{FF2B5EF4-FFF2-40B4-BE49-F238E27FC236}">
              <a16:creationId xmlns:a16="http://schemas.microsoft.com/office/drawing/2014/main" id="{4C30AD47-FD26-493F-87CB-13DD183BF08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7" name="テキスト ボックス 596">
          <a:extLst>
            <a:ext uri="{FF2B5EF4-FFF2-40B4-BE49-F238E27FC236}">
              <a16:creationId xmlns:a16="http://schemas.microsoft.com/office/drawing/2014/main" id="{8BE25830-7B15-41D2-A5D7-77D65EDD107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8" name="直線コネクタ 597">
          <a:extLst>
            <a:ext uri="{FF2B5EF4-FFF2-40B4-BE49-F238E27FC236}">
              <a16:creationId xmlns:a16="http://schemas.microsoft.com/office/drawing/2014/main" id="{099944AA-0D47-4DD1-AC2C-54DEA14AA9C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9" name="テキスト ボックス 598">
          <a:extLst>
            <a:ext uri="{FF2B5EF4-FFF2-40B4-BE49-F238E27FC236}">
              <a16:creationId xmlns:a16="http://schemas.microsoft.com/office/drawing/2014/main" id="{13D8D67B-9023-4A90-92BB-311167E9111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0" name="直線コネクタ 599">
          <a:extLst>
            <a:ext uri="{FF2B5EF4-FFF2-40B4-BE49-F238E27FC236}">
              <a16:creationId xmlns:a16="http://schemas.microsoft.com/office/drawing/2014/main" id="{DA442C0E-B4F9-4DD8-BE91-2A005220B6B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1" name="テキスト ボックス 600">
          <a:extLst>
            <a:ext uri="{FF2B5EF4-FFF2-40B4-BE49-F238E27FC236}">
              <a16:creationId xmlns:a16="http://schemas.microsoft.com/office/drawing/2014/main" id="{3BFF360C-0B24-436F-A021-B59127F430D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2" name="直線コネクタ 601">
          <a:extLst>
            <a:ext uri="{FF2B5EF4-FFF2-40B4-BE49-F238E27FC236}">
              <a16:creationId xmlns:a16="http://schemas.microsoft.com/office/drawing/2014/main" id="{C878CAED-9E00-4779-ABAF-8F10ECC0A59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3" name="テキスト ボックス 602">
          <a:extLst>
            <a:ext uri="{FF2B5EF4-FFF2-40B4-BE49-F238E27FC236}">
              <a16:creationId xmlns:a16="http://schemas.microsoft.com/office/drawing/2014/main" id="{D52D3532-ECFD-4E94-A9AD-9BADEA51488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4" name="直線コネクタ 603">
          <a:extLst>
            <a:ext uri="{FF2B5EF4-FFF2-40B4-BE49-F238E27FC236}">
              <a16:creationId xmlns:a16="http://schemas.microsoft.com/office/drawing/2014/main" id="{AFAD2F4B-F2F9-43B8-A117-AE0B40C0BC1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5" name="テキスト ボックス 604">
          <a:extLst>
            <a:ext uri="{FF2B5EF4-FFF2-40B4-BE49-F238E27FC236}">
              <a16:creationId xmlns:a16="http://schemas.microsoft.com/office/drawing/2014/main" id="{E111BEE5-E8B7-4887-B661-3E9BC6B9852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6" name="直線コネクタ 605">
          <a:extLst>
            <a:ext uri="{FF2B5EF4-FFF2-40B4-BE49-F238E27FC236}">
              <a16:creationId xmlns:a16="http://schemas.microsoft.com/office/drawing/2014/main" id="{F59052D4-C201-4293-9092-79616411766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7" name="テキスト ボックス 606">
          <a:extLst>
            <a:ext uri="{FF2B5EF4-FFF2-40B4-BE49-F238E27FC236}">
              <a16:creationId xmlns:a16="http://schemas.microsoft.com/office/drawing/2014/main" id="{4298AAFC-8184-4551-80EE-E10914AB47A3}"/>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a:extLst>
            <a:ext uri="{FF2B5EF4-FFF2-40B4-BE49-F238E27FC236}">
              <a16:creationId xmlns:a16="http://schemas.microsoft.com/office/drawing/2014/main" id="{2179D519-432C-45DE-AD70-D64E36F9758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9" name="テキスト ボックス 608">
          <a:extLst>
            <a:ext uri="{FF2B5EF4-FFF2-40B4-BE49-F238E27FC236}">
              <a16:creationId xmlns:a16="http://schemas.microsoft.com/office/drawing/2014/main" id="{C7F09CB6-BC6A-4B67-9C84-6ECDF76817F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消防施設】&#10;有形固定資産減価償却率グラフ枠">
          <a:extLst>
            <a:ext uri="{FF2B5EF4-FFF2-40B4-BE49-F238E27FC236}">
              <a16:creationId xmlns:a16="http://schemas.microsoft.com/office/drawing/2014/main" id="{ADFF7F88-B1D2-4604-BB25-26F2BE6597C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611" name="直線コネクタ 610">
          <a:extLst>
            <a:ext uri="{FF2B5EF4-FFF2-40B4-BE49-F238E27FC236}">
              <a16:creationId xmlns:a16="http://schemas.microsoft.com/office/drawing/2014/main" id="{5AF3108F-F6D1-4BD3-8551-DD5415F71E60}"/>
            </a:ext>
          </a:extLst>
        </xdr:cNvPr>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612" name="【消防施設】&#10;有形固定資産減価償却率最小値テキスト">
          <a:extLst>
            <a:ext uri="{FF2B5EF4-FFF2-40B4-BE49-F238E27FC236}">
              <a16:creationId xmlns:a16="http://schemas.microsoft.com/office/drawing/2014/main" id="{8BD5F87E-3F2E-44FA-8172-D0737264A1FB}"/>
            </a:ext>
          </a:extLst>
        </xdr:cNvPr>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613" name="直線コネクタ 612">
          <a:extLst>
            <a:ext uri="{FF2B5EF4-FFF2-40B4-BE49-F238E27FC236}">
              <a16:creationId xmlns:a16="http://schemas.microsoft.com/office/drawing/2014/main" id="{6B897399-C995-413C-8DE8-5C3CCFDD6903}"/>
            </a:ext>
          </a:extLst>
        </xdr:cNvPr>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614" name="【消防施設】&#10;有形固定資産減価償却率最大値テキスト">
          <a:extLst>
            <a:ext uri="{FF2B5EF4-FFF2-40B4-BE49-F238E27FC236}">
              <a16:creationId xmlns:a16="http://schemas.microsoft.com/office/drawing/2014/main" id="{99B5B157-A301-4A10-80A0-9AB6B7547275}"/>
            </a:ext>
          </a:extLst>
        </xdr:cNvPr>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615" name="直線コネクタ 614">
          <a:extLst>
            <a:ext uri="{FF2B5EF4-FFF2-40B4-BE49-F238E27FC236}">
              <a16:creationId xmlns:a16="http://schemas.microsoft.com/office/drawing/2014/main" id="{88B3F593-E673-45CE-9173-B916C52CF079}"/>
            </a:ext>
          </a:extLst>
        </xdr:cNvPr>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616" name="【消防施設】&#10;有形固定資産減価償却率平均値テキスト">
          <a:extLst>
            <a:ext uri="{FF2B5EF4-FFF2-40B4-BE49-F238E27FC236}">
              <a16:creationId xmlns:a16="http://schemas.microsoft.com/office/drawing/2014/main" id="{457E296F-7A9C-4536-9FF9-F7DEC1ADC826}"/>
            </a:ext>
          </a:extLst>
        </xdr:cNvPr>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617" name="フローチャート: 判断 616">
          <a:extLst>
            <a:ext uri="{FF2B5EF4-FFF2-40B4-BE49-F238E27FC236}">
              <a16:creationId xmlns:a16="http://schemas.microsoft.com/office/drawing/2014/main" id="{48C4646B-4D3B-4492-9EA4-200947958226}"/>
            </a:ext>
          </a:extLst>
        </xdr:cNvPr>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18" name="フローチャート: 判断 617">
          <a:extLst>
            <a:ext uri="{FF2B5EF4-FFF2-40B4-BE49-F238E27FC236}">
              <a16:creationId xmlns:a16="http://schemas.microsoft.com/office/drawing/2014/main" id="{BE4D5EEF-7882-4827-A080-53D60A5664A2}"/>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619" name="フローチャート: 判断 618">
          <a:extLst>
            <a:ext uri="{FF2B5EF4-FFF2-40B4-BE49-F238E27FC236}">
              <a16:creationId xmlns:a16="http://schemas.microsoft.com/office/drawing/2014/main" id="{EDD4064A-1AA0-497E-BE8B-7D9C4CEEFA8C}"/>
            </a:ext>
          </a:extLst>
        </xdr:cNvPr>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620" name="フローチャート: 判断 619">
          <a:extLst>
            <a:ext uri="{FF2B5EF4-FFF2-40B4-BE49-F238E27FC236}">
              <a16:creationId xmlns:a16="http://schemas.microsoft.com/office/drawing/2014/main" id="{319E2854-EACB-45EC-9B36-A5C52106920C}"/>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621" name="フローチャート: 判断 620">
          <a:extLst>
            <a:ext uri="{FF2B5EF4-FFF2-40B4-BE49-F238E27FC236}">
              <a16:creationId xmlns:a16="http://schemas.microsoft.com/office/drawing/2014/main" id="{80288700-F083-4E60-98EE-78F23E606F73}"/>
            </a:ext>
          </a:extLst>
        </xdr:cNvPr>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743505-6119-441E-838A-B4B3157CCCF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30C96080-9069-4AEB-8DA5-9089C9892A6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B12BDBFE-75B5-408E-90C5-820A2EAD894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4E0EFAE6-C7DB-493D-801F-BCAAC3E79CD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B567D867-2439-4AA0-879C-210D973242C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36830</xdr:rowOff>
    </xdr:from>
    <xdr:to>
      <xdr:col>85</xdr:col>
      <xdr:colOff>177800</xdr:colOff>
      <xdr:row>80</xdr:row>
      <xdr:rowOff>138430</xdr:rowOff>
    </xdr:to>
    <xdr:sp macro="" textlink="">
      <xdr:nvSpPr>
        <xdr:cNvPr id="627" name="楕円 626">
          <a:extLst>
            <a:ext uri="{FF2B5EF4-FFF2-40B4-BE49-F238E27FC236}">
              <a16:creationId xmlns:a16="http://schemas.microsoft.com/office/drawing/2014/main" id="{1C1E0B28-E94B-4E5C-9DF3-7D5D6D986BCD}"/>
            </a:ext>
          </a:extLst>
        </xdr:cNvPr>
        <xdr:cNvSpPr/>
      </xdr:nvSpPr>
      <xdr:spPr>
        <a:xfrm>
          <a:off x="162687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59707</xdr:rowOff>
    </xdr:from>
    <xdr:ext cx="405111" cy="259045"/>
    <xdr:sp macro="" textlink="">
      <xdr:nvSpPr>
        <xdr:cNvPr id="628" name="【消防施設】&#10;有形固定資産減価償却率該当値テキスト">
          <a:extLst>
            <a:ext uri="{FF2B5EF4-FFF2-40B4-BE49-F238E27FC236}">
              <a16:creationId xmlns:a16="http://schemas.microsoft.com/office/drawing/2014/main" id="{1CCD18CF-5E7E-4E44-9D63-2375F4730F35}"/>
            </a:ext>
          </a:extLst>
        </xdr:cNvPr>
        <xdr:cNvSpPr txBox="1"/>
      </xdr:nvSpPr>
      <xdr:spPr>
        <a:xfrm>
          <a:off x="16357600"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160655</xdr:rowOff>
    </xdr:from>
    <xdr:to>
      <xdr:col>81</xdr:col>
      <xdr:colOff>101600</xdr:colOff>
      <xdr:row>80</xdr:row>
      <xdr:rowOff>90805</xdr:rowOff>
    </xdr:to>
    <xdr:sp macro="" textlink="">
      <xdr:nvSpPr>
        <xdr:cNvPr id="629" name="楕円 628">
          <a:extLst>
            <a:ext uri="{FF2B5EF4-FFF2-40B4-BE49-F238E27FC236}">
              <a16:creationId xmlns:a16="http://schemas.microsoft.com/office/drawing/2014/main" id="{1DF12DBC-86B0-4E57-BC8A-2D3542815FC9}"/>
            </a:ext>
          </a:extLst>
        </xdr:cNvPr>
        <xdr:cNvSpPr/>
      </xdr:nvSpPr>
      <xdr:spPr>
        <a:xfrm>
          <a:off x="15430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40005</xdr:rowOff>
    </xdr:from>
    <xdr:to>
      <xdr:col>85</xdr:col>
      <xdr:colOff>127000</xdr:colOff>
      <xdr:row>80</xdr:row>
      <xdr:rowOff>87630</xdr:rowOff>
    </xdr:to>
    <xdr:cxnSp macro="">
      <xdr:nvCxnSpPr>
        <xdr:cNvPr id="630" name="直線コネクタ 629">
          <a:extLst>
            <a:ext uri="{FF2B5EF4-FFF2-40B4-BE49-F238E27FC236}">
              <a16:creationId xmlns:a16="http://schemas.microsoft.com/office/drawing/2014/main" id="{33490023-309F-42F7-B52C-C125B060DB62}"/>
            </a:ext>
          </a:extLst>
        </xdr:cNvPr>
        <xdr:cNvCxnSpPr/>
      </xdr:nvCxnSpPr>
      <xdr:spPr>
        <a:xfrm>
          <a:off x="15481300" y="1375600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114936</xdr:rowOff>
    </xdr:from>
    <xdr:to>
      <xdr:col>76</xdr:col>
      <xdr:colOff>165100</xdr:colOff>
      <xdr:row>80</xdr:row>
      <xdr:rowOff>45086</xdr:rowOff>
    </xdr:to>
    <xdr:sp macro="" textlink="">
      <xdr:nvSpPr>
        <xdr:cNvPr id="631" name="楕円 630">
          <a:extLst>
            <a:ext uri="{FF2B5EF4-FFF2-40B4-BE49-F238E27FC236}">
              <a16:creationId xmlns:a16="http://schemas.microsoft.com/office/drawing/2014/main" id="{39DA2A21-7D1D-4AAE-9619-02D8FD8EF742}"/>
            </a:ext>
          </a:extLst>
        </xdr:cNvPr>
        <xdr:cNvSpPr/>
      </xdr:nvSpPr>
      <xdr:spPr>
        <a:xfrm>
          <a:off x="14541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165736</xdr:rowOff>
    </xdr:from>
    <xdr:to>
      <xdr:col>81</xdr:col>
      <xdr:colOff>50800</xdr:colOff>
      <xdr:row>80</xdr:row>
      <xdr:rowOff>40005</xdr:rowOff>
    </xdr:to>
    <xdr:cxnSp macro="">
      <xdr:nvCxnSpPr>
        <xdr:cNvPr id="632" name="直線コネクタ 631">
          <a:extLst>
            <a:ext uri="{FF2B5EF4-FFF2-40B4-BE49-F238E27FC236}">
              <a16:creationId xmlns:a16="http://schemas.microsoft.com/office/drawing/2014/main" id="{1679157F-E096-4FC8-B3C1-96188E8DCD7E}"/>
            </a:ext>
          </a:extLst>
        </xdr:cNvPr>
        <xdr:cNvCxnSpPr/>
      </xdr:nvCxnSpPr>
      <xdr:spPr>
        <a:xfrm>
          <a:off x="14592300" y="137102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63500</xdr:rowOff>
    </xdr:from>
    <xdr:to>
      <xdr:col>72</xdr:col>
      <xdr:colOff>38100</xdr:colOff>
      <xdr:row>79</xdr:row>
      <xdr:rowOff>165100</xdr:rowOff>
    </xdr:to>
    <xdr:sp macro="" textlink="">
      <xdr:nvSpPr>
        <xdr:cNvPr id="633" name="楕円 632">
          <a:extLst>
            <a:ext uri="{FF2B5EF4-FFF2-40B4-BE49-F238E27FC236}">
              <a16:creationId xmlns:a16="http://schemas.microsoft.com/office/drawing/2014/main" id="{CE7A5637-4304-441F-B339-371EA9FC61C2}"/>
            </a:ext>
          </a:extLst>
        </xdr:cNvPr>
        <xdr:cNvSpPr/>
      </xdr:nvSpPr>
      <xdr:spPr>
        <a:xfrm>
          <a:off x="13652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114300</xdr:rowOff>
    </xdr:from>
    <xdr:to>
      <xdr:col>76</xdr:col>
      <xdr:colOff>114300</xdr:colOff>
      <xdr:row>79</xdr:row>
      <xdr:rowOff>165736</xdr:rowOff>
    </xdr:to>
    <xdr:cxnSp macro="">
      <xdr:nvCxnSpPr>
        <xdr:cNvPr id="634" name="直線コネクタ 633">
          <a:extLst>
            <a:ext uri="{FF2B5EF4-FFF2-40B4-BE49-F238E27FC236}">
              <a16:creationId xmlns:a16="http://schemas.microsoft.com/office/drawing/2014/main" id="{FEA656BB-EFF7-4392-9377-33BDD4F1BC4B}"/>
            </a:ext>
          </a:extLst>
        </xdr:cNvPr>
        <xdr:cNvCxnSpPr/>
      </xdr:nvCxnSpPr>
      <xdr:spPr>
        <a:xfrm>
          <a:off x="13703300" y="136588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635" name="n_1aveValue【消防施設】&#10;有形固定資産減価償却率">
          <a:extLst>
            <a:ext uri="{FF2B5EF4-FFF2-40B4-BE49-F238E27FC236}">
              <a16:creationId xmlns:a16="http://schemas.microsoft.com/office/drawing/2014/main" id="{907F74FD-B79D-4D3C-81A9-CABF3C7EF5EA}"/>
            </a:ext>
          </a:extLst>
        </xdr:cNvPr>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636" name="n_2aveValue【消防施設】&#10;有形固定資産減価償却率">
          <a:extLst>
            <a:ext uri="{FF2B5EF4-FFF2-40B4-BE49-F238E27FC236}">
              <a16:creationId xmlns:a16="http://schemas.microsoft.com/office/drawing/2014/main" id="{6BED6564-14B2-42B7-BB10-61DCDBADE70C}"/>
            </a:ext>
          </a:extLst>
        </xdr:cNvPr>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637" name="n_3aveValue【消防施設】&#10;有形固定資産減価償却率">
          <a:extLst>
            <a:ext uri="{FF2B5EF4-FFF2-40B4-BE49-F238E27FC236}">
              <a16:creationId xmlns:a16="http://schemas.microsoft.com/office/drawing/2014/main" id="{09542367-E3A5-45D4-9664-D5CA0F3D7C01}"/>
            </a:ext>
          </a:extLst>
        </xdr:cNvPr>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638" name="n_4aveValue【消防施設】&#10;有形固定資産減価償却率">
          <a:extLst>
            <a:ext uri="{FF2B5EF4-FFF2-40B4-BE49-F238E27FC236}">
              <a16:creationId xmlns:a16="http://schemas.microsoft.com/office/drawing/2014/main" id="{389CDD72-0A17-45A3-B4FF-8EFC998A9FCD}"/>
            </a:ext>
          </a:extLst>
        </xdr:cNvPr>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107332</xdr:rowOff>
    </xdr:from>
    <xdr:ext cx="405111" cy="259045"/>
    <xdr:sp macro="" textlink="">
      <xdr:nvSpPr>
        <xdr:cNvPr id="639" name="n_1mainValue【消防施設】&#10;有形固定資産減価償却率">
          <a:extLst>
            <a:ext uri="{FF2B5EF4-FFF2-40B4-BE49-F238E27FC236}">
              <a16:creationId xmlns:a16="http://schemas.microsoft.com/office/drawing/2014/main" id="{A324C06E-DD95-4C2B-B2F7-90778AC7F5F2}"/>
            </a:ext>
          </a:extLst>
        </xdr:cNvPr>
        <xdr:cNvSpPr txBox="1"/>
      </xdr:nvSpPr>
      <xdr:spPr>
        <a:xfrm>
          <a:off x="152660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61613</xdr:rowOff>
    </xdr:from>
    <xdr:ext cx="405111" cy="259045"/>
    <xdr:sp macro="" textlink="">
      <xdr:nvSpPr>
        <xdr:cNvPr id="640" name="n_2mainValue【消防施設】&#10;有形固定資産減価償却率">
          <a:extLst>
            <a:ext uri="{FF2B5EF4-FFF2-40B4-BE49-F238E27FC236}">
              <a16:creationId xmlns:a16="http://schemas.microsoft.com/office/drawing/2014/main" id="{C1D3339E-1759-4950-B6E2-2617655C9FA9}"/>
            </a:ext>
          </a:extLst>
        </xdr:cNvPr>
        <xdr:cNvSpPr txBox="1"/>
      </xdr:nvSpPr>
      <xdr:spPr>
        <a:xfrm>
          <a:off x="14389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10177</xdr:rowOff>
    </xdr:from>
    <xdr:ext cx="405111" cy="259045"/>
    <xdr:sp macro="" textlink="">
      <xdr:nvSpPr>
        <xdr:cNvPr id="641" name="n_3mainValue【消防施設】&#10;有形固定資産減価償却率">
          <a:extLst>
            <a:ext uri="{FF2B5EF4-FFF2-40B4-BE49-F238E27FC236}">
              <a16:creationId xmlns:a16="http://schemas.microsoft.com/office/drawing/2014/main" id="{6DA88526-AE37-4359-8392-FFC1849C5B09}"/>
            </a:ext>
          </a:extLst>
        </xdr:cNvPr>
        <xdr:cNvSpPr txBox="1"/>
      </xdr:nvSpPr>
      <xdr:spPr>
        <a:xfrm>
          <a:off x="1350074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a:extLst>
            <a:ext uri="{FF2B5EF4-FFF2-40B4-BE49-F238E27FC236}">
              <a16:creationId xmlns:a16="http://schemas.microsoft.com/office/drawing/2014/main" id="{79FC213C-481A-4059-BE16-0DECCE9E430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a:extLst>
            <a:ext uri="{FF2B5EF4-FFF2-40B4-BE49-F238E27FC236}">
              <a16:creationId xmlns:a16="http://schemas.microsoft.com/office/drawing/2014/main" id="{2AA1D364-D112-459F-9B4E-4C70A7F17E6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a:extLst>
            <a:ext uri="{FF2B5EF4-FFF2-40B4-BE49-F238E27FC236}">
              <a16:creationId xmlns:a16="http://schemas.microsoft.com/office/drawing/2014/main" id="{DF54B3DB-1E12-4B78-9D0C-F84E20298AB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a:extLst>
            <a:ext uri="{FF2B5EF4-FFF2-40B4-BE49-F238E27FC236}">
              <a16:creationId xmlns:a16="http://schemas.microsoft.com/office/drawing/2014/main" id="{D20E68CE-EFCB-4660-9E5E-A2E5CC548A9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a:extLst>
            <a:ext uri="{FF2B5EF4-FFF2-40B4-BE49-F238E27FC236}">
              <a16:creationId xmlns:a16="http://schemas.microsoft.com/office/drawing/2014/main" id="{5A42F0C9-175A-4356-828C-37EC22E9C87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a:extLst>
            <a:ext uri="{FF2B5EF4-FFF2-40B4-BE49-F238E27FC236}">
              <a16:creationId xmlns:a16="http://schemas.microsoft.com/office/drawing/2014/main" id="{6D566789-807D-427E-A2FB-C54C7C388E0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a:extLst>
            <a:ext uri="{FF2B5EF4-FFF2-40B4-BE49-F238E27FC236}">
              <a16:creationId xmlns:a16="http://schemas.microsoft.com/office/drawing/2014/main" id="{9230B3F1-FFB1-4CA6-A65B-6A66653768B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a:extLst>
            <a:ext uri="{FF2B5EF4-FFF2-40B4-BE49-F238E27FC236}">
              <a16:creationId xmlns:a16="http://schemas.microsoft.com/office/drawing/2014/main" id="{54E73F01-ABC1-429B-A3E8-0A45EB6EA61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a:extLst>
            <a:ext uri="{FF2B5EF4-FFF2-40B4-BE49-F238E27FC236}">
              <a16:creationId xmlns:a16="http://schemas.microsoft.com/office/drawing/2014/main" id="{A2EE832A-C4D5-461A-B284-5ED82E3DF3B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a:extLst>
            <a:ext uri="{FF2B5EF4-FFF2-40B4-BE49-F238E27FC236}">
              <a16:creationId xmlns:a16="http://schemas.microsoft.com/office/drawing/2014/main" id="{4BC54E7A-DB57-4077-A790-D62A0D3FEA5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2" name="直線コネクタ 651">
          <a:extLst>
            <a:ext uri="{FF2B5EF4-FFF2-40B4-BE49-F238E27FC236}">
              <a16:creationId xmlns:a16="http://schemas.microsoft.com/office/drawing/2014/main" id="{310E13B3-8C96-438B-A963-165EFEB595A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3" name="テキスト ボックス 652">
          <a:extLst>
            <a:ext uri="{FF2B5EF4-FFF2-40B4-BE49-F238E27FC236}">
              <a16:creationId xmlns:a16="http://schemas.microsoft.com/office/drawing/2014/main" id="{04A9561C-D1EE-40D7-9044-83DD18EED1C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4" name="直線コネクタ 653">
          <a:extLst>
            <a:ext uri="{FF2B5EF4-FFF2-40B4-BE49-F238E27FC236}">
              <a16:creationId xmlns:a16="http://schemas.microsoft.com/office/drawing/2014/main" id="{6B9CF46F-3374-4BE6-9A91-3E5CF0C3C8C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5" name="テキスト ボックス 654">
          <a:extLst>
            <a:ext uri="{FF2B5EF4-FFF2-40B4-BE49-F238E27FC236}">
              <a16:creationId xmlns:a16="http://schemas.microsoft.com/office/drawing/2014/main" id="{7EA92487-45F2-41F3-BBFA-17F5FF69E49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6" name="直線コネクタ 655">
          <a:extLst>
            <a:ext uri="{FF2B5EF4-FFF2-40B4-BE49-F238E27FC236}">
              <a16:creationId xmlns:a16="http://schemas.microsoft.com/office/drawing/2014/main" id="{75834020-61F2-4AEE-B4FA-89F5DE79329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7" name="テキスト ボックス 656">
          <a:extLst>
            <a:ext uri="{FF2B5EF4-FFF2-40B4-BE49-F238E27FC236}">
              <a16:creationId xmlns:a16="http://schemas.microsoft.com/office/drawing/2014/main" id="{67E194C0-A017-4FD7-B570-7ABA4DB722C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8" name="直線コネクタ 657">
          <a:extLst>
            <a:ext uri="{FF2B5EF4-FFF2-40B4-BE49-F238E27FC236}">
              <a16:creationId xmlns:a16="http://schemas.microsoft.com/office/drawing/2014/main" id="{FEA8A8D8-6076-433C-94C2-99D64DE697A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9" name="テキスト ボックス 658">
          <a:extLst>
            <a:ext uri="{FF2B5EF4-FFF2-40B4-BE49-F238E27FC236}">
              <a16:creationId xmlns:a16="http://schemas.microsoft.com/office/drawing/2014/main" id="{325085FD-50B1-4D52-B553-9C8A9A26A83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0" name="直線コネクタ 659">
          <a:extLst>
            <a:ext uri="{FF2B5EF4-FFF2-40B4-BE49-F238E27FC236}">
              <a16:creationId xmlns:a16="http://schemas.microsoft.com/office/drawing/2014/main" id="{85963778-7D17-456D-BC0D-F0446AB88ED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1" name="テキスト ボックス 660">
          <a:extLst>
            <a:ext uri="{FF2B5EF4-FFF2-40B4-BE49-F238E27FC236}">
              <a16:creationId xmlns:a16="http://schemas.microsoft.com/office/drawing/2014/main" id="{D9B71F64-78BF-48AB-9B20-676F65A6706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a:extLst>
            <a:ext uri="{FF2B5EF4-FFF2-40B4-BE49-F238E27FC236}">
              <a16:creationId xmlns:a16="http://schemas.microsoft.com/office/drawing/2014/main" id="{D35129B2-66D0-4B1F-BD83-CC824B179C1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a:extLst>
            <a:ext uri="{FF2B5EF4-FFF2-40B4-BE49-F238E27FC236}">
              <a16:creationId xmlns:a16="http://schemas.microsoft.com/office/drawing/2014/main" id="{6036ED53-B596-4865-899C-A9F27B40EE8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消防施設】&#10;一人当たり面積グラフ枠">
          <a:extLst>
            <a:ext uri="{FF2B5EF4-FFF2-40B4-BE49-F238E27FC236}">
              <a16:creationId xmlns:a16="http://schemas.microsoft.com/office/drawing/2014/main" id="{427B0AAE-BCE2-446E-954F-98F1AD685D1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665" name="直線コネクタ 664">
          <a:extLst>
            <a:ext uri="{FF2B5EF4-FFF2-40B4-BE49-F238E27FC236}">
              <a16:creationId xmlns:a16="http://schemas.microsoft.com/office/drawing/2014/main" id="{D90F4832-31B2-4A32-BE82-62E4E10D5F38}"/>
            </a:ext>
          </a:extLst>
        </xdr:cNvPr>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66" name="【消防施設】&#10;一人当たり面積最小値テキスト">
          <a:extLst>
            <a:ext uri="{FF2B5EF4-FFF2-40B4-BE49-F238E27FC236}">
              <a16:creationId xmlns:a16="http://schemas.microsoft.com/office/drawing/2014/main" id="{26C40A9B-04E5-4227-8AA1-69C42751DDD8}"/>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67" name="直線コネクタ 666">
          <a:extLst>
            <a:ext uri="{FF2B5EF4-FFF2-40B4-BE49-F238E27FC236}">
              <a16:creationId xmlns:a16="http://schemas.microsoft.com/office/drawing/2014/main" id="{DB1F3B5D-4C3B-40CC-BB93-5B65F19546BF}"/>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68" name="【消防施設】&#10;一人当たり面積最大値テキスト">
          <a:extLst>
            <a:ext uri="{FF2B5EF4-FFF2-40B4-BE49-F238E27FC236}">
              <a16:creationId xmlns:a16="http://schemas.microsoft.com/office/drawing/2014/main" id="{7FB88AE5-1880-4637-B582-FC3248FB2A0E}"/>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69" name="直線コネクタ 668">
          <a:extLst>
            <a:ext uri="{FF2B5EF4-FFF2-40B4-BE49-F238E27FC236}">
              <a16:creationId xmlns:a16="http://schemas.microsoft.com/office/drawing/2014/main" id="{55FC7753-78FF-42EB-9E88-0EBFD6B4BD3D}"/>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70" name="【消防施設】&#10;一人当たり面積平均値テキスト">
          <a:extLst>
            <a:ext uri="{FF2B5EF4-FFF2-40B4-BE49-F238E27FC236}">
              <a16:creationId xmlns:a16="http://schemas.microsoft.com/office/drawing/2014/main" id="{6432255B-B4E6-45A1-B168-E86C538B49AF}"/>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1" name="フローチャート: 判断 670">
          <a:extLst>
            <a:ext uri="{FF2B5EF4-FFF2-40B4-BE49-F238E27FC236}">
              <a16:creationId xmlns:a16="http://schemas.microsoft.com/office/drawing/2014/main" id="{9BBF3594-4F4E-406B-8DBD-28F686285193}"/>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72" name="フローチャート: 判断 671">
          <a:extLst>
            <a:ext uri="{FF2B5EF4-FFF2-40B4-BE49-F238E27FC236}">
              <a16:creationId xmlns:a16="http://schemas.microsoft.com/office/drawing/2014/main" id="{44A5EA3E-BA04-4322-AD71-6F72F939DF7B}"/>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73" name="フローチャート: 判断 672">
          <a:extLst>
            <a:ext uri="{FF2B5EF4-FFF2-40B4-BE49-F238E27FC236}">
              <a16:creationId xmlns:a16="http://schemas.microsoft.com/office/drawing/2014/main" id="{F010644C-0B5F-48BA-9682-A25C2E610C19}"/>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74" name="フローチャート: 判断 673">
          <a:extLst>
            <a:ext uri="{FF2B5EF4-FFF2-40B4-BE49-F238E27FC236}">
              <a16:creationId xmlns:a16="http://schemas.microsoft.com/office/drawing/2014/main" id="{E267B3E4-17F6-4C2B-8B36-B404C94C30C3}"/>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675" name="フローチャート: 判断 674">
          <a:extLst>
            <a:ext uri="{FF2B5EF4-FFF2-40B4-BE49-F238E27FC236}">
              <a16:creationId xmlns:a16="http://schemas.microsoft.com/office/drawing/2014/main" id="{FDBEB31B-1369-4C6B-B41B-08599841155C}"/>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EAFA689F-5482-4702-964D-A18093873C1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6E94DCD2-457D-4E2A-A80B-02372107E75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5F473B7F-D5E0-41D0-9327-4D0CDA885DF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F6AA54C7-DA93-42F2-BA05-C9D5D3BABE6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1B2E1117-119E-488E-A254-04882A384AE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31750</xdr:rowOff>
    </xdr:from>
    <xdr:to>
      <xdr:col>116</xdr:col>
      <xdr:colOff>114300</xdr:colOff>
      <xdr:row>81</xdr:row>
      <xdr:rowOff>133350</xdr:rowOff>
    </xdr:to>
    <xdr:sp macro="" textlink="">
      <xdr:nvSpPr>
        <xdr:cNvPr id="681" name="楕円 680">
          <a:extLst>
            <a:ext uri="{FF2B5EF4-FFF2-40B4-BE49-F238E27FC236}">
              <a16:creationId xmlns:a16="http://schemas.microsoft.com/office/drawing/2014/main" id="{C284D36C-D1FE-433E-8977-27307FAD371B}"/>
            </a:ext>
          </a:extLst>
        </xdr:cNvPr>
        <xdr:cNvSpPr/>
      </xdr:nvSpPr>
      <xdr:spPr>
        <a:xfrm>
          <a:off x="221107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54627</xdr:rowOff>
    </xdr:from>
    <xdr:ext cx="469744" cy="259045"/>
    <xdr:sp macro="" textlink="">
      <xdr:nvSpPr>
        <xdr:cNvPr id="682" name="【消防施設】&#10;一人当たり面積該当値テキスト">
          <a:extLst>
            <a:ext uri="{FF2B5EF4-FFF2-40B4-BE49-F238E27FC236}">
              <a16:creationId xmlns:a16="http://schemas.microsoft.com/office/drawing/2014/main" id="{038E7F6E-3963-408C-AFB8-4D6D28A1A74A}"/>
            </a:ext>
          </a:extLst>
        </xdr:cNvPr>
        <xdr:cNvSpPr txBox="1"/>
      </xdr:nvSpPr>
      <xdr:spPr>
        <a:xfrm>
          <a:off x="22199600"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683" name="楕円 682">
          <a:extLst>
            <a:ext uri="{FF2B5EF4-FFF2-40B4-BE49-F238E27FC236}">
              <a16:creationId xmlns:a16="http://schemas.microsoft.com/office/drawing/2014/main" id="{DB46369B-DC7C-4E16-B8FC-7DAF1D9BD8E7}"/>
            </a:ext>
          </a:extLst>
        </xdr:cNvPr>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82550</xdr:rowOff>
    </xdr:from>
    <xdr:to>
      <xdr:col>116</xdr:col>
      <xdr:colOff>63500</xdr:colOff>
      <xdr:row>81</xdr:row>
      <xdr:rowOff>95250</xdr:rowOff>
    </xdr:to>
    <xdr:cxnSp macro="">
      <xdr:nvCxnSpPr>
        <xdr:cNvPr id="684" name="直線コネクタ 683">
          <a:extLst>
            <a:ext uri="{FF2B5EF4-FFF2-40B4-BE49-F238E27FC236}">
              <a16:creationId xmlns:a16="http://schemas.microsoft.com/office/drawing/2014/main" id="{682C3CA2-CD62-48FF-90F2-BCEBDE38351E}"/>
            </a:ext>
          </a:extLst>
        </xdr:cNvPr>
        <xdr:cNvCxnSpPr/>
      </xdr:nvCxnSpPr>
      <xdr:spPr>
        <a:xfrm flipV="1">
          <a:off x="21323300" y="13970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57150</xdr:rowOff>
    </xdr:from>
    <xdr:to>
      <xdr:col>107</xdr:col>
      <xdr:colOff>101600</xdr:colOff>
      <xdr:row>81</xdr:row>
      <xdr:rowOff>158750</xdr:rowOff>
    </xdr:to>
    <xdr:sp macro="" textlink="">
      <xdr:nvSpPr>
        <xdr:cNvPr id="685" name="楕円 684">
          <a:extLst>
            <a:ext uri="{FF2B5EF4-FFF2-40B4-BE49-F238E27FC236}">
              <a16:creationId xmlns:a16="http://schemas.microsoft.com/office/drawing/2014/main" id="{9E77591A-2EC7-4C03-AE7C-0ECAC6F3216C}"/>
            </a:ext>
          </a:extLst>
        </xdr:cNvPr>
        <xdr:cNvSpPr/>
      </xdr:nvSpPr>
      <xdr:spPr>
        <a:xfrm>
          <a:off x="20383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107950</xdr:rowOff>
    </xdr:to>
    <xdr:cxnSp macro="">
      <xdr:nvCxnSpPr>
        <xdr:cNvPr id="686" name="直線コネクタ 685">
          <a:extLst>
            <a:ext uri="{FF2B5EF4-FFF2-40B4-BE49-F238E27FC236}">
              <a16:creationId xmlns:a16="http://schemas.microsoft.com/office/drawing/2014/main" id="{2EF9E1A7-2E7E-4C34-BF9C-D9698F21A010}"/>
            </a:ext>
          </a:extLst>
        </xdr:cNvPr>
        <xdr:cNvCxnSpPr/>
      </xdr:nvCxnSpPr>
      <xdr:spPr>
        <a:xfrm flipV="1">
          <a:off x="20434300" y="13982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687" name="楕円 686">
          <a:extLst>
            <a:ext uri="{FF2B5EF4-FFF2-40B4-BE49-F238E27FC236}">
              <a16:creationId xmlns:a16="http://schemas.microsoft.com/office/drawing/2014/main" id="{80D0D2CA-4A40-4D43-8056-6AE83F8CD6B9}"/>
            </a:ext>
          </a:extLst>
        </xdr:cNvPr>
        <xdr:cNvSpPr/>
      </xdr:nvSpPr>
      <xdr:spPr>
        <a:xfrm>
          <a:off x="19494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107950</xdr:rowOff>
    </xdr:from>
    <xdr:to>
      <xdr:col>107</xdr:col>
      <xdr:colOff>50800</xdr:colOff>
      <xdr:row>81</xdr:row>
      <xdr:rowOff>133350</xdr:rowOff>
    </xdr:to>
    <xdr:cxnSp macro="">
      <xdr:nvCxnSpPr>
        <xdr:cNvPr id="688" name="直線コネクタ 687">
          <a:extLst>
            <a:ext uri="{FF2B5EF4-FFF2-40B4-BE49-F238E27FC236}">
              <a16:creationId xmlns:a16="http://schemas.microsoft.com/office/drawing/2014/main" id="{B2AAE367-C001-4EB7-8676-42290F1DA840}"/>
            </a:ext>
          </a:extLst>
        </xdr:cNvPr>
        <xdr:cNvCxnSpPr/>
      </xdr:nvCxnSpPr>
      <xdr:spPr>
        <a:xfrm flipV="1">
          <a:off x="19545300" y="1399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689" name="n_1aveValue【消防施設】&#10;一人当たり面積">
          <a:extLst>
            <a:ext uri="{FF2B5EF4-FFF2-40B4-BE49-F238E27FC236}">
              <a16:creationId xmlns:a16="http://schemas.microsoft.com/office/drawing/2014/main" id="{F417BF56-79E2-4DD9-9665-F5A9C575BD75}"/>
            </a:ext>
          </a:extLst>
        </xdr:cNvPr>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90" name="n_2aveValue【消防施設】&#10;一人当たり面積">
          <a:extLst>
            <a:ext uri="{FF2B5EF4-FFF2-40B4-BE49-F238E27FC236}">
              <a16:creationId xmlns:a16="http://schemas.microsoft.com/office/drawing/2014/main" id="{F9FCEF6B-B478-480B-B8B8-955C3EF6C494}"/>
            </a:ext>
          </a:extLst>
        </xdr:cNvPr>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691" name="n_3aveValue【消防施設】&#10;一人当たり面積">
          <a:extLst>
            <a:ext uri="{FF2B5EF4-FFF2-40B4-BE49-F238E27FC236}">
              <a16:creationId xmlns:a16="http://schemas.microsoft.com/office/drawing/2014/main" id="{6D37C4A9-1E2F-4EB0-926C-D4A65FEA5C51}"/>
            </a:ext>
          </a:extLst>
        </xdr:cNvPr>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692" name="n_4aveValue【消防施設】&#10;一人当たり面積">
          <a:extLst>
            <a:ext uri="{FF2B5EF4-FFF2-40B4-BE49-F238E27FC236}">
              <a16:creationId xmlns:a16="http://schemas.microsoft.com/office/drawing/2014/main" id="{6F4C084B-20BF-44CA-A2C4-AF3E7BC651CE}"/>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693" name="n_1mainValue【消防施設】&#10;一人当たり面積">
          <a:extLst>
            <a:ext uri="{FF2B5EF4-FFF2-40B4-BE49-F238E27FC236}">
              <a16:creationId xmlns:a16="http://schemas.microsoft.com/office/drawing/2014/main" id="{8F5AFEF6-FB30-4CF8-995D-244D5B18A030}"/>
            </a:ext>
          </a:extLst>
        </xdr:cNvPr>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3827</xdr:rowOff>
    </xdr:from>
    <xdr:ext cx="469744" cy="259045"/>
    <xdr:sp macro="" textlink="">
      <xdr:nvSpPr>
        <xdr:cNvPr id="694" name="n_2mainValue【消防施設】&#10;一人当たり面積">
          <a:extLst>
            <a:ext uri="{FF2B5EF4-FFF2-40B4-BE49-F238E27FC236}">
              <a16:creationId xmlns:a16="http://schemas.microsoft.com/office/drawing/2014/main" id="{10EDC3B2-4BEC-4206-BBDA-53C4BC81F9C5}"/>
            </a:ext>
          </a:extLst>
        </xdr:cNvPr>
        <xdr:cNvSpPr txBox="1"/>
      </xdr:nvSpPr>
      <xdr:spPr>
        <a:xfrm>
          <a:off x="201994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29227</xdr:rowOff>
    </xdr:from>
    <xdr:ext cx="469744" cy="259045"/>
    <xdr:sp macro="" textlink="">
      <xdr:nvSpPr>
        <xdr:cNvPr id="695" name="n_3mainValue【消防施設】&#10;一人当たり面積">
          <a:extLst>
            <a:ext uri="{FF2B5EF4-FFF2-40B4-BE49-F238E27FC236}">
              <a16:creationId xmlns:a16="http://schemas.microsoft.com/office/drawing/2014/main" id="{DFEBDA76-DB37-4949-8ECC-9A103F913C65}"/>
            </a:ext>
          </a:extLst>
        </xdr:cNvPr>
        <xdr:cNvSpPr txBox="1"/>
      </xdr:nvSpPr>
      <xdr:spPr>
        <a:xfrm>
          <a:off x="19310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a:extLst>
            <a:ext uri="{FF2B5EF4-FFF2-40B4-BE49-F238E27FC236}">
              <a16:creationId xmlns:a16="http://schemas.microsoft.com/office/drawing/2014/main" id="{8C065BAE-8B7B-4B69-AE41-DE437A3C601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a:extLst>
            <a:ext uri="{FF2B5EF4-FFF2-40B4-BE49-F238E27FC236}">
              <a16:creationId xmlns:a16="http://schemas.microsoft.com/office/drawing/2014/main" id="{A68D6EA1-7DC0-440D-80DC-6F7A892A96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a:extLst>
            <a:ext uri="{FF2B5EF4-FFF2-40B4-BE49-F238E27FC236}">
              <a16:creationId xmlns:a16="http://schemas.microsoft.com/office/drawing/2014/main" id="{68A143F5-A555-465D-BFC8-BF8F4378EDA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a:extLst>
            <a:ext uri="{FF2B5EF4-FFF2-40B4-BE49-F238E27FC236}">
              <a16:creationId xmlns:a16="http://schemas.microsoft.com/office/drawing/2014/main" id="{3946A427-94D1-4B22-A62B-A23A691C185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a:extLst>
            <a:ext uri="{FF2B5EF4-FFF2-40B4-BE49-F238E27FC236}">
              <a16:creationId xmlns:a16="http://schemas.microsoft.com/office/drawing/2014/main" id="{E5C6069A-ED98-40F5-BCC0-08F5170FCB0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a:extLst>
            <a:ext uri="{FF2B5EF4-FFF2-40B4-BE49-F238E27FC236}">
              <a16:creationId xmlns:a16="http://schemas.microsoft.com/office/drawing/2014/main" id="{13EB81B6-E829-44F3-8B5E-B33218966A5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a:extLst>
            <a:ext uri="{FF2B5EF4-FFF2-40B4-BE49-F238E27FC236}">
              <a16:creationId xmlns:a16="http://schemas.microsoft.com/office/drawing/2014/main" id="{5DBBF532-8E4C-4360-980F-814D265A88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a:extLst>
            <a:ext uri="{FF2B5EF4-FFF2-40B4-BE49-F238E27FC236}">
              <a16:creationId xmlns:a16="http://schemas.microsoft.com/office/drawing/2014/main" id="{1DAC6137-34A4-43E8-A857-1B44062C0B0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a:extLst>
            <a:ext uri="{FF2B5EF4-FFF2-40B4-BE49-F238E27FC236}">
              <a16:creationId xmlns:a16="http://schemas.microsoft.com/office/drawing/2014/main" id="{80E87E45-5136-429B-A099-9A162D2F543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a:extLst>
            <a:ext uri="{FF2B5EF4-FFF2-40B4-BE49-F238E27FC236}">
              <a16:creationId xmlns:a16="http://schemas.microsoft.com/office/drawing/2014/main" id="{25EBAF4F-FBAB-402F-BFC5-3C324C4F203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6" name="テキスト ボックス 705">
          <a:extLst>
            <a:ext uri="{FF2B5EF4-FFF2-40B4-BE49-F238E27FC236}">
              <a16:creationId xmlns:a16="http://schemas.microsoft.com/office/drawing/2014/main" id="{E0D07F5D-3FA7-47A2-853C-BF1C162C07F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a:extLst>
            <a:ext uri="{FF2B5EF4-FFF2-40B4-BE49-F238E27FC236}">
              <a16:creationId xmlns:a16="http://schemas.microsoft.com/office/drawing/2014/main" id="{3C3F0BD7-F9A6-4730-9550-C4FC83B2C24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id="{F47A7FAB-5CC3-4176-A3C1-2A4F6805430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a:extLst>
            <a:ext uri="{FF2B5EF4-FFF2-40B4-BE49-F238E27FC236}">
              <a16:creationId xmlns:a16="http://schemas.microsoft.com/office/drawing/2014/main" id="{6C4B64A2-D14C-4AB7-B150-D3F3A8515AF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a:extLst>
            <a:ext uri="{FF2B5EF4-FFF2-40B4-BE49-F238E27FC236}">
              <a16:creationId xmlns:a16="http://schemas.microsoft.com/office/drawing/2014/main" id="{F2F3EFF8-F8BE-4408-B32C-00CFA594144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a:extLst>
            <a:ext uri="{FF2B5EF4-FFF2-40B4-BE49-F238E27FC236}">
              <a16:creationId xmlns:a16="http://schemas.microsoft.com/office/drawing/2014/main" id="{5A14443D-5CA9-40E3-A855-1DC59822401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a:extLst>
            <a:ext uri="{FF2B5EF4-FFF2-40B4-BE49-F238E27FC236}">
              <a16:creationId xmlns:a16="http://schemas.microsoft.com/office/drawing/2014/main" id="{02DE3A33-25CB-4F4D-AC4E-AA72E41686F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a:extLst>
            <a:ext uri="{FF2B5EF4-FFF2-40B4-BE49-F238E27FC236}">
              <a16:creationId xmlns:a16="http://schemas.microsoft.com/office/drawing/2014/main" id="{3675D70F-7FD7-4EF5-AEAF-FE5D23194E0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a:extLst>
            <a:ext uri="{FF2B5EF4-FFF2-40B4-BE49-F238E27FC236}">
              <a16:creationId xmlns:a16="http://schemas.microsoft.com/office/drawing/2014/main" id="{8E5ED707-BAB5-464A-9587-B0BFFF03190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a:extLst>
            <a:ext uri="{FF2B5EF4-FFF2-40B4-BE49-F238E27FC236}">
              <a16:creationId xmlns:a16="http://schemas.microsoft.com/office/drawing/2014/main" id="{F511A305-D073-4044-BC19-9C6B1C1815B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a:extLst>
            <a:ext uri="{FF2B5EF4-FFF2-40B4-BE49-F238E27FC236}">
              <a16:creationId xmlns:a16="http://schemas.microsoft.com/office/drawing/2014/main" id="{B50BB13C-4D40-405E-BECD-C092A34DFA6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a:extLst>
            <a:ext uri="{FF2B5EF4-FFF2-40B4-BE49-F238E27FC236}">
              <a16:creationId xmlns:a16="http://schemas.microsoft.com/office/drawing/2014/main" id="{311A3732-93CD-43FC-B76D-4D8BCA270FD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8" name="テキスト ボックス 717">
          <a:extLst>
            <a:ext uri="{FF2B5EF4-FFF2-40B4-BE49-F238E27FC236}">
              <a16:creationId xmlns:a16="http://schemas.microsoft.com/office/drawing/2014/main" id="{F5ACF6EC-7B33-477A-B178-420BC4B1E38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a:extLst>
            <a:ext uri="{FF2B5EF4-FFF2-40B4-BE49-F238E27FC236}">
              <a16:creationId xmlns:a16="http://schemas.microsoft.com/office/drawing/2014/main" id="{C108E3AB-8D32-4B21-B423-B33DFFB697C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a:extLst>
            <a:ext uri="{FF2B5EF4-FFF2-40B4-BE49-F238E27FC236}">
              <a16:creationId xmlns:a16="http://schemas.microsoft.com/office/drawing/2014/main" id="{68B4DCBC-7BB8-4E6B-AE39-2537D8726A0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721" name="直線コネクタ 720">
          <a:extLst>
            <a:ext uri="{FF2B5EF4-FFF2-40B4-BE49-F238E27FC236}">
              <a16:creationId xmlns:a16="http://schemas.microsoft.com/office/drawing/2014/main" id="{1A8A65F6-AAD2-409A-86ED-7A8BE3B380F0}"/>
            </a:ext>
          </a:extLst>
        </xdr:cNvPr>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722" name="【庁舎】&#10;有形固定資産減価償却率最小値テキスト">
          <a:extLst>
            <a:ext uri="{FF2B5EF4-FFF2-40B4-BE49-F238E27FC236}">
              <a16:creationId xmlns:a16="http://schemas.microsoft.com/office/drawing/2014/main" id="{E8741073-7567-4319-A68D-0FCDD05B54CA}"/>
            </a:ext>
          </a:extLst>
        </xdr:cNvPr>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723" name="直線コネクタ 722">
          <a:extLst>
            <a:ext uri="{FF2B5EF4-FFF2-40B4-BE49-F238E27FC236}">
              <a16:creationId xmlns:a16="http://schemas.microsoft.com/office/drawing/2014/main" id="{22334E62-65D5-4D6B-A3A8-9743322F34C4}"/>
            </a:ext>
          </a:extLst>
        </xdr:cNvPr>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724" name="【庁舎】&#10;有形固定資産減価償却率最大値テキスト">
          <a:extLst>
            <a:ext uri="{FF2B5EF4-FFF2-40B4-BE49-F238E27FC236}">
              <a16:creationId xmlns:a16="http://schemas.microsoft.com/office/drawing/2014/main" id="{37696B62-A0E7-4E9B-BCD3-A7727A9AE541}"/>
            </a:ext>
          </a:extLst>
        </xdr:cNvPr>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725" name="直線コネクタ 724">
          <a:extLst>
            <a:ext uri="{FF2B5EF4-FFF2-40B4-BE49-F238E27FC236}">
              <a16:creationId xmlns:a16="http://schemas.microsoft.com/office/drawing/2014/main" id="{A8BE0549-E093-4037-96F1-F98F706BFE81}"/>
            </a:ext>
          </a:extLst>
        </xdr:cNvPr>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726" name="【庁舎】&#10;有形固定資産減価償却率平均値テキスト">
          <a:extLst>
            <a:ext uri="{FF2B5EF4-FFF2-40B4-BE49-F238E27FC236}">
              <a16:creationId xmlns:a16="http://schemas.microsoft.com/office/drawing/2014/main" id="{FE555653-D049-4DE1-A485-37F9C6B8DD88}"/>
            </a:ext>
          </a:extLst>
        </xdr:cNvPr>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727" name="フローチャート: 判断 726">
          <a:extLst>
            <a:ext uri="{FF2B5EF4-FFF2-40B4-BE49-F238E27FC236}">
              <a16:creationId xmlns:a16="http://schemas.microsoft.com/office/drawing/2014/main" id="{F6D45CB2-754D-4575-A10B-D15CD75DFC78}"/>
            </a:ext>
          </a:extLst>
        </xdr:cNvPr>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728" name="フローチャート: 判断 727">
          <a:extLst>
            <a:ext uri="{FF2B5EF4-FFF2-40B4-BE49-F238E27FC236}">
              <a16:creationId xmlns:a16="http://schemas.microsoft.com/office/drawing/2014/main" id="{1480F0DE-9338-4349-88E2-AA9B89F2F56D}"/>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29" name="フローチャート: 判断 728">
          <a:extLst>
            <a:ext uri="{FF2B5EF4-FFF2-40B4-BE49-F238E27FC236}">
              <a16:creationId xmlns:a16="http://schemas.microsoft.com/office/drawing/2014/main" id="{E3AF831E-3757-454A-94CF-D2F3A239162A}"/>
            </a:ext>
          </a:extLst>
        </xdr:cNvPr>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730" name="フローチャート: 判断 729">
          <a:extLst>
            <a:ext uri="{FF2B5EF4-FFF2-40B4-BE49-F238E27FC236}">
              <a16:creationId xmlns:a16="http://schemas.microsoft.com/office/drawing/2014/main" id="{EB5BC098-68A9-4D58-9237-4BE34F9A83B2}"/>
            </a:ext>
          </a:extLst>
        </xdr:cNvPr>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31" name="フローチャート: 判断 730">
          <a:extLst>
            <a:ext uri="{FF2B5EF4-FFF2-40B4-BE49-F238E27FC236}">
              <a16:creationId xmlns:a16="http://schemas.microsoft.com/office/drawing/2014/main" id="{DF82284C-5BB5-41BA-80DF-D50B63F4943F}"/>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CDC000CA-2E18-4B3B-9299-A7108DFB54C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3E775F0D-8E35-4C2E-BDE9-71BE5539E2E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E837F0D8-7460-4AFB-A054-575902D7905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1E07DA9-0509-43BA-B6B5-F8DB4E7413E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6200FA6-3F58-4588-968F-329FD607246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737" name="楕円 736">
          <a:extLst>
            <a:ext uri="{FF2B5EF4-FFF2-40B4-BE49-F238E27FC236}">
              <a16:creationId xmlns:a16="http://schemas.microsoft.com/office/drawing/2014/main" id="{85C5CF71-EAE1-484D-BDB7-DCE937EE3D09}"/>
            </a:ext>
          </a:extLst>
        </xdr:cNvPr>
        <xdr:cNvSpPr/>
      </xdr:nvSpPr>
      <xdr:spPr>
        <a:xfrm>
          <a:off x="162687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147519</xdr:rowOff>
    </xdr:from>
    <xdr:ext cx="405111" cy="259045"/>
    <xdr:sp macro="" textlink="">
      <xdr:nvSpPr>
        <xdr:cNvPr id="738" name="【庁舎】&#10;有形固定資産減価償却率該当値テキスト">
          <a:extLst>
            <a:ext uri="{FF2B5EF4-FFF2-40B4-BE49-F238E27FC236}">
              <a16:creationId xmlns:a16="http://schemas.microsoft.com/office/drawing/2014/main" id="{255A1296-EAB8-4D43-BABD-E302B9686D0E}"/>
            </a:ext>
          </a:extLst>
        </xdr:cNvPr>
        <xdr:cNvSpPr txBox="1"/>
      </xdr:nvSpPr>
      <xdr:spPr>
        <a:xfrm>
          <a:off x="16357600"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129902</xdr:rowOff>
    </xdr:from>
    <xdr:to>
      <xdr:col>81</xdr:col>
      <xdr:colOff>101600</xdr:colOff>
      <xdr:row>106</xdr:row>
      <xdr:rowOff>60052</xdr:rowOff>
    </xdr:to>
    <xdr:sp macro="" textlink="">
      <xdr:nvSpPr>
        <xdr:cNvPr id="739" name="楕円 738">
          <a:extLst>
            <a:ext uri="{FF2B5EF4-FFF2-40B4-BE49-F238E27FC236}">
              <a16:creationId xmlns:a16="http://schemas.microsoft.com/office/drawing/2014/main" id="{7AC957EE-BD53-4276-AC48-BDF3B9B6EFA8}"/>
            </a:ext>
          </a:extLst>
        </xdr:cNvPr>
        <xdr:cNvSpPr/>
      </xdr:nvSpPr>
      <xdr:spPr>
        <a:xfrm>
          <a:off x="15430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9252</xdr:rowOff>
    </xdr:from>
    <xdr:to>
      <xdr:col>85</xdr:col>
      <xdr:colOff>127000</xdr:colOff>
      <xdr:row>106</xdr:row>
      <xdr:rowOff>48442</xdr:rowOff>
    </xdr:to>
    <xdr:cxnSp macro="">
      <xdr:nvCxnSpPr>
        <xdr:cNvPr id="740" name="直線コネクタ 739">
          <a:extLst>
            <a:ext uri="{FF2B5EF4-FFF2-40B4-BE49-F238E27FC236}">
              <a16:creationId xmlns:a16="http://schemas.microsoft.com/office/drawing/2014/main" id="{EF0A9253-187D-498C-95D2-04B48198CE50}"/>
            </a:ext>
          </a:extLst>
        </xdr:cNvPr>
        <xdr:cNvCxnSpPr/>
      </xdr:nvCxnSpPr>
      <xdr:spPr>
        <a:xfrm>
          <a:off x="15481300" y="18182952"/>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126637</xdr:rowOff>
    </xdr:from>
    <xdr:to>
      <xdr:col>76</xdr:col>
      <xdr:colOff>165100</xdr:colOff>
      <xdr:row>106</xdr:row>
      <xdr:rowOff>56787</xdr:rowOff>
    </xdr:to>
    <xdr:sp macro="" textlink="">
      <xdr:nvSpPr>
        <xdr:cNvPr id="741" name="楕円 740">
          <a:extLst>
            <a:ext uri="{FF2B5EF4-FFF2-40B4-BE49-F238E27FC236}">
              <a16:creationId xmlns:a16="http://schemas.microsoft.com/office/drawing/2014/main" id="{F7792A2E-7DB4-4B95-8061-F38732FA68E9}"/>
            </a:ext>
          </a:extLst>
        </xdr:cNvPr>
        <xdr:cNvSpPr/>
      </xdr:nvSpPr>
      <xdr:spPr>
        <a:xfrm>
          <a:off x="14541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xdr:rowOff>
    </xdr:from>
    <xdr:to>
      <xdr:col>81</xdr:col>
      <xdr:colOff>50800</xdr:colOff>
      <xdr:row>106</xdr:row>
      <xdr:rowOff>9252</xdr:rowOff>
    </xdr:to>
    <xdr:cxnSp macro="">
      <xdr:nvCxnSpPr>
        <xdr:cNvPr id="742" name="直線コネクタ 741">
          <a:extLst>
            <a:ext uri="{FF2B5EF4-FFF2-40B4-BE49-F238E27FC236}">
              <a16:creationId xmlns:a16="http://schemas.microsoft.com/office/drawing/2014/main" id="{E4D08419-B387-4ADA-B2E4-5FA664AAFC08}"/>
            </a:ext>
          </a:extLst>
        </xdr:cNvPr>
        <xdr:cNvCxnSpPr/>
      </xdr:nvCxnSpPr>
      <xdr:spPr>
        <a:xfrm>
          <a:off x="14592300" y="1817968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141332</xdr:rowOff>
    </xdr:from>
    <xdr:to>
      <xdr:col>72</xdr:col>
      <xdr:colOff>38100</xdr:colOff>
      <xdr:row>106</xdr:row>
      <xdr:rowOff>71482</xdr:rowOff>
    </xdr:to>
    <xdr:sp macro="" textlink="">
      <xdr:nvSpPr>
        <xdr:cNvPr id="743" name="楕円 742">
          <a:extLst>
            <a:ext uri="{FF2B5EF4-FFF2-40B4-BE49-F238E27FC236}">
              <a16:creationId xmlns:a16="http://schemas.microsoft.com/office/drawing/2014/main" id="{D92382DF-3FFB-41FD-821E-FED2B74FE444}"/>
            </a:ext>
          </a:extLst>
        </xdr:cNvPr>
        <xdr:cNvSpPr/>
      </xdr:nvSpPr>
      <xdr:spPr>
        <a:xfrm>
          <a:off x="13652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xdr:rowOff>
    </xdr:from>
    <xdr:to>
      <xdr:col>76</xdr:col>
      <xdr:colOff>114300</xdr:colOff>
      <xdr:row>106</xdr:row>
      <xdr:rowOff>20682</xdr:rowOff>
    </xdr:to>
    <xdr:cxnSp macro="">
      <xdr:nvCxnSpPr>
        <xdr:cNvPr id="744" name="直線コネクタ 743">
          <a:extLst>
            <a:ext uri="{FF2B5EF4-FFF2-40B4-BE49-F238E27FC236}">
              <a16:creationId xmlns:a16="http://schemas.microsoft.com/office/drawing/2014/main" id="{5B1D65C1-D61B-431D-8581-DF4B3813991A}"/>
            </a:ext>
          </a:extLst>
        </xdr:cNvPr>
        <xdr:cNvCxnSpPr/>
      </xdr:nvCxnSpPr>
      <xdr:spPr>
        <a:xfrm flipV="1">
          <a:off x="13703300" y="1817968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745" name="n_1aveValue【庁舎】&#10;有形固定資産減価償却率">
          <a:extLst>
            <a:ext uri="{FF2B5EF4-FFF2-40B4-BE49-F238E27FC236}">
              <a16:creationId xmlns:a16="http://schemas.microsoft.com/office/drawing/2014/main" id="{DC4EC5CC-7709-4949-8D7D-7F8D363669E7}"/>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746" name="n_2aveValue【庁舎】&#10;有形固定資産減価償却率">
          <a:extLst>
            <a:ext uri="{FF2B5EF4-FFF2-40B4-BE49-F238E27FC236}">
              <a16:creationId xmlns:a16="http://schemas.microsoft.com/office/drawing/2014/main" id="{FC4E52E6-E758-408A-BE26-A22C3DB62CB1}"/>
            </a:ext>
          </a:extLst>
        </xdr:cNvPr>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747" name="n_3aveValue【庁舎】&#10;有形固定資産減価償却率">
          <a:extLst>
            <a:ext uri="{FF2B5EF4-FFF2-40B4-BE49-F238E27FC236}">
              <a16:creationId xmlns:a16="http://schemas.microsoft.com/office/drawing/2014/main" id="{2037F02F-70E3-4266-BA1F-6653221749FA}"/>
            </a:ext>
          </a:extLst>
        </xdr:cNvPr>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48" name="n_4aveValue【庁舎】&#10;有形固定資産減価償却率">
          <a:extLst>
            <a:ext uri="{FF2B5EF4-FFF2-40B4-BE49-F238E27FC236}">
              <a16:creationId xmlns:a16="http://schemas.microsoft.com/office/drawing/2014/main" id="{E41AE42A-082B-4778-A192-8D467FEE7066}"/>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51179</xdr:rowOff>
    </xdr:from>
    <xdr:ext cx="405111" cy="259045"/>
    <xdr:sp macro="" textlink="">
      <xdr:nvSpPr>
        <xdr:cNvPr id="749" name="n_1mainValue【庁舎】&#10;有形固定資産減価償却率">
          <a:extLst>
            <a:ext uri="{FF2B5EF4-FFF2-40B4-BE49-F238E27FC236}">
              <a16:creationId xmlns:a16="http://schemas.microsoft.com/office/drawing/2014/main" id="{743EF55B-EA3B-4C1A-9BCD-F650DA891FB4}"/>
            </a:ext>
          </a:extLst>
        </xdr:cNvPr>
        <xdr:cNvSpPr txBox="1"/>
      </xdr:nvSpPr>
      <xdr:spPr>
        <a:xfrm>
          <a:off x="152660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47914</xdr:rowOff>
    </xdr:from>
    <xdr:ext cx="405111" cy="259045"/>
    <xdr:sp macro="" textlink="">
      <xdr:nvSpPr>
        <xdr:cNvPr id="750" name="n_2mainValue【庁舎】&#10;有形固定資産減価償却率">
          <a:extLst>
            <a:ext uri="{FF2B5EF4-FFF2-40B4-BE49-F238E27FC236}">
              <a16:creationId xmlns:a16="http://schemas.microsoft.com/office/drawing/2014/main" id="{64104655-96B2-4550-ABEB-220DCDAF3FA6}"/>
            </a:ext>
          </a:extLst>
        </xdr:cNvPr>
        <xdr:cNvSpPr txBox="1"/>
      </xdr:nvSpPr>
      <xdr:spPr>
        <a:xfrm>
          <a:off x="14389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62609</xdr:rowOff>
    </xdr:from>
    <xdr:ext cx="405111" cy="259045"/>
    <xdr:sp macro="" textlink="">
      <xdr:nvSpPr>
        <xdr:cNvPr id="751" name="n_3mainValue【庁舎】&#10;有形固定資産減価償却率">
          <a:extLst>
            <a:ext uri="{FF2B5EF4-FFF2-40B4-BE49-F238E27FC236}">
              <a16:creationId xmlns:a16="http://schemas.microsoft.com/office/drawing/2014/main" id="{F43A62B2-F70B-4786-AFBD-E2C3C5DC8575}"/>
            </a:ext>
          </a:extLst>
        </xdr:cNvPr>
        <xdr:cNvSpPr txBox="1"/>
      </xdr:nvSpPr>
      <xdr:spPr>
        <a:xfrm>
          <a:off x="13500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a:extLst>
            <a:ext uri="{FF2B5EF4-FFF2-40B4-BE49-F238E27FC236}">
              <a16:creationId xmlns:a16="http://schemas.microsoft.com/office/drawing/2014/main" id="{BCB10E72-F7BD-4CA2-8875-9FBB54CF231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a:extLst>
            <a:ext uri="{FF2B5EF4-FFF2-40B4-BE49-F238E27FC236}">
              <a16:creationId xmlns:a16="http://schemas.microsoft.com/office/drawing/2014/main" id="{7B8389BE-1EB1-43CE-B69B-C53C34908F8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a:extLst>
            <a:ext uri="{FF2B5EF4-FFF2-40B4-BE49-F238E27FC236}">
              <a16:creationId xmlns:a16="http://schemas.microsoft.com/office/drawing/2014/main" id="{BE0459E0-517F-4AFF-B12B-F1C62309AD4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a:extLst>
            <a:ext uri="{FF2B5EF4-FFF2-40B4-BE49-F238E27FC236}">
              <a16:creationId xmlns:a16="http://schemas.microsoft.com/office/drawing/2014/main" id="{5F85D050-F917-4E6A-9C85-0C791197E0F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a:extLst>
            <a:ext uri="{FF2B5EF4-FFF2-40B4-BE49-F238E27FC236}">
              <a16:creationId xmlns:a16="http://schemas.microsoft.com/office/drawing/2014/main" id="{61CE8AD0-FC50-45E3-99D5-890EE12D72A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a:extLst>
            <a:ext uri="{FF2B5EF4-FFF2-40B4-BE49-F238E27FC236}">
              <a16:creationId xmlns:a16="http://schemas.microsoft.com/office/drawing/2014/main" id="{1590ED32-FA47-4C4D-A702-31393F71A49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a:extLst>
            <a:ext uri="{FF2B5EF4-FFF2-40B4-BE49-F238E27FC236}">
              <a16:creationId xmlns:a16="http://schemas.microsoft.com/office/drawing/2014/main" id="{2BBDDDB3-50AA-4D95-A3D4-93378E4AE37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a:extLst>
            <a:ext uri="{FF2B5EF4-FFF2-40B4-BE49-F238E27FC236}">
              <a16:creationId xmlns:a16="http://schemas.microsoft.com/office/drawing/2014/main" id="{CCCB09C7-C75A-416C-AC35-C9113A79656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0" name="テキスト ボックス 759">
          <a:extLst>
            <a:ext uri="{FF2B5EF4-FFF2-40B4-BE49-F238E27FC236}">
              <a16:creationId xmlns:a16="http://schemas.microsoft.com/office/drawing/2014/main" id="{10A4629E-08EE-458E-93A3-DCE8F4CE4BC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1" name="直線コネクタ 760">
          <a:extLst>
            <a:ext uri="{FF2B5EF4-FFF2-40B4-BE49-F238E27FC236}">
              <a16:creationId xmlns:a16="http://schemas.microsoft.com/office/drawing/2014/main" id="{6EEE28A8-E78D-4F16-A83A-6739439396E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2" name="直線コネクタ 761">
          <a:extLst>
            <a:ext uri="{FF2B5EF4-FFF2-40B4-BE49-F238E27FC236}">
              <a16:creationId xmlns:a16="http://schemas.microsoft.com/office/drawing/2014/main" id="{5236083C-FA38-486C-8FD7-C2C5662AB02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3" name="テキスト ボックス 762">
          <a:extLst>
            <a:ext uri="{FF2B5EF4-FFF2-40B4-BE49-F238E27FC236}">
              <a16:creationId xmlns:a16="http://schemas.microsoft.com/office/drawing/2014/main" id="{F34CF3AA-7112-4236-9DE0-89E1CE399C3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4" name="直線コネクタ 763">
          <a:extLst>
            <a:ext uri="{FF2B5EF4-FFF2-40B4-BE49-F238E27FC236}">
              <a16:creationId xmlns:a16="http://schemas.microsoft.com/office/drawing/2014/main" id="{B3EF3373-7683-4EF5-8F5B-B11E320E300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5" name="テキスト ボックス 764">
          <a:extLst>
            <a:ext uri="{FF2B5EF4-FFF2-40B4-BE49-F238E27FC236}">
              <a16:creationId xmlns:a16="http://schemas.microsoft.com/office/drawing/2014/main" id="{9473CA26-3FFD-4C4C-9982-792CC481D28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6" name="直線コネクタ 765">
          <a:extLst>
            <a:ext uri="{FF2B5EF4-FFF2-40B4-BE49-F238E27FC236}">
              <a16:creationId xmlns:a16="http://schemas.microsoft.com/office/drawing/2014/main" id="{04A0646F-40C9-4516-B3CB-856753B46B7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7" name="テキスト ボックス 766">
          <a:extLst>
            <a:ext uri="{FF2B5EF4-FFF2-40B4-BE49-F238E27FC236}">
              <a16:creationId xmlns:a16="http://schemas.microsoft.com/office/drawing/2014/main" id="{897D5165-39FC-4D6B-A726-473D53A8509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8" name="直線コネクタ 767">
          <a:extLst>
            <a:ext uri="{FF2B5EF4-FFF2-40B4-BE49-F238E27FC236}">
              <a16:creationId xmlns:a16="http://schemas.microsoft.com/office/drawing/2014/main" id="{72656B23-D016-4100-9AE2-E65914D0A68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9" name="テキスト ボックス 768">
          <a:extLst>
            <a:ext uri="{FF2B5EF4-FFF2-40B4-BE49-F238E27FC236}">
              <a16:creationId xmlns:a16="http://schemas.microsoft.com/office/drawing/2014/main" id="{005AD45A-DBB9-4CC3-B212-C4EA192CB7C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a:extLst>
            <a:ext uri="{FF2B5EF4-FFF2-40B4-BE49-F238E27FC236}">
              <a16:creationId xmlns:a16="http://schemas.microsoft.com/office/drawing/2014/main" id="{405D036E-D21A-4FEC-9076-0956EF9A601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a:extLst>
            <a:ext uri="{FF2B5EF4-FFF2-40B4-BE49-F238E27FC236}">
              <a16:creationId xmlns:a16="http://schemas.microsoft.com/office/drawing/2014/main" id="{118E44FA-B9C2-436E-A1C6-F8AD121C7DA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庁舎】&#10;一人当たり面積グラフ枠">
          <a:extLst>
            <a:ext uri="{FF2B5EF4-FFF2-40B4-BE49-F238E27FC236}">
              <a16:creationId xmlns:a16="http://schemas.microsoft.com/office/drawing/2014/main" id="{D1DE8705-B7CB-43DA-B86D-6329A6A33E0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773" name="直線コネクタ 772">
          <a:extLst>
            <a:ext uri="{FF2B5EF4-FFF2-40B4-BE49-F238E27FC236}">
              <a16:creationId xmlns:a16="http://schemas.microsoft.com/office/drawing/2014/main" id="{DA75937D-4932-45EE-9E2C-D29D061C05A7}"/>
            </a:ext>
          </a:extLst>
        </xdr:cNvPr>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74" name="【庁舎】&#10;一人当たり面積最小値テキスト">
          <a:extLst>
            <a:ext uri="{FF2B5EF4-FFF2-40B4-BE49-F238E27FC236}">
              <a16:creationId xmlns:a16="http://schemas.microsoft.com/office/drawing/2014/main" id="{5F4E6536-5691-4EF5-8477-5BCD8E772627}"/>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75" name="直線コネクタ 774">
          <a:extLst>
            <a:ext uri="{FF2B5EF4-FFF2-40B4-BE49-F238E27FC236}">
              <a16:creationId xmlns:a16="http://schemas.microsoft.com/office/drawing/2014/main" id="{2943668C-688D-40C9-914A-815FE0F78FCB}"/>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776" name="【庁舎】&#10;一人当たり面積最大値テキスト">
          <a:extLst>
            <a:ext uri="{FF2B5EF4-FFF2-40B4-BE49-F238E27FC236}">
              <a16:creationId xmlns:a16="http://schemas.microsoft.com/office/drawing/2014/main" id="{566C65E0-C751-4AEE-918E-5F091C8103BB}"/>
            </a:ext>
          </a:extLst>
        </xdr:cNvPr>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777" name="直線コネクタ 776">
          <a:extLst>
            <a:ext uri="{FF2B5EF4-FFF2-40B4-BE49-F238E27FC236}">
              <a16:creationId xmlns:a16="http://schemas.microsoft.com/office/drawing/2014/main" id="{F9CD367E-F7E8-43FF-8AF9-185DA822D0A4}"/>
            </a:ext>
          </a:extLst>
        </xdr:cNvPr>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778" name="【庁舎】&#10;一人当たり面積平均値テキスト">
          <a:extLst>
            <a:ext uri="{FF2B5EF4-FFF2-40B4-BE49-F238E27FC236}">
              <a16:creationId xmlns:a16="http://schemas.microsoft.com/office/drawing/2014/main" id="{4E8921D5-6441-4044-BDF0-C4DBA7BA8292}"/>
            </a:ext>
          </a:extLst>
        </xdr:cNvPr>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779" name="フローチャート: 判断 778">
          <a:extLst>
            <a:ext uri="{FF2B5EF4-FFF2-40B4-BE49-F238E27FC236}">
              <a16:creationId xmlns:a16="http://schemas.microsoft.com/office/drawing/2014/main" id="{7099FA99-81D1-4C78-9969-1FFEC438C1B5}"/>
            </a:ext>
          </a:extLst>
        </xdr:cNvPr>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780" name="フローチャート: 判断 779">
          <a:extLst>
            <a:ext uri="{FF2B5EF4-FFF2-40B4-BE49-F238E27FC236}">
              <a16:creationId xmlns:a16="http://schemas.microsoft.com/office/drawing/2014/main" id="{8FF735C3-7110-4D21-8B26-D46B1940347B}"/>
            </a:ext>
          </a:extLst>
        </xdr:cNvPr>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781" name="フローチャート: 判断 780">
          <a:extLst>
            <a:ext uri="{FF2B5EF4-FFF2-40B4-BE49-F238E27FC236}">
              <a16:creationId xmlns:a16="http://schemas.microsoft.com/office/drawing/2014/main" id="{A4D79ED6-9BED-48DE-A5C4-277C35AD7C34}"/>
            </a:ext>
          </a:extLst>
        </xdr:cNvPr>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782" name="フローチャート: 判断 781">
          <a:extLst>
            <a:ext uri="{FF2B5EF4-FFF2-40B4-BE49-F238E27FC236}">
              <a16:creationId xmlns:a16="http://schemas.microsoft.com/office/drawing/2014/main" id="{DA981EC6-9021-4A13-9C96-E6173FC83F23}"/>
            </a:ext>
          </a:extLst>
        </xdr:cNvPr>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783" name="フローチャート: 判断 782">
          <a:extLst>
            <a:ext uri="{FF2B5EF4-FFF2-40B4-BE49-F238E27FC236}">
              <a16:creationId xmlns:a16="http://schemas.microsoft.com/office/drawing/2014/main" id="{EE4685ED-DBA9-4A97-9061-B1CA5A1EA34F}"/>
            </a:ext>
          </a:extLst>
        </xdr:cNvPr>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FEF5CA70-BF9D-4E81-8CA2-6D88B7F0909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77F5146B-0537-4A43-8F2E-AAAABE42DCF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B57DE5D0-B5CE-4A5F-A0DF-334D3C602CC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7A2A6ED1-694C-4649-81E0-5CC57A88E51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229D08B7-D227-47F6-B48D-09CB241F483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141987</xdr:rowOff>
    </xdr:from>
    <xdr:to>
      <xdr:col>116</xdr:col>
      <xdr:colOff>114300</xdr:colOff>
      <xdr:row>104</xdr:row>
      <xdr:rowOff>72137</xdr:rowOff>
    </xdr:to>
    <xdr:sp macro="" textlink="">
      <xdr:nvSpPr>
        <xdr:cNvPr id="789" name="楕円 788">
          <a:extLst>
            <a:ext uri="{FF2B5EF4-FFF2-40B4-BE49-F238E27FC236}">
              <a16:creationId xmlns:a16="http://schemas.microsoft.com/office/drawing/2014/main" id="{C55020FE-AD0F-4353-ABAE-2D4C1BC3C789}"/>
            </a:ext>
          </a:extLst>
        </xdr:cNvPr>
        <xdr:cNvSpPr/>
      </xdr:nvSpPr>
      <xdr:spPr>
        <a:xfrm>
          <a:off x="221107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164864</xdr:rowOff>
    </xdr:from>
    <xdr:ext cx="469744" cy="259045"/>
    <xdr:sp macro="" textlink="">
      <xdr:nvSpPr>
        <xdr:cNvPr id="790" name="【庁舎】&#10;一人当たり面積該当値テキスト">
          <a:extLst>
            <a:ext uri="{FF2B5EF4-FFF2-40B4-BE49-F238E27FC236}">
              <a16:creationId xmlns:a16="http://schemas.microsoft.com/office/drawing/2014/main" id="{9A070A07-598D-40B0-88C5-67A478D0EFAE}"/>
            </a:ext>
          </a:extLst>
        </xdr:cNvPr>
        <xdr:cNvSpPr txBox="1"/>
      </xdr:nvSpPr>
      <xdr:spPr>
        <a:xfrm>
          <a:off x="22199600" y="1765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151130</xdr:rowOff>
    </xdr:from>
    <xdr:to>
      <xdr:col>112</xdr:col>
      <xdr:colOff>38100</xdr:colOff>
      <xdr:row>104</xdr:row>
      <xdr:rowOff>81280</xdr:rowOff>
    </xdr:to>
    <xdr:sp macro="" textlink="">
      <xdr:nvSpPr>
        <xdr:cNvPr id="791" name="楕円 790">
          <a:extLst>
            <a:ext uri="{FF2B5EF4-FFF2-40B4-BE49-F238E27FC236}">
              <a16:creationId xmlns:a16="http://schemas.microsoft.com/office/drawing/2014/main" id="{A2D9E5B3-877B-497A-A51E-C5388655F8C0}"/>
            </a:ext>
          </a:extLst>
        </xdr:cNvPr>
        <xdr:cNvSpPr/>
      </xdr:nvSpPr>
      <xdr:spPr>
        <a:xfrm>
          <a:off x="2127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21337</xdr:rowOff>
    </xdr:from>
    <xdr:to>
      <xdr:col>116</xdr:col>
      <xdr:colOff>63500</xdr:colOff>
      <xdr:row>104</xdr:row>
      <xdr:rowOff>30480</xdr:rowOff>
    </xdr:to>
    <xdr:cxnSp macro="">
      <xdr:nvCxnSpPr>
        <xdr:cNvPr id="792" name="直線コネクタ 791">
          <a:extLst>
            <a:ext uri="{FF2B5EF4-FFF2-40B4-BE49-F238E27FC236}">
              <a16:creationId xmlns:a16="http://schemas.microsoft.com/office/drawing/2014/main" id="{201642F4-849B-42A7-899E-F3FB2979413C}"/>
            </a:ext>
          </a:extLst>
        </xdr:cNvPr>
        <xdr:cNvCxnSpPr/>
      </xdr:nvCxnSpPr>
      <xdr:spPr>
        <a:xfrm flipV="1">
          <a:off x="21323300" y="178521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160274</xdr:rowOff>
    </xdr:from>
    <xdr:to>
      <xdr:col>107</xdr:col>
      <xdr:colOff>101600</xdr:colOff>
      <xdr:row>104</xdr:row>
      <xdr:rowOff>90424</xdr:rowOff>
    </xdr:to>
    <xdr:sp macro="" textlink="">
      <xdr:nvSpPr>
        <xdr:cNvPr id="793" name="楕円 792">
          <a:extLst>
            <a:ext uri="{FF2B5EF4-FFF2-40B4-BE49-F238E27FC236}">
              <a16:creationId xmlns:a16="http://schemas.microsoft.com/office/drawing/2014/main" id="{2D50C664-A6A0-4D10-81D6-6BF74AE8C554}"/>
            </a:ext>
          </a:extLst>
        </xdr:cNvPr>
        <xdr:cNvSpPr/>
      </xdr:nvSpPr>
      <xdr:spPr>
        <a:xfrm>
          <a:off x="20383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30480</xdr:rowOff>
    </xdr:from>
    <xdr:to>
      <xdr:col>111</xdr:col>
      <xdr:colOff>177800</xdr:colOff>
      <xdr:row>104</xdr:row>
      <xdr:rowOff>39624</xdr:rowOff>
    </xdr:to>
    <xdr:cxnSp macro="">
      <xdr:nvCxnSpPr>
        <xdr:cNvPr id="794" name="直線コネクタ 793">
          <a:extLst>
            <a:ext uri="{FF2B5EF4-FFF2-40B4-BE49-F238E27FC236}">
              <a16:creationId xmlns:a16="http://schemas.microsoft.com/office/drawing/2014/main" id="{843E9ED7-2A65-4D88-A455-FEAD037A07D7}"/>
            </a:ext>
          </a:extLst>
        </xdr:cNvPr>
        <xdr:cNvCxnSpPr/>
      </xdr:nvCxnSpPr>
      <xdr:spPr>
        <a:xfrm flipV="1">
          <a:off x="20434300" y="178612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169418</xdr:rowOff>
    </xdr:from>
    <xdr:to>
      <xdr:col>102</xdr:col>
      <xdr:colOff>165100</xdr:colOff>
      <xdr:row>104</xdr:row>
      <xdr:rowOff>99568</xdr:rowOff>
    </xdr:to>
    <xdr:sp macro="" textlink="">
      <xdr:nvSpPr>
        <xdr:cNvPr id="795" name="楕円 794">
          <a:extLst>
            <a:ext uri="{FF2B5EF4-FFF2-40B4-BE49-F238E27FC236}">
              <a16:creationId xmlns:a16="http://schemas.microsoft.com/office/drawing/2014/main" id="{9BC3CFBF-BDAE-4553-940B-F2EE70D79B80}"/>
            </a:ext>
          </a:extLst>
        </xdr:cNvPr>
        <xdr:cNvSpPr/>
      </xdr:nvSpPr>
      <xdr:spPr>
        <a:xfrm>
          <a:off x="19494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39624</xdr:rowOff>
    </xdr:from>
    <xdr:to>
      <xdr:col>107</xdr:col>
      <xdr:colOff>50800</xdr:colOff>
      <xdr:row>104</xdr:row>
      <xdr:rowOff>48768</xdr:rowOff>
    </xdr:to>
    <xdr:cxnSp macro="">
      <xdr:nvCxnSpPr>
        <xdr:cNvPr id="796" name="直線コネクタ 795">
          <a:extLst>
            <a:ext uri="{FF2B5EF4-FFF2-40B4-BE49-F238E27FC236}">
              <a16:creationId xmlns:a16="http://schemas.microsoft.com/office/drawing/2014/main" id="{0A414DC8-2ED8-4082-ABE8-C3A0A97336E4}"/>
            </a:ext>
          </a:extLst>
        </xdr:cNvPr>
        <xdr:cNvCxnSpPr/>
      </xdr:nvCxnSpPr>
      <xdr:spPr>
        <a:xfrm flipV="1">
          <a:off x="19545300" y="178704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797" name="n_1aveValue【庁舎】&#10;一人当たり面積">
          <a:extLst>
            <a:ext uri="{FF2B5EF4-FFF2-40B4-BE49-F238E27FC236}">
              <a16:creationId xmlns:a16="http://schemas.microsoft.com/office/drawing/2014/main" id="{7D7B4411-0819-4809-A43E-1F09CCA28B93}"/>
            </a:ext>
          </a:extLst>
        </xdr:cNvPr>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798" name="n_2aveValue【庁舎】&#10;一人当たり面積">
          <a:extLst>
            <a:ext uri="{FF2B5EF4-FFF2-40B4-BE49-F238E27FC236}">
              <a16:creationId xmlns:a16="http://schemas.microsoft.com/office/drawing/2014/main" id="{7FF154ED-6A6D-4859-BA10-7AA3DE6A22BA}"/>
            </a:ext>
          </a:extLst>
        </xdr:cNvPr>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799" name="n_3aveValue【庁舎】&#10;一人当たり面積">
          <a:extLst>
            <a:ext uri="{FF2B5EF4-FFF2-40B4-BE49-F238E27FC236}">
              <a16:creationId xmlns:a16="http://schemas.microsoft.com/office/drawing/2014/main" id="{F1976194-A013-4EB7-9738-6BFF71F28875}"/>
            </a:ext>
          </a:extLst>
        </xdr:cNvPr>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00" name="n_4aveValue【庁舎】&#10;一人当たり面積">
          <a:extLst>
            <a:ext uri="{FF2B5EF4-FFF2-40B4-BE49-F238E27FC236}">
              <a16:creationId xmlns:a16="http://schemas.microsoft.com/office/drawing/2014/main" id="{0C04007F-A0D6-4B4A-A6FA-46A0510148B3}"/>
            </a:ext>
          </a:extLst>
        </xdr:cNvPr>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97807</xdr:rowOff>
    </xdr:from>
    <xdr:ext cx="469744" cy="259045"/>
    <xdr:sp macro="" textlink="">
      <xdr:nvSpPr>
        <xdr:cNvPr id="801" name="n_1mainValue【庁舎】&#10;一人当たり面積">
          <a:extLst>
            <a:ext uri="{FF2B5EF4-FFF2-40B4-BE49-F238E27FC236}">
              <a16:creationId xmlns:a16="http://schemas.microsoft.com/office/drawing/2014/main" id="{BBF30116-7835-4BA6-8588-26906CF91137}"/>
            </a:ext>
          </a:extLst>
        </xdr:cNvPr>
        <xdr:cNvSpPr txBox="1"/>
      </xdr:nvSpPr>
      <xdr:spPr>
        <a:xfrm>
          <a:off x="210757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106951</xdr:rowOff>
    </xdr:from>
    <xdr:ext cx="469744" cy="259045"/>
    <xdr:sp macro="" textlink="">
      <xdr:nvSpPr>
        <xdr:cNvPr id="802" name="n_2mainValue【庁舎】&#10;一人当たり面積">
          <a:extLst>
            <a:ext uri="{FF2B5EF4-FFF2-40B4-BE49-F238E27FC236}">
              <a16:creationId xmlns:a16="http://schemas.microsoft.com/office/drawing/2014/main" id="{2F70E1F6-772D-4035-B494-F6F0F1E01D8D}"/>
            </a:ext>
          </a:extLst>
        </xdr:cNvPr>
        <xdr:cNvSpPr txBox="1"/>
      </xdr:nvSpPr>
      <xdr:spPr>
        <a:xfrm>
          <a:off x="201994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116095</xdr:rowOff>
    </xdr:from>
    <xdr:ext cx="469744" cy="259045"/>
    <xdr:sp macro="" textlink="">
      <xdr:nvSpPr>
        <xdr:cNvPr id="803" name="n_3mainValue【庁舎】&#10;一人当たり面積">
          <a:extLst>
            <a:ext uri="{FF2B5EF4-FFF2-40B4-BE49-F238E27FC236}">
              <a16:creationId xmlns:a16="http://schemas.microsoft.com/office/drawing/2014/main" id="{B35E8E64-1687-44D6-9C18-6DFFE313311E}"/>
            </a:ext>
          </a:extLst>
        </xdr:cNvPr>
        <xdr:cNvSpPr txBox="1"/>
      </xdr:nvSpPr>
      <xdr:spPr>
        <a:xfrm>
          <a:off x="193104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4" name="正方形/長方形 803">
          <a:extLst>
            <a:ext uri="{FF2B5EF4-FFF2-40B4-BE49-F238E27FC236}">
              <a16:creationId xmlns:a16="http://schemas.microsoft.com/office/drawing/2014/main" id="{A37015FD-E3E9-43D9-A18D-EAAB39C3068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5" name="正方形/長方形 804">
          <a:extLst>
            <a:ext uri="{FF2B5EF4-FFF2-40B4-BE49-F238E27FC236}">
              <a16:creationId xmlns:a16="http://schemas.microsoft.com/office/drawing/2014/main" id="{DF0BDD72-6488-41C4-9F42-101EB96E8CA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6" name="テキスト ボックス 805">
          <a:extLst>
            <a:ext uri="{FF2B5EF4-FFF2-40B4-BE49-F238E27FC236}">
              <a16:creationId xmlns:a16="http://schemas.microsoft.com/office/drawing/2014/main" id="{5DD3B8B8-FA82-4AE8-8378-BB40E23AEB7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一般廃棄物処理施設の有形固定資産減価償却率は，他の施設と比較し，平均値を大きく上回っている状態であるが，現在，施設の更新に向け，設計等を行っているところである。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255,308
254,146
677.87
137,782,620
136,199,691
1,344,638
69,622,544
138,050,135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前年度から変動がなく，依然として歳入に占める市税の割合が低く，類似</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団体との比較においても，最下位に位置している状況にある。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今後は，地域経済の活性化対策を実施するほか，債権回収対策室を中心と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し，さらなる収納率の向上など，増収策を図り，財政力の向上に努めていく。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17639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31045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31045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平成２５年度までは，行財政改革の効果に加え，市税の増加により前年と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比較して改善されている状況にあったが，近年は普通交付税の減などにより，</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悪化している状況にある。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今後も，積極的に事務事業の見直しなど，行財政改革を推進していく。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41656</xdr:rowOff>
    </xdr:from>
    <xdr:to>
      <xdr:col>23</xdr:col>
      <xdr:colOff>133350</xdr:colOff>
      <xdr:row>65</xdr:row>
      <xdr:rowOff>51308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8590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126238</xdr:rowOff>
    </xdr:from>
    <xdr:to>
      <xdr:col>19</xdr:col>
      <xdr:colOff>133350</xdr:colOff>
      <xdr:row>65</xdr:row>
      <xdr:rowOff>51308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9903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10414</xdr:rowOff>
    </xdr:from>
    <xdr:to>
      <xdr:col>15</xdr:col>
      <xdr:colOff>82550</xdr:colOff>
      <xdr:row>64</xdr:row>
      <xdr:rowOff>126238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8321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64</xdr:row>
      <xdr:rowOff>10414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0117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162306</xdr:rowOff>
    </xdr:from>
    <xdr:to>
      <xdr:col>23</xdr:col>
      <xdr:colOff>184150</xdr:colOff>
      <xdr:row>65</xdr:row>
      <xdr:rowOff>92456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134383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0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160799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市単独で消防本部を設置していることや港湾事業および市立高校を抱えて</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いること，さらには平成１６年度の市町村合併により，類似団体と比較して</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高い人件費については，行財政対策を実施し，職員数の削減等に鋭意努めて</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いるところであるが，人口減少が著しく，人口１人当たりにおいては，類似</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団体との比較で下位に位置している状況にある。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今後も，引き続き積極的に事務事業の見直しなど，行財政改革を推進して</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103130</xdr:rowOff>
    </xdr:from>
    <xdr:to>
      <xdr:col>23</xdr:col>
      <xdr:colOff>133350</xdr:colOff>
      <xdr:row>84</xdr:row>
      <xdr:rowOff>138136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04930"/>
          <a:ext cx="838200" cy="3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101268</xdr:rowOff>
    </xdr:from>
    <xdr:to>
      <xdr:col>19</xdr:col>
      <xdr:colOff>133350</xdr:colOff>
      <xdr:row>84</xdr:row>
      <xdr:rowOff>103130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03068"/>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68161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55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35461</xdr:rowOff>
    </xdr:from>
    <xdr:to>
      <xdr:col>15</xdr:col>
      <xdr:colOff>82550</xdr:colOff>
      <xdr:row>84</xdr:row>
      <xdr:rowOff>101268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37261"/>
          <a:ext cx="889000" cy="6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22401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35461</xdr:rowOff>
    </xdr:from>
    <xdr:to>
      <xdr:col>11</xdr:col>
      <xdr:colOff>31750</xdr:colOff>
      <xdr:row>84</xdr:row>
      <xdr:rowOff>81344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437261"/>
          <a:ext cx="8890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31242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21195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87336</xdr:rowOff>
    </xdr:from>
    <xdr:to>
      <xdr:col>23</xdr:col>
      <xdr:colOff>184150</xdr:colOff>
      <xdr:row>85</xdr:row>
      <xdr:rowOff>17486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8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59413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6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52330</xdr:rowOff>
    </xdr:from>
    <xdr:to>
      <xdr:col>19</xdr:col>
      <xdr:colOff>184150</xdr:colOff>
      <xdr:row>84</xdr:row>
      <xdr:rowOff>153930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5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138707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4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50468</xdr:rowOff>
    </xdr:from>
    <xdr:to>
      <xdr:col>15</xdr:col>
      <xdr:colOff>133350</xdr:colOff>
      <xdr:row>84</xdr:row>
      <xdr:rowOff>152068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5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136845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3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156111</xdr:rowOff>
    </xdr:from>
    <xdr:to>
      <xdr:col>11</xdr:col>
      <xdr:colOff>82550</xdr:colOff>
      <xdr:row>84</xdr:row>
      <xdr:rowOff>86261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71038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30544</xdr:rowOff>
    </xdr:from>
    <xdr:to>
      <xdr:col>7</xdr:col>
      <xdr:colOff>31750</xdr:colOff>
      <xdr:row>84</xdr:row>
      <xdr:rowOff>132144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3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116921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51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平成２４年１月から平成２７年３月３１日までの間には給与の独自減額を</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実施したほか，平成２７年度には国の給与制度の総合的見直しを踏まえ，給</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与制度の見直しを実施し，制度の見直しに伴う経過措置について，国が３年</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間の現給保障としたのに対し，市では２か年で段階的に引き下げたことから，</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ラスパイレス指数については類似団体の中で低い水準となっている。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43391</xdr:rowOff>
    </xdr:from>
    <xdr:to>
      <xdr:col>81</xdr:col>
      <xdr:colOff>44450</xdr:colOff>
      <xdr:row>82</xdr:row>
      <xdr:rowOff>43391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022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43391</xdr:rowOff>
    </xdr:from>
    <xdr:to>
      <xdr:col>77</xdr:col>
      <xdr:colOff>44450</xdr:colOff>
      <xdr:row>82</xdr:row>
      <xdr:rowOff>143934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1022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82</xdr:row>
      <xdr:rowOff>143934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1626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83609</xdr:rowOff>
    </xdr:from>
    <xdr:to>
      <xdr:col>68</xdr:col>
      <xdr:colOff>152400</xdr:colOff>
      <xdr:row>82</xdr:row>
      <xdr:rowOff>103716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1425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164041</xdr:rowOff>
    </xdr:from>
    <xdr:to>
      <xdr:col>81</xdr:col>
      <xdr:colOff>95250</xdr:colOff>
      <xdr:row>82</xdr:row>
      <xdr:rowOff>94191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85318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7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164041</xdr:rowOff>
    </xdr:from>
    <xdr:to>
      <xdr:col>77</xdr:col>
      <xdr:colOff>95250</xdr:colOff>
      <xdr:row>82</xdr:row>
      <xdr:rowOff>94191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104368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2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32809</xdr:rowOff>
    </xdr:from>
    <xdr:to>
      <xdr:col>64</xdr:col>
      <xdr:colOff>152400</xdr:colOff>
      <xdr:row>82</xdr:row>
      <xdr:rowOff>134409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144586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これまでも行財政対策の主要な取り組みとして職員数の見直しを掲げ，事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務の見直しやアウトソーシングの推進などにより，毎年着実に職員数の削減</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を進めてきたが，人口減少率が職員の削減率を上回っていることに加え，市</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単独で消防本部を設置していることや，港湾事業および市立高校を抱えてい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ることから，類似団体内の順位は下位に位置している状況にある。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今後も，積極的に事務事業の見直しを図り，人口減少に対応した行政のス</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リム化を進めていく一方，近年の権限移譲や義務付け・枠付けの見直し，社</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会保障制度のめまぐるしい改正など，新たな行政課題への対応も見据えた適</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切な職員配置に努めていく。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39370</xdr:rowOff>
    </xdr:from>
    <xdr:to>
      <xdr:col>81</xdr:col>
      <xdr:colOff>44450</xdr:colOff>
      <xdr:row>64</xdr:row>
      <xdr:rowOff>47413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10121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35348</xdr:rowOff>
    </xdr:from>
    <xdr:to>
      <xdr:col>77</xdr:col>
      <xdr:colOff>44450</xdr:colOff>
      <xdr:row>64</xdr:row>
      <xdr:rowOff>47413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0081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35348</xdr:rowOff>
    </xdr:from>
    <xdr:to>
      <xdr:col>72</xdr:col>
      <xdr:colOff>203200</xdr:colOff>
      <xdr:row>64</xdr:row>
      <xdr:rowOff>39370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100814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7196</xdr:rowOff>
    </xdr:from>
    <xdr:to>
      <xdr:col>68</xdr:col>
      <xdr:colOff>152400</xdr:colOff>
      <xdr:row>64</xdr:row>
      <xdr:rowOff>39370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9799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160020</xdr:rowOff>
    </xdr:from>
    <xdr:to>
      <xdr:col>81</xdr:col>
      <xdr:colOff>95250</xdr:colOff>
      <xdr:row>64</xdr:row>
      <xdr:rowOff>90170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132097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168063</xdr:rowOff>
    </xdr:from>
    <xdr:to>
      <xdr:col>77</xdr:col>
      <xdr:colOff>95250</xdr:colOff>
      <xdr:row>64</xdr:row>
      <xdr:rowOff>98213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82990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155998</xdr:rowOff>
    </xdr:from>
    <xdr:to>
      <xdr:col>73</xdr:col>
      <xdr:colOff>44450</xdr:colOff>
      <xdr:row>64</xdr:row>
      <xdr:rowOff>86148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70925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160020</xdr:rowOff>
    </xdr:from>
    <xdr:to>
      <xdr:col>68</xdr:col>
      <xdr:colOff>203200</xdr:colOff>
      <xdr:row>64</xdr:row>
      <xdr:rowOff>90170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74947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127846</xdr:rowOff>
    </xdr:from>
    <xdr:to>
      <xdr:col>64</xdr:col>
      <xdr:colOff>152400</xdr:colOff>
      <xdr:row>64</xdr:row>
      <xdr:rowOff>57996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42773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市債残高は減少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傾向にあり，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交付税措置のある起債の選択などにより改善</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に努めている。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また，令和元年度からは公債費平準化の取り組みにより，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年度と比較して元利償還金が減少した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ため令和元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年度の実質公債費比率（３</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か年平均）は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したところである。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今後も市債発行額を極力抑制していき，比率の改善に努めていく。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（単年度実質公債費比率参考）</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令和元年度　５．４％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　８．６％</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　８．１％</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107696</xdr:rowOff>
    </xdr:from>
    <xdr:to>
      <xdr:col>81</xdr:col>
      <xdr:colOff>44450</xdr:colOff>
      <xdr:row>41</xdr:row>
      <xdr:rowOff>13462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6569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13462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0236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165608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9850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146304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9850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56896</xdr:rowOff>
    </xdr:from>
    <xdr:to>
      <xdr:col>81</xdr:col>
      <xdr:colOff>95250</xdr:colOff>
      <xdr:row>40</xdr:row>
      <xdr:rowOff>158496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28973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8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49039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29735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新規市債発行の抑制や職員数の減少に伴う退職手当負担見込額の減少等に</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より，将来負担額が改善され，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年度の将来負担比率は５</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％と前</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ポイント改善されたところであるが，類似団体との比較にお</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いては，下位に位置している状況にある。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今後も，職員数の見直しや，新規市債発行の抑制等を進めるなど，比率の</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改善に努めていく。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48937</xdr:rowOff>
    </xdr:from>
    <xdr:to>
      <xdr:col>81</xdr:col>
      <xdr:colOff>44450</xdr:colOff>
      <xdr:row>16</xdr:row>
      <xdr:rowOff>87545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792137"/>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87545</xdr:rowOff>
    </xdr:from>
    <xdr:to>
      <xdr:col>77</xdr:col>
      <xdr:colOff>44450</xdr:colOff>
      <xdr:row>16</xdr:row>
      <xdr:rowOff>118914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83074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118914</xdr:rowOff>
    </xdr:from>
    <xdr:to>
      <xdr:col>72</xdr:col>
      <xdr:colOff>203200</xdr:colOff>
      <xdr:row>16</xdr:row>
      <xdr:rowOff>133392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86211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133392</xdr:rowOff>
    </xdr:from>
    <xdr:to>
      <xdr:col>68</xdr:col>
      <xdr:colOff>152400</xdr:colOff>
      <xdr:row>16</xdr:row>
      <xdr:rowOff>168783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876592"/>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169587</xdr:rowOff>
    </xdr:from>
    <xdr:to>
      <xdr:col>81</xdr:col>
      <xdr:colOff>95250</xdr:colOff>
      <xdr:row>16</xdr:row>
      <xdr:rowOff>99737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7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141664</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71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36745</xdr:rowOff>
    </xdr:from>
    <xdr:to>
      <xdr:col>77</xdr:col>
      <xdr:colOff>95250</xdr:colOff>
      <xdr:row>16</xdr:row>
      <xdr:rowOff>138345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7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123122</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86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68114</xdr:rowOff>
    </xdr:from>
    <xdr:to>
      <xdr:col>73</xdr:col>
      <xdr:colOff>44450</xdr:colOff>
      <xdr:row>16</xdr:row>
      <xdr:rowOff>169714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8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154491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89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82592</xdr:rowOff>
    </xdr:from>
    <xdr:to>
      <xdr:col>68</xdr:col>
      <xdr:colOff>203200</xdr:colOff>
      <xdr:row>17</xdr:row>
      <xdr:rowOff>12742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8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168969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91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117983</xdr:rowOff>
    </xdr:from>
    <xdr:to>
      <xdr:col>64</xdr:col>
      <xdr:colOff>152400</xdr:colOff>
      <xdr:row>17</xdr:row>
      <xdr:rowOff>48133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32910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94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255,308
254,146
677.87
137,782,620
136,199,691
1,344,638
69,622,544
138,050,135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市単独で消防本部を設置していることや，港湾事業および市立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高校を抱えていること，</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さらには平成１６年度の市町村合併によ</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り，類似団体と比較し，人件費の経常収支比率が高い状況にあっ</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たが，職員数の削減などにより，平成２５年度から改善し，</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元</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年度においても類似団体の平均を下回った。</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今後も，積極的に事務事業の見直しを図り，人口減少に対応し</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た行政のスリム化を進めるほか，嘱託職員の見直しや時間外勤務</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の縮減など人件費総額の抑制への取り組みを積極的に進める。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77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7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4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物件費の経常収支比率については，類似団体の中でも低い状況</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行財政対策実施計画に基づくアウトソーシングを推進している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ことから，人件費から委託料（物件費）へのシフトはある一方で，</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経常的な事務所要経費などの節減に努めており，大きな増減がな</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い状況となっている。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14</xdr:row>
      <xdr:rowOff>94343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619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xdr:rowOff>
    </xdr:from>
    <xdr:to>
      <xdr:col>78</xdr:col>
      <xdr:colOff>69850</xdr:colOff>
      <xdr:row>14</xdr:row>
      <xdr:rowOff>61686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07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14</xdr:row>
      <xdr:rowOff>7257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6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135164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298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43543</xdr:rowOff>
    </xdr:from>
    <xdr:to>
      <xdr:col>82</xdr:col>
      <xdr:colOff>158750</xdr:colOff>
      <xdr:row>14</xdr:row>
      <xdr:rowOff>145143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60070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10886</xdr:rowOff>
    </xdr:from>
    <xdr:to>
      <xdr:col>78</xdr:col>
      <xdr:colOff>120650</xdr:colOff>
      <xdr:row>14</xdr:row>
      <xdr:rowOff>112486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122663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127907</xdr:rowOff>
    </xdr:from>
    <xdr:to>
      <xdr:col>74</xdr:col>
      <xdr:colOff>31750</xdr:colOff>
      <xdr:row>14</xdr:row>
      <xdr:rowOff>58057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扶助費の経常収支比率は，０．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ポイント悪化し，１</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となっており，引き続き類似団体の平均を上回っている。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障害者福祉費や子ども・子育て支援新制度に係る「施設型給付」</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などの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児童福祉費が増となった</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ほか，近年，減少傾向にあった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生</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活保護費</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も増となっており，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今後も資格審査等の適正化や，就労</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支援などの対策により，受給者の自立に向けた取り組みを進めて</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58</xdr:row>
      <xdr:rowOff>83457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9731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124278</xdr:rowOff>
    </xdr:from>
    <xdr:to>
      <xdr:col>19</xdr:col>
      <xdr:colOff>187325</xdr:colOff>
      <xdr:row>58</xdr:row>
      <xdr:rowOff>29028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96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57</xdr:row>
      <xdr:rowOff>124278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88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57</xdr:row>
      <xdr:rowOff>15422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22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32657</xdr:rowOff>
    </xdr:from>
    <xdr:to>
      <xdr:col>24</xdr:col>
      <xdr:colOff>76200</xdr:colOff>
      <xdr:row>58</xdr:row>
      <xdr:rowOff>134257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4734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73478</xdr:rowOff>
    </xdr:from>
    <xdr:to>
      <xdr:col>15</xdr:col>
      <xdr:colOff>149225</xdr:colOff>
      <xdr:row>58</xdr:row>
      <xdr:rowOff>3628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159855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157134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その他に係る経常収支比率は，０．２ポイント悪化し１５．６</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％と，類似団体平均をやや上回っている状況にある。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平成３０年度から急激に悪化しているが，これはこれまで「補</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助費等」に分類していた費用の一部を「その他（繰出金）」の区</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分に見直ししたためである。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今後も健全な財政運営に努め，さらなる比率の改善を図ってい</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158750</xdr:rowOff>
    </xdr:from>
    <xdr:to>
      <xdr:col>82</xdr:col>
      <xdr:colOff>107950</xdr:colOff>
      <xdr:row>60</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274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101600</xdr:rowOff>
    </xdr:from>
    <xdr:to>
      <xdr:col>78</xdr:col>
      <xdr:colOff>69850</xdr:colOff>
      <xdr:row>59</xdr:row>
      <xdr:rowOff>158750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028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158750</xdr:rowOff>
    </xdr:from>
    <xdr:to>
      <xdr:col>73</xdr:col>
      <xdr:colOff>180975</xdr:colOff>
      <xdr:row>56</xdr:row>
      <xdr:rowOff>101600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88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158750</xdr:rowOff>
    </xdr:from>
    <xdr:to>
      <xdr:col>69</xdr:col>
      <xdr:colOff>92075</xdr:colOff>
      <xdr:row>56</xdr:row>
      <xdr:rowOff>38100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58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107950</xdr:rowOff>
    </xdr:from>
    <xdr:to>
      <xdr:col>78</xdr:col>
      <xdr:colOff>120650</xdr:colOff>
      <xdr:row>60</xdr:row>
      <xdr:rowOff>38100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22877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30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50800</xdr:rowOff>
    </xdr:from>
    <xdr:to>
      <xdr:col>74</xdr:col>
      <xdr:colOff>31750</xdr:colOff>
      <xdr:row>56</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107950</xdr:rowOff>
    </xdr:from>
    <xdr:to>
      <xdr:col>69</xdr:col>
      <xdr:colOff>142875</xdr:colOff>
      <xdr:row>56</xdr:row>
      <xdr:rowOff>38100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補助費等に係る経常収支比率は，プレミアム付商品券発行など</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による増で２．０ポイント悪化し７．２％となっている。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今後も，平成２５年４月に策定した「補助金のあり方に関する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ガイドライン」を基に，積極的な見直しを行い，補助金の削減，</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適正化に努め，比率の改善を図っていく。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8890</xdr:rowOff>
    </xdr:from>
    <xdr:to>
      <xdr:col>82</xdr:col>
      <xdr:colOff>107950</xdr:colOff>
      <xdr:row>33</xdr:row>
      <xdr:rowOff>161290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6667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8890</xdr:rowOff>
    </xdr:from>
    <xdr:to>
      <xdr:col>78</xdr:col>
      <xdr:colOff>69850</xdr:colOff>
      <xdr:row>34</xdr:row>
      <xdr:rowOff>134620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6667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134620</xdr:rowOff>
    </xdr:from>
    <xdr:to>
      <xdr:col>73</xdr:col>
      <xdr:colOff>180975</xdr:colOff>
      <xdr:row>34</xdr:row>
      <xdr:rowOff>149860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96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111760</xdr:rowOff>
    </xdr:from>
    <xdr:to>
      <xdr:col>69</xdr:col>
      <xdr:colOff>92075</xdr:colOff>
      <xdr:row>34</xdr:row>
      <xdr:rowOff>149860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94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110490</xdr:rowOff>
    </xdr:from>
    <xdr:to>
      <xdr:col>82</xdr:col>
      <xdr:colOff>158750</xdr:colOff>
      <xdr:row>34</xdr:row>
      <xdr:rowOff>40640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127017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129540</xdr:rowOff>
    </xdr:from>
    <xdr:to>
      <xdr:col>78</xdr:col>
      <xdr:colOff>120650</xdr:colOff>
      <xdr:row>33</xdr:row>
      <xdr:rowOff>59690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69867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38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83820</xdr:rowOff>
    </xdr:from>
    <xdr:to>
      <xdr:col>74</xdr:col>
      <xdr:colOff>31750</xdr:colOff>
      <xdr:row>35</xdr:row>
      <xdr:rowOff>13970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170197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147337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公債費については，近年ほぼ横ばいで推移しており，経常収支</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比率についても同様に横ばい</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依然として類似団体の平均を上回</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っている状況に</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あったが，令和元年度からは，低利での借入に伴</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う長期債利子の減や公債費の平準化対策に伴う長期債元金の減に</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より，公債費減となった。</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今後も，新規市債発行の抑制などにより，公債費負担の軽減に</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134620</xdr:rowOff>
    </xdr:from>
    <xdr:to>
      <xdr:col>24</xdr:col>
      <xdr:colOff>25400</xdr:colOff>
      <xdr:row>80</xdr:row>
      <xdr:rowOff>43180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50772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168911</xdr:rowOff>
    </xdr:from>
    <xdr:to>
      <xdr:col>19</xdr:col>
      <xdr:colOff>187325</xdr:colOff>
      <xdr:row>80</xdr:row>
      <xdr:rowOff>43180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713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168911</xdr:rowOff>
    </xdr:from>
    <xdr:to>
      <xdr:col>15</xdr:col>
      <xdr:colOff>98425</xdr:colOff>
      <xdr:row>80</xdr:row>
      <xdr:rowOff>35561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713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27939</xdr:rowOff>
    </xdr:from>
    <xdr:to>
      <xdr:col>11</xdr:col>
      <xdr:colOff>9525</xdr:colOff>
      <xdr:row>80</xdr:row>
      <xdr:rowOff>35561</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743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55897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163830</xdr:rowOff>
    </xdr:from>
    <xdr:to>
      <xdr:col>20</xdr:col>
      <xdr:colOff>38100</xdr:colOff>
      <xdr:row>80</xdr:row>
      <xdr:rowOff>93980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78757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118111</xdr:rowOff>
    </xdr:from>
    <xdr:to>
      <xdr:col>15</xdr:col>
      <xdr:colOff>149225</xdr:colOff>
      <xdr:row>80</xdr:row>
      <xdr:rowOff>48261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33038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156211</xdr:rowOff>
    </xdr:from>
    <xdr:to>
      <xdr:col>11</xdr:col>
      <xdr:colOff>60325</xdr:colOff>
      <xdr:row>80</xdr:row>
      <xdr:rowOff>86361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71138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148589</xdr:rowOff>
    </xdr:from>
    <xdr:to>
      <xdr:col>6</xdr:col>
      <xdr:colOff>171450</xdr:colOff>
      <xdr:row>80</xdr:row>
      <xdr:rowOff>78739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63516</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公債費以外に係る経常収支比率は類似団体平均を下回っている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状況にある。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今後も公債費の圧縮に努めながら，適切な行政サービスを提供</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77</xdr:row>
      <xdr:rowOff>69850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12976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99568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0657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74422</xdr:rowOff>
    </xdr:from>
    <xdr:to>
      <xdr:col>73</xdr:col>
      <xdr:colOff>180975</xdr:colOff>
      <xdr:row>76</xdr:row>
      <xdr:rowOff>35561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933172"/>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74422</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8600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23622</xdr:rowOff>
    </xdr:from>
    <xdr:to>
      <xdr:col>69</xdr:col>
      <xdr:colOff>142875</xdr:colOff>
      <xdr:row>75</xdr:row>
      <xdr:rowOff>125222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135399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62520</xdr:rowOff>
    </xdr:from>
    <xdr:to>
      <xdr:col>29</xdr:col>
      <xdr:colOff>127000</xdr:colOff>
      <xdr:row>14</xdr:row>
      <xdr:rowOff>98044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10445"/>
          <a:ext cx="647700" cy="3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98044</xdr:rowOff>
    </xdr:from>
    <xdr:to>
      <xdr:col>26</xdr:col>
      <xdr:colOff>50800</xdr:colOff>
      <xdr:row>14</xdr:row>
      <xdr:rowOff>116424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45969"/>
          <a:ext cx="698500" cy="18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116424</xdr:rowOff>
    </xdr:from>
    <xdr:to>
      <xdr:col>22</xdr:col>
      <xdr:colOff>114300</xdr:colOff>
      <xdr:row>14</xdr:row>
      <xdr:rowOff>144816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564349"/>
          <a:ext cx="6985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132608</xdr:rowOff>
    </xdr:from>
    <xdr:to>
      <xdr:col>18</xdr:col>
      <xdr:colOff>177800</xdr:colOff>
      <xdr:row>14</xdr:row>
      <xdr:rowOff>144816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580533"/>
          <a:ext cx="698500" cy="12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11720</xdr:rowOff>
    </xdr:from>
    <xdr:to>
      <xdr:col>29</xdr:col>
      <xdr:colOff>177800</xdr:colOff>
      <xdr:row>14</xdr:row>
      <xdr:rowOff>113320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459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28247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0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47244</xdr:rowOff>
    </xdr:from>
    <xdr:to>
      <xdr:col>26</xdr:col>
      <xdr:colOff>101600</xdr:colOff>
      <xdr:row>14</xdr:row>
      <xdr:rowOff>148844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495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159021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64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65624</xdr:rowOff>
    </xdr:from>
    <xdr:to>
      <xdr:col>22</xdr:col>
      <xdr:colOff>165100</xdr:colOff>
      <xdr:row>14</xdr:row>
      <xdr:rowOff>167224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1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5951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28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94016</xdr:rowOff>
    </xdr:from>
    <xdr:to>
      <xdr:col>19</xdr:col>
      <xdr:colOff>38100</xdr:colOff>
      <xdr:row>15</xdr:row>
      <xdr:rowOff>24166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41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34343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31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81808</xdr:rowOff>
    </xdr:from>
    <xdr:to>
      <xdr:col>15</xdr:col>
      <xdr:colOff>101600</xdr:colOff>
      <xdr:row>15</xdr:row>
      <xdr:rowOff>11958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29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22135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29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316006</xdr:rowOff>
    </xdr:from>
    <xdr:to>
      <xdr:col>29</xdr:col>
      <xdr:colOff>127000</xdr:colOff>
      <xdr:row>35</xdr:row>
      <xdr:rowOff>295249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583456"/>
          <a:ext cx="647700" cy="322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316006</xdr:rowOff>
    </xdr:from>
    <xdr:to>
      <xdr:col>26</xdr:col>
      <xdr:colOff>50800</xdr:colOff>
      <xdr:row>35</xdr:row>
      <xdr:rowOff>24404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583456"/>
          <a:ext cx="698500" cy="5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24404</xdr:rowOff>
    </xdr:from>
    <xdr:to>
      <xdr:col>22</xdr:col>
      <xdr:colOff>114300</xdr:colOff>
      <xdr:row>35</xdr:row>
      <xdr:rowOff>64181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34754"/>
          <a:ext cx="698500" cy="39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49688</xdr:rowOff>
    </xdr:from>
    <xdr:to>
      <xdr:col>18</xdr:col>
      <xdr:colOff>177800</xdr:colOff>
      <xdr:row>35</xdr:row>
      <xdr:rowOff>64181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60038"/>
          <a:ext cx="698500" cy="14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244449</xdr:rowOff>
    </xdr:from>
    <xdr:to>
      <xdr:col>29</xdr:col>
      <xdr:colOff>177800</xdr:colOff>
      <xdr:row>36</xdr:row>
      <xdr:rowOff>3149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54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89526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9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265206</xdr:rowOff>
    </xdr:from>
    <xdr:to>
      <xdr:col>26</xdr:col>
      <xdr:colOff>101600</xdr:colOff>
      <xdr:row>35</xdr:row>
      <xdr:rowOff>23906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3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34083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01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316504</xdr:rowOff>
    </xdr:from>
    <xdr:to>
      <xdr:col>22</xdr:col>
      <xdr:colOff>165100</xdr:colOff>
      <xdr:row>35</xdr:row>
      <xdr:rowOff>75204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83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85381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5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13381</xdr:rowOff>
    </xdr:from>
    <xdr:to>
      <xdr:col>19</xdr:col>
      <xdr:colOff>38100</xdr:colOff>
      <xdr:row>35</xdr:row>
      <xdr:rowOff>114981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2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125158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9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341788</xdr:rowOff>
    </xdr:from>
    <xdr:to>
      <xdr:col>15</xdr:col>
      <xdr:colOff>101600</xdr:colOff>
      <xdr:row>35</xdr:row>
      <xdr:rowOff>100488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09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110665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7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255,308
254,146
677.87
137,782,620
136,199,691
1,344,638
69,622,544
138,050,135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44564</xdr:rowOff>
    </xdr:from>
    <xdr:to>
      <xdr:col>24</xdr:col>
      <xdr:colOff>63500</xdr:colOff>
      <xdr:row>33</xdr:row>
      <xdr:rowOff>103810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02414"/>
          <a:ext cx="838200" cy="5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67082</xdr:rowOff>
    </xdr:from>
    <xdr:to>
      <xdr:col>19</xdr:col>
      <xdr:colOff>177800</xdr:colOff>
      <xdr:row>33</xdr:row>
      <xdr:rowOff>103810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724932"/>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67082</xdr:rowOff>
    </xdr:from>
    <xdr:to>
      <xdr:col>15</xdr:col>
      <xdr:colOff>50800</xdr:colOff>
      <xdr:row>33</xdr:row>
      <xdr:rowOff>75654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24932"/>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50127</xdr:rowOff>
    </xdr:from>
    <xdr:to>
      <xdr:col>10</xdr:col>
      <xdr:colOff>114300</xdr:colOff>
      <xdr:row>33</xdr:row>
      <xdr:rowOff>75654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707977"/>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165214</xdr:rowOff>
    </xdr:from>
    <xdr:to>
      <xdr:col>24</xdr:col>
      <xdr:colOff>114300</xdr:colOff>
      <xdr:row>33</xdr:row>
      <xdr:rowOff>95364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5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16641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0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53010</xdr:rowOff>
    </xdr:from>
    <xdr:to>
      <xdr:col>20</xdr:col>
      <xdr:colOff>38100</xdr:colOff>
      <xdr:row>33</xdr:row>
      <xdr:rowOff>154610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171137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8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16282</xdr:rowOff>
    </xdr:from>
    <xdr:to>
      <xdr:col>15</xdr:col>
      <xdr:colOff>101600</xdr:colOff>
      <xdr:row>33</xdr:row>
      <xdr:rowOff>117882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134409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4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24854</xdr:rowOff>
    </xdr:from>
    <xdr:to>
      <xdr:col>10</xdr:col>
      <xdr:colOff>165100</xdr:colOff>
      <xdr:row>33</xdr:row>
      <xdr:rowOff>126454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8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142981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5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170777</xdr:rowOff>
    </xdr:from>
    <xdr:to>
      <xdr:col>6</xdr:col>
      <xdr:colOff>38100</xdr:colOff>
      <xdr:row>33</xdr:row>
      <xdr:rowOff>100927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117454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3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86417</xdr:rowOff>
    </xdr:from>
    <xdr:to>
      <xdr:col>24</xdr:col>
      <xdr:colOff>63500</xdr:colOff>
      <xdr:row>55</xdr:row>
      <xdr:rowOff>144120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16167"/>
          <a:ext cx="838200" cy="5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144120</xdr:rowOff>
    </xdr:from>
    <xdr:to>
      <xdr:col>19</xdr:col>
      <xdr:colOff>177800</xdr:colOff>
      <xdr:row>55</xdr:row>
      <xdr:rowOff>157740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73870"/>
          <a:ext cx="889000" cy="1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157740</xdr:rowOff>
    </xdr:from>
    <xdr:to>
      <xdr:col>15</xdr:col>
      <xdr:colOff>50800</xdr:colOff>
      <xdr:row>56</xdr:row>
      <xdr:rowOff>2254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87490"/>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165018</xdr:rowOff>
    </xdr:from>
    <xdr:to>
      <xdr:col>10</xdr:col>
      <xdr:colOff>114300</xdr:colOff>
      <xdr:row>56</xdr:row>
      <xdr:rowOff>2254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59476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61517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35617</xdr:rowOff>
    </xdr:from>
    <xdr:to>
      <xdr:col>24</xdr:col>
      <xdr:colOff>114300</xdr:colOff>
      <xdr:row>55</xdr:row>
      <xdr:rowOff>137217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58494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1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93320</xdr:rowOff>
    </xdr:from>
    <xdr:to>
      <xdr:col>20</xdr:col>
      <xdr:colOff>38100</xdr:colOff>
      <xdr:row>56</xdr:row>
      <xdr:rowOff>23470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39997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106940</xdr:rowOff>
    </xdr:from>
    <xdr:to>
      <xdr:col>15</xdr:col>
      <xdr:colOff>101600</xdr:colOff>
      <xdr:row>56</xdr:row>
      <xdr:rowOff>37090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53617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122904</xdr:rowOff>
    </xdr:from>
    <xdr:to>
      <xdr:col>10</xdr:col>
      <xdr:colOff>165100</xdr:colOff>
      <xdr:row>56</xdr:row>
      <xdr:rowOff>53054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69581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114218</xdr:rowOff>
    </xdr:from>
    <xdr:to>
      <xdr:col>6</xdr:col>
      <xdr:colOff>38100</xdr:colOff>
      <xdr:row>56</xdr:row>
      <xdr:rowOff>44368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60895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1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133604</xdr:rowOff>
    </xdr:from>
    <xdr:to>
      <xdr:col>24</xdr:col>
      <xdr:colOff>63500</xdr:colOff>
      <xdr:row>71</xdr:row>
      <xdr:rowOff>152781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135104"/>
          <a:ext cx="8382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159639</xdr:rowOff>
    </xdr:from>
    <xdr:to>
      <xdr:col>19</xdr:col>
      <xdr:colOff>177800</xdr:colOff>
      <xdr:row>70</xdr:row>
      <xdr:rowOff>133604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1989689"/>
          <a:ext cx="889000" cy="1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69</xdr:row>
      <xdr:rowOff>159639</xdr:rowOff>
    </xdr:from>
    <xdr:to>
      <xdr:col>15</xdr:col>
      <xdr:colOff>50800</xdr:colOff>
      <xdr:row>71</xdr:row>
      <xdr:rowOff>139065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1989689"/>
          <a:ext cx="8890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64025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9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125349</xdr:rowOff>
    </xdr:from>
    <xdr:to>
      <xdr:col>10</xdr:col>
      <xdr:colOff>114300</xdr:colOff>
      <xdr:row>71</xdr:row>
      <xdr:rowOff>139065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126849"/>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78122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86504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101981</xdr:rowOff>
    </xdr:from>
    <xdr:to>
      <xdr:col>24</xdr:col>
      <xdr:colOff>114300</xdr:colOff>
      <xdr:row>72</xdr:row>
      <xdr:rowOff>32131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27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124858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12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82804</xdr:rowOff>
    </xdr:from>
    <xdr:to>
      <xdr:col>20</xdr:col>
      <xdr:colOff>38100</xdr:colOff>
      <xdr:row>71</xdr:row>
      <xdr:rowOff>12954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0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29481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185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108839</xdr:rowOff>
    </xdr:from>
    <xdr:to>
      <xdr:col>15</xdr:col>
      <xdr:colOff>101600</xdr:colOff>
      <xdr:row>70</xdr:row>
      <xdr:rowOff>38989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193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55516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171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88265</xdr:rowOff>
    </xdr:from>
    <xdr:to>
      <xdr:col>10</xdr:col>
      <xdr:colOff>165100</xdr:colOff>
      <xdr:row>72</xdr:row>
      <xdr:rowOff>18415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2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34942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03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74549</xdr:rowOff>
    </xdr:from>
    <xdr:to>
      <xdr:col>6</xdr:col>
      <xdr:colOff>38100</xdr:colOff>
      <xdr:row>71</xdr:row>
      <xdr:rowOff>4699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07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21226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185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43726</xdr:rowOff>
    </xdr:from>
    <xdr:to>
      <xdr:col>24</xdr:col>
      <xdr:colOff>63500</xdr:colOff>
      <xdr:row>91</xdr:row>
      <xdr:rowOff>131344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645676"/>
          <a:ext cx="838200" cy="8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131344</xdr:rowOff>
    </xdr:from>
    <xdr:to>
      <xdr:col>19</xdr:col>
      <xdr:colOff>177800</xdr:colOff>
      <xdr:row>91</xdr:row>
      <xdr:rowOff>144614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733294"/>
          <a:ext cx="889000" cy="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144614</xdr:rowOff>
    </xdr:from>
    <xdr:to>
      <xdr:col>15</xdr:col>
      <xdr:colOff>50800</xdr:colOff>
      <xdr:row>92</xdr:row>
      <xdr:rowOff>31547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5746564"/>
          <a:ext cx="889000" cy="5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143312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31547</xdr:rowOff>
    </xdr:from>
    <xdr:to>
      <xdr:col>10</xdr:col>
      <xdr:colOff>114300</xdr:colOff>
      <xdr:row>92</xdr:row>
      <xdr:rowOff>88798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804947"/>
          <a:ext cx="889000" cy="5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168927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63009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164376</xdr:rowOff>
    </xdr:from>
    <xdr:to>
      <xdr:col>24</xdr:col>
      <xdr:colOff>114300</xdr:colOff>
      <xdr:row>91</xdr:row>
      <xdr:rowOff>94526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59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15803</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44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80544</xdr:rowOff>
    </xdr:from>
    <xdr:to>
      <xdr:col>20</xdr:col>
      <xdr:colOff>38100</xdr:colOff>
      <xdr:row>92</xdr:row>
      <xdr:rowOff>10694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68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27221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45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93814</xdr:rowOff>
    </xdr:from>
    <xdr:to>
      <xdr:col>15</xdr:col>
      <xdr:colOff>101600</xdr:colOff>
      <xdr:row>92</xdr:row>
      <xdr:rowOff>23964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6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40491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47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152197</xdr:rowOff>
    </xdr:from>
    <xdr:to>
      <xdr:col>10</xdr:col>
      <xdr:colOff>165100</xdr:colOff>
      <xdr:row>92</xdr:row>
      <xdr:rowOff>82347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75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98874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52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37998</xdr:rowOff>
    </xdr:from>
    <xdr:to>
      <xdr:col>6</xdr:col>
      <xdr:colOff>38100</xdr:colOff>
      <xdr:row>92</xdr:row>
      <xdr:rowOff>139598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8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156125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58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50912</xdr:rowOff>
    </xdr:from>
    <xdr:to>
      <xdr:col>55</xdr:col>
      <xdr:colOff>0</xdr:colOff>
      <xdr:row>36</xdr:row>
      <xdr:rowOff>76698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23112"/>
          <a:ext cx="8382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46706</xdr:rowOff>
    </xdr:from>
    <xdr:to>
      <xdr:col>50</xdr:col>
      <xdr:colOff>114300</xdr:colOff>
      <xdr:row>36</xdr:row>
      <xdr:rowOff>76698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876006"/>
          <a:ext cx="889000" cy="3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149073</xdr:rowOff>
    </xdr:from>
    <xdr:to>
      <xdr:col>45</xdr:col>
      <xdr:colOff>177800</xdr:colOff>
      <xdr:row>34</xdr:row>
      <xdr:rowOff>46706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5635473"/>
          <a:ext cx="889000" cy="24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149073</xdr:rowOff>
    </xdr:from>
    <xdr:to>
      <xdr:col>41</xdr:col>
      <xdr:colOff>50800</xdr:colOff>
      <xdr:row>34</xdr:row>
      <xdr:rowOff>130213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5635473"/>
          <a:ext cx="889000" cy="32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xdr:rowOff>
    </xdr:from>
    <xdr:to>
      <xdr:col>55</xdr:col>
      <xdr:colOff>50800</xdr:colOff>
      <xdr:row>36</xdr:row>
      <xdr:rowOff>101712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7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22989</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2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25898</xdr:rowOff>
    </xdr:from>
    <xdr:to>
      <xdr:col>50</xdr:col>
      <xdr:colOff>165100</xdr:colOff>
      <xdr:row>36</xdr:row>
      <xdr:rowOff>127498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9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144025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597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167356</xdr:rowOff>
    </xdr:from>
    <xdr:to>
      <xdr:col>46</xdr:col>
      <xdr:colOff>38100</xdr:colOff>
      <xdr:row>34</xdr:row>
      <xdr:rowOff>97506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82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114033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560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98273</xdr:rowOff>
    </xdr:from>
    <xdr:to>
      <xdr:col>41</xdr:col>
      <xdr:colOff>101600</xdr:colOff>
      <xdr:row>33</xdr:row>
      <xdr:rowOff>28423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58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44950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535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79413</xdr:rowOff>
    </xdr:from>
    <xdr:to>
      <xdr:col>36</xdr:col>
      <xdr:colOff>165100</xdr:colOff>
      <xdr:row>35</xdr:row>
      <xdr:rowOff>9563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90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26090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568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4761</xdr:rowOff>
    </xdr:from>
    <xdr:to>
      <xdr:col>55</xdr:col>
      <xdr:colOff>0</xdr:colOff>
      <xdr:row>57</xdr:row>
      <xdr:rowOff>34168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605961"/>
          <a:ext cx="838200" cy="20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65748</xdr:rowOff>
    </xdr:from>
    <xdr:to>
      <xdr:col>50</xdr:col>
      <xdr:colOff>114300</xdr:colOff>
      <xdr:row>57</xdr:row>
      <xdr:rowOff>34168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666948"/>
          <a:ext cx="889000" cy="13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65748</xdr:rowOff>
    </xdr:from>
    <xdr:to>
      <xdr:col>45</xdr:col>
      <xdr:colOff>177800</xdr:colOff>
      <xdr:row>56</xdr:row>
      <xdr:rowOff>129282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666948"/>
          <a:ext cx="889000" cy="6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10884</xdr:rowOff>
    </xdr:from>
    <xdr:to>
      <xdr:col>41</xdr:col>
      <xdr:colOff>50800</xdr:colOff>
      <xdr:row>56</xdr:row>
      <xdr:rowOff>129282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612084"/>
          <a:ext cx="889000" cy="11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125411</xdr:rowOff>
    </xdr:from>
    <xdr:to>
      <xdr:col>55</xdr:col>
      <xdr:colOff>50800</xdr:colOff>
      <xdr:row>56</xdr:row>
      <xdr:rowOff>55561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148288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0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154818</xdr:rowOff>
    </xdr:from>
    <xdr:to>
      <xdr:col>50</xdr:col>
      <xdr:colOff>165100</xdr:colOff>
      <xdr:row>57</xdr:row>
      <xdr:rowOff>84968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5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76095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4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14948</xdr:rowOff>
    </xdr:from>
    <xdr:to>
      <xdr:col>46</xdr:col>
      <xdr:colOff>38100</xdr:colOff>
      <xdr:row>56</xdr:row>
      <xdr:rowOff>116548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1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133075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39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78482</xdr:rowOff>
    </xdr:from>
    <xdr:to>
      <xdr:col>41</xdr:col>
      <xdr:colOff>101600</xdr:colOff>
      <xdr:row>57</xdr:row>
      <xdr:rowOff>8632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25159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45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131534</xdr:rowOff>
    </xdr:from>
    <xdr:to>
      <xdr:col>36</xdr:col>
      <xdr:colOff>165100</xdr:colOff>
      <xdr:row>56</xdr:row>
      <xdr:rowOff>61684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78211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33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49174</xdr:rowOff>
    </xdr:from>
    <xdr:to>
      <xdr:col>55</xdr:col>
      <xdr:colOff>0</xdr:colOff>
      <xdr:row>77</xdr:row>
      <xdr:rowOff>139047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079374"/>
          <a:ext cx="838200" cy="26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169385</xdr:rowOff>
    </xdr:from>
    <xdr:to>
      <xdr:col>50</xdr:col>
      <xdr:colOff>114300</xdr:colOff>
      <xdr:row>77</xdr:row>
      <xdr:rowOff>139047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199585"/>
          <a:ext cx="889000" cy="14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167001</xdr:rowOff>
    </xdr:from>
    <xdr:to>
      <xdr:col>45</xdr:col>
      <xdr:colOff>177800</xdr:colOff>
      <xdr:row>76</xdr:row>
      <xdr:rowOff>169385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197201"/>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114746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157009</xdr:rowOff>
    </xdr:from>
    <xdr:to>
      <xdr:col>41</xdr:col>
      <xdr:colOff>50800</xdr:colOff>
      <xdr:row>76</xdr:row>
      <xdr:rowOff>167001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015759"/>
          <a:ext cx="889000" cy="18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63440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65205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169824</xdr:rowOff>
    </xdr:from>
    <xdr:to>
      <xdr:col>55</xdr:col>
      <xdr:colOff>50800</xdr:colOff>
      <xdr:row>76</xdr:row>
      <xdr:rowOff>99974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0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21252</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8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88247</xdr:rowOff>
    </xdr:from>
    <xdr:to>
      <xdr:col>50</xdr:col>
      <xdr:colOff>165100</xdr:colOff>
      <xdr:row>78</xdr:row>
      <xdr:rowOff>18397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9524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38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118585</xdr:rowOff>
    </xdr:from>
    <xdr:to>
      <xdr:col>46</xdr:col>
      <xdr:colOff>38100</xdr:colOff>
      <xdr:row>77</xdr:row>
      <xdr:rowOff>48735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1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65262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9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116201</xdr:rowOff>
    </xdr:from>
    <xdr:to>
      <xdr:col>41</xdr:col>
      <xdr:colOff>101600</xdr:colOff>
      <xdr:row>77</xdr:row>
      <xdr:rowOff>46351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14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62878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92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106208</xdr:rowOff>
    </xdr:from>
    <xdr:to>
      <xdr:col>36</xdr:col>
      <xdr:colOff>165100</xdr:colOff>
      <xdr:row>76</xdr:row>
      <xdr:rowOff>36357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9649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52885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7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25685</xdr:rowOff>
    </xdr:from>
    <xdr:to>
      <xdr:col>55</xdr:col>
      <xdr:colOff>0</xdr:colOff>
      <xdr:row>96</xdr:row>
      <xdr:rowOff>128060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484885"/>
          <a:ext cx="8382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91770</xdr:rowOff>
    </xdr:from>
    <xdr:to>
      <xdr:col>50</xdr:col>
      <xdr:colOff>114300</xdr:colOff>
      <xdr:row>96</xdr:row>
      <xdr:rowOff>128060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550970"/>
          <a:ext cx="8890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91770</xdr:rowOff>
    </xdr:from>
    <xdr:to>
      <xdr:col>45</xdr:col>
      <xdr:colOff>177800</xdr:colOff>
      <xdr:row>97</xdr:row>
      <xdr:rowOff>10140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550970"/>
          <a:ext cx="889000" cy="8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129546</xdr:rowOff>
    </xdr:from>
    <xdr:to>
      <xdr:col>41</xdr:col>
      <xdr:colOff>50800</xdr:colOff>
      <xdr:row>97</xdr:row>
      <xdr:rowOff>10140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588746"/>
          <a:ext cx="889000" cy="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146335</xdr:rowOff>
    </xdr:from>
    <xdr:to>
      <xdr:col>55</xdr:col>
      <xdr:colOff>50800</xdr:colOff>
      <xdr:row>96</xdr:row>
      <xdr:rowOff>76485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124762</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1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77260</xdr:rowOff>
    </xdr:from>
    <xdr:to>
      <xdr:col>50</xdr:col>
      <xdr:colOff>165100</xdr:colOff>
      <xdr:row>97</xdr:row>
      <xdr:rowOff>7410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169987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62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40970</xdr:rowOff>
    </xdr:from>
    <xdr:to>
      <xdr:col>46</xdr:col>
      <xdr:colOff>38100</xdr:colOff>
      <xdr:row>96</xdr:row>
      <xdr:rowOff>142570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133697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5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130790</xdr:rowOff>
    </xdr:from>
    <xdr:to>
      <xdr:col>41</xdr:col>
      <xdr:colOff>101600</xdr:colOff>
      <xdr:row>97</xdr:row>
      <xdr:rowOff>60940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52067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68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78746</xdr:rowOff>
    </xdr:from>
    <xdr:to>
      <xdr:col>36</xdr:col>
      <xdr:colOff>165100</xdr:colOff>
      <xdr:row>97</xdr:row>
      <xdr:rowOff>8896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3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63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84999</xdr:rowOff>
    </xdr:from>
    <xdr:to>
      <xdr:col>85</xdr:col>
      <xdr:colOff>127000</xdr:colOff>
      <xdr:row>39</xdr:row>
      <xdr:rowOff>91857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7154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91857</xdr:rowOff>
    </xdr:from>
    <xdr:to>
      <xdr:col>81</xdr:col>
      <xdr:colOff>50800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78407"/>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91825</xdr:rowOff>
    </xdr:from>
    <xdr:to>
      <xdr:col>76</xdr:col>
      <xdr:colOff>114300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78375"/>
          <a:ext cx="8890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91825</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78375"/>
          <a:ext cx="8890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34199</xdr:rowOff>
    </xdr:from>
    <xdr:to>
      <xdr:col>85</xdr:col>
      <xdr:colOff>177800</xdr:colOff>
      <xdr:row>39</xdr:row>
      <xdr:rowOff>135799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2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120576</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41057</xdr:rowOff>
    </xdr:from>
    <xdr:to>
      <xdr:col>81</xdr:col>
      <xdr:colOff>101600</xdr:colOff>
      <xdr:row>39</xdr:row>
      <xdr:rowOff>142657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133784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82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41025</xdr:rowOff>
    </xdr:from>
    <xdr:to>
      <xdr:col>72</xdr:col>
      <xdr:colOff>38100</xdr:colOff>
      <xdr:row>39</xdr:row>
      <xdr:rowOff>142625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133752</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820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65205</xdr:rowOff>
    </xdr:from>
    <xdr:to>
      <xdr:col>85</xdr:col>
      <xdr:colOff>127000</xdr:colOff>
      <xdr:row>72</xdr:row>
      <xdr:rowOff>144358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2238155"/>
          <a:ext cx="838200" cy="25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65205</xdr:rowOff>
    </xdr:from>
    <xdr:to>
      <xdr:col>81</xdr:col>
      <xdr:colOff>50800</xdr:colOff>
      <xdr:row>71</xdr:row>
      <xdr:rowOff>105267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238155"/>
          <a:ext cx="889000" cy="4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85979</xdr:rowOff>
    </xdr:from>
    <xdr:to>
      <xdr:col>76</xdr:col>
      <xdr:colOff>114300</xdr:colOff>
      <xdr:row>71</xdr:row>
      <xdr:rowOff>105267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258929"/>
          <a:ext cx="889000" cy="1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76606</xdr:rowOff>
    </xdr:from>
    <xdr:to>
      <xdr:col>71</xdr:col>
      <xdr:colOff>177800</xdr:colOff>
      <xdr:row>71</xdr:row>
      <xdr:rowOff>85979</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2249556"/>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93558</xdr:rowOff>
    </xdr:from>
    <xdr:to>
      <xdr:col>85</xdr:col>
      <xdr:colOff>177800</xdr:colOff>
      <xdr:row>73</xdr:row>
      <xdr:rowOff>23708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4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116435</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2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14405</xdr:rowOff>
    </xdr:from>
    <xdr:to>
      <xdr:col>81</xdr:col>
      <xdr:colOff>101600</xdr:colOff>
      <xdr:row>71</xdr:row>
      <xdr:rowOff>116005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1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132532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196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54467</xdr:rowOff>
    </xdr:from>
    <xdr:to>
      <xdr:col>76</xdr:col>
      <xdr:colOff>165100</xdr:colOff>
      <xdr:row>71</xdr:row>
      <xdr:rowOff>156067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22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1144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00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35179</xdr:rowOff>
    </xdr:from>
    <xdr:to>
      <xdr:col>72</xdr:col>
      <xdr:colOff>38100</xdr:colOff>
      <xdr:row>71</xdr:row>
      <xdr:rowOff>136779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2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153306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198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25806</xdr:rowOff>
    </xdr:from>
    <xdr:to>
      <xdr:col>67</xdr:col>
      <xdr:colOff>101600</xdr:colOff>
      <xdr:row>71</xdr:row>
      <xdr:rowOff>127406</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19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143933</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1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37333</xdr:rowOff>
    </xdr:from>
    <xdr:to>
      <xdr:col>85</xdr:col>
      <xdr:colOff>127000</xdr:colOff>
      <xdr:row>98</xdr:row>
      <xdr:rowOff>18542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667983"/>
          <a:ext cx="838200" cy="15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119309</xdr:rowOff>
    </xdr:from>
    <xdr:to>
      <xdr:col>81</xdr:col>
      <xdr:colOff>50800</xdr:colOff>
      <xdr:row>98</xdr:row>
      <xdr:rowOff>18542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6407059"/>
          <a:ext cx="889000" cy="4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119309</xdr:rowOff>
    </xdr:from>
    <xdr:to>
      <xdr:col>76</xdr:col>
      <xdr:colOff>114300</xdr:colOff>
      <xdr:row>96</xdr:row>
      <xdr:rowOff>126030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407059"/>
          <a:ext cx="889000" cy="17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95400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126030</xdr:rowOff>
    </xdr:from>
    <xdr:to>
      <xdr:col>71</xdr:col>
      <xdr:colOff>177800</xdr:colOff>
      <xdr:row>97</xdr:row>
      <xdr:rowOff>59142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585230"/>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61017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157983</xdr:rowOff>
    </xdr:from>
    <xdr:to>
      <xdr:col>85</xdr:col>
      <xdr:colOff>177800</xdr:colOff>
      <xdr:row>97</xdr:row>
      <xdr:rowOff>88133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6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136410</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59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139192</xdr:rowOff>
    </xdr:from>
    <xdr:to>
      <xdr:col>81</xdr:col>
      <xdr:colOff>101600</xdr:colOff>
      <xdr:row>98</xdr:row>
      <xdr:rowOff>69342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60469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86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68509</xdr:rowOff>
    </xdr:from>
    <xdr:to>
      <xdr:col>76</xdr:col>
      <xdr:colOff>165100</xdr:colOff>
      <xdr:row>95</xdr:row>
      <xdr:rowOff>170109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35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15186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1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75230</xdr:rowOff>
    </xdr:from>
    <xdr:to>
      <xdr:col>72</xdr:col>
      <xdr:colOff>38100</xdr:colOff>
      <xdr:row>97</xdr:row>
      <xdr:rowOff>5380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5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21907</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3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8342</xdr:rowOff>
    </xdr:from>
    <xdr:to>
      <xdr:col>67</xdr:col>
      <xdr:colOff>101600</xdr:colOff>
      <xdr:row>97</xdr:row>
      <xdr:rowOff>109942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63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101069</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73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43053</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29603"/>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43053</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729603"/>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39497</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2604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163703</xdr:rowOff>
    </xdr:from>
    <xdr:to>
      <xdr:col>107</xdr:col>
      <xdr:colOff>101600</xdr:colOff>
      <xdr:row>39</xdr:row>
      <xdr:rowOff>93853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84980</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77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160147</xdr:rowOff>
    </xdr:from>
    <xdr:to>
      <xdr:col>98</xdr:col>
      <xdr:colOff>38100</xdr:colOff>
      <xdr:row>39</xdr:row>
      <xdr:rowOff>90297</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81424</xdr:rowOff>
    </xdr:from>
    <xdr:ext cx="313932"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99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101257</xdr:rowOff>
    </xdr:from>
    <xdr:to>
      <xdr:col>116</xdr:col>
      <xdr:colOff>63500</xdr:colOff>
      <xdr:row>52</xdr:row>
      <xdr:rowOff>103315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9016657"/>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73347</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845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101257</xdr:rowOff>
    </xdr:from>
    <xdr:to>
      <xdr:col>111</xdr:col>
      <xdr:colOff>177800</xdr:colOff>
      <xdr:row>52</xdr:row>
      <xdr:rowOff>127622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9016657"/>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2747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9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127622</xdr:rowOff>
    </xdr:from>
    <xdr:to>
      <xdr:col>107</xdr:col>
      <xdr:colOff>50800</xdr:colOff>
      <xdr:row>53</xdr:row>
      <xdr:rowOff>4293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9043022"/>
          <a:ext cx="889000" cy="4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158272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93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4293</xdr:rowOff>
    </xdr:from>
    <xdr:to>
      <xdr:col>102</xdr:col>
      <xdr:colOff>114300</xdr:colOff>
      <xdr:row>53</xdr:row>
      <xdr:rowOff>64415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9091143"/>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128973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126801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52515</xdr:rowOff>
    </xdr:from>
    <xdr:to>
      <xdr:col>116</xdr:col>
      <xdr:colOff>114300</xdr:colOff>
      <xdr:row>52</xdr:row>
      <xdr:rowOff>154115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89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75392</xdr:rowOff>
    </xdr:from>
    <xdr:ext cx="534377"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881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50457</xdr:rowOff>
    </xdr:from>
    <xdr:to>
      <xdr:col>112</xdr:col>
      <xdr:colOff>38100</xdr:colOff>
      <xdr:row>52</xdr:row>
      <xdr:rowOff>152057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896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168584</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56111" y="874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76822</xdr:rowOff>
    </xdr:from>
    <xdr:to>
      <xdr:col>107</xdr:col>
      <xdr:colOff>101600</xdr:colOff>
      <xdr:row>53</xdr:row>
      <xdr:rowOff>6972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899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23499</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67111" y="876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124943</xdr:rowOff>
    </xdr:from>
    <xdr:to>
      <xdr:col>102</xdr:col>
      <xdr:colOff>165100</xdr:colOff>
      <xdr:row>53</xdr:row>
      <xdr:rowOff>55093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04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71620</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278111" y="881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13615</xdr:rowOff>
    </xdr:from>
    <xdr:to>
      <xdr:col>98</xdr:col>
      <xdr:colOff>38100</xdr:colOff>
      <xdr:row>53</xdr:row>
      <xdr:rowOff>115215</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10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131742</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389111" y="887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125070</xdr:rowOff>
    </xdr:from>
    <xdr:to>
      <xdr:col>116</xdr:col>
      <xdr:colOff>63500</xdr:colOff>
      <xdr:row>71</xdr:row>
      <xdr:rowOff>118943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126570"/>
          <a:ext cx="838200" cy="16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118943</xdr:rowOff>
    </xdr:from>
    <xdr:to>
      <xdr:col>111</xdr:col>
      <xdr:colOff>177800</xdr:colOff>
      <xdr:row>74</xdr:row>
      <xdr:rowOff>28509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291893"/>
          <a:ext cx="889000" cy="42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28509</xdr:rowOff>
    </xdr:from>
    <xdr:to>
      <xdr:col>107</xdr:col>
      <xdr:colOff>50800</xdr:colOff>
      <xdr:row>75</xdr:row>
      <xdr:rowOff>20279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715809"/>
          <a:ext cx="889000" cy="16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114556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20279</xdr:rowOff>
    </xdr:from>
    <xdr:to>
      <xdr:col>102</xdr:col>
      <xdr:colOff>114300</xdr:colOff>
      <xdr:row>75</xdr:row>
      <xdr:rowOff>42499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879029"/>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74270</xdr:rowOff>
    </xdr:from>
    <xdr:to>
      <xdr:col>116</xdr:col>
      <xdr:colOff>114300</xdr:colOff>
      <xdr:row>71</xdr:row>
      <xdr:rowOff>4420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07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160647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19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68143</xdr:rowOff>
    </xdr:from>
    <xdr:to>
      <xdr:col>112</xdr:col>
      <xdr:colOff>38100</xdr:colOff>
      <xdr:row>71</xdr:row>
      <xdr:rowOff>169743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24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14820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0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149159</xdr:rowOff>
    </xdr:from>
    <xdr:to>
      <xdr:col>107</xdr:col>
      <xdr:colOff>101600</xdr:colOff>
      <xdr:row>74</xdr:row>
      <xdr:rowOff>79309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6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95836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44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140929</xdr:rowOff>
    </xdr:from>
    <xdr:to>
      <xdr:col>102</xdr:col>
      <xdr:colOff>165100</xdr:colOff>
      <xdr:row>75</xdr:row>
      <xdr:rowOff>71079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2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62206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9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163149</xdr:rowOff>
    </xdr:from>
    <xdr:to>
      <xdr:col>98</xdr:col>
      <xdr:colOff>38100</xdr:colOff>
      <xdr:row>75</xdr:row>
      <xdr:rowOff>93299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5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84426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94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歳出決算総額は住民一人当たり５</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３３</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であり，前年度と比較し２１千円の増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類似団体と比較すると人件費・維持補修費・扶助費・公債費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・貸付金・繰出金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が，特に高い状況となっている。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維持補修費については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除雪費の減，公債費については公債費平準化の取り組みによる減，繰出金については国民健康保険事業および介護保険事業会計への繰出金が増となっている。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255,308
254,146
677.87
137,782,620
136,199,691
1,344,638
69,622,544
138,050,135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55118</xdr:rowOff>
    </xdr:from>
    <xdr:to>
      <xdr:col>24</xdr:col>
      <xdr:colOff>63500</xdr:colOff>
      <xdr:row>35</xdr:row>
      <xdr:rowOff>102362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55868"/>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55118</xdr:rowOff>
    </xdr:from>
    <xdr:to>
      <xdr:col>19</xdr:col>
      <xdr:colOff>177800</xdr:colOff>
      <xdr:row>35</xdr:row>
      <xdr:rowOff>63500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5586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63500</xdr:rowOff>
    </xdr:from>
    <xdr:to>
      <xdr:col>15</xdr:col>
      <xdr:colOff>50800</xdr:colOff>
      <xdr:row>35</xdr:row>
      <xdr:rowOff>73406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6425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28448</xdr:rowOff>
    </xdr:from>
    <xdr:to>
      <xdr:col>10</xdr:col>
      <xdr:colOff>114300</xdr:colOff>
      <xdr:row>35</xdr:row>
      <xdr:rowOff>73406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29198"/>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51562</xdr:rowOff>
    </xdr:from>
    <xdr:to>
      <xdr:col>24</xdr:col>
      <xdr:colOff>114300</xdr:colOff>
      <xdr:row>35</xdr:row>
      <xdr:rowOff>153162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29989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3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4318</xdr:rowOff>
    </xdr:from>
    <xdr:to>
      <xdr:col>20</xdr:col>
      <xdr:colOff>38100</xdr:colOff>
      <xdr:row>35</xdr:row>
      <xdr:rowOff>105918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122445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12700</xdr:rowOff>
    </xdr:from>
    <xdr:to>
      <xdr:col>15</xdr:col>
      <xdr:colOff>101600</xdr:colOff>
      <xdr:row>35</xdr:row>
      <xdr:rowOff>114300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130827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22606</xdr:rowOff>
    </xdr:from>
    <xdr:to>
      <xdr:col>10</xdr:col>
      <xdr:colOff>165100</xdr:colOff>
      <xdr:row>35</xdr:row>
      <xdr:rowOff>124206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140733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149098</xdr:rowOff>
    </xdr:from>
    <xdr:to>
      <xdr:col>6</xdr:col>
      <xdr:colOff>38100</xdr:colOff>
      <xdr:row>35</xdr:row>
      <xdr:rowOff>79248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70375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7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80455</xdr:rowOff>
    </xdr:from>
    <xdr:to>
      <xdr:col>24</xdr:col>
      <xdr:colOff>63500</xdr:colOff>
      <xdr:row>58</xdr:row>
      <xdr:rowOff>1987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53105"/>
          <a:ext cx="838200" cy="9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6064</xdr:rowOff>
    </xdr:from>
    <xdr:to>
      <xdr:col>19</xdr:col>
      <xdr:colOff>177800</xdr:colOff>
      <xdr:row>58</xdr:row>
      <xdr:rowOff>1987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778714"/>
          <a:ext cx="889000" cy="16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6064</xdr:rowOff>
    </xdr:from>
    <xdr:to>
      <xdr:col>15</xdr:col>
      <xdr:colOff>50800</xdr:colOff>
      <xdr:row>57</xdr:row>
      <xdr:rowOff>85084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78714"/>
          <a:ext cx="8890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145622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85084</xdr:rowOff>
    </xdr:from>
    <xdr:to>
      <xdr:col>10</xdr:col>
      <xdr:colOff>114300</xdr:colOff>
      <xdr:row>57</xdr:row>
      <xdr:rowOff>115774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57734"/>
          <a:ext cx="889000" cy="3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29655</xdr:rowOff>
    </xdr:from>
    <xdr:to>
      <xdr:col>24</xdr:col>
      <xdr:colOff>114300</xdr:colOff>
      <xdr:row>57</xdr:row>
      <xdr:rowOff>131255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0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8082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122637</xdr:rowOff>
    </xdr:from>
    <xdr:to>
      <xdr:col>20</xdr:col>
      <xdr:colOff>38100</xdr:colOff>
      <xdr:row>58</xdr:row>
      <xdr:rowOff>52787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43914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8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126714</xdr:rowOff>
    </xdr:from>
    <xdr:to>
      <xdr:col>15</xdr:col>
      <xdr:colOff>101600</xdr:colOff>
      <xdr:row>57</xdr:row>
      <xdr:rowOff>56864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73391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50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34284</xdr:rowOff>
    </xdr:from>
    <xdr:to>
      <xdr:col>10</xdr:col>
      <xdr:colOff>165100</xdr:colOff>
      <xdr:row>57</xdr:row>
      <xdr:rowOff>135884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127011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9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64974</xdr:rowOff>
    </xdr:from>
    <xdr:to>
      <xdr:col>6</xdr:col>
      <xdr:colOff>38100</xdr:colOff>
      <xdr:row>57</xdr:row>
      <xdr:rowOff>166574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3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157701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89306</xdr:rowOff>
    </xdr:from>
    <xdr:to>
      <xdr:col>24</xdr:col>
      <xdr:colOff>63500</xdr:colOff>
      <xdr:row>71</xdr:row>
      <xdr:rowOff>33731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090806"/>
          <a:ext cx="838200" cy="1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169710</xdr:rowOff>
    </xdr:from>
    <xdr:to>
      <xdr:col>19</xdr:col>
      <xdr:colOff>177800</xdr:colOff>
      <xdr:row>71</xdr:row>
      <xdr:rowOff>33731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171210"/>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152883</xdr:rowOff>
    </xdr:from>
    <xdr:to>
      <xdr:col>15</xdr:col>
      <xdr:colOff>50800</xdr:colOff>
      <xdr:row>70</xdr:row>
      <xdr:rowOff>169710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154383"/>
          <a:ext cx="889000" cy="1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152883</xdr:rowOff>
    </xdr:from>
    <xdr:to>
      <xdr:col>10</xdr:col>
      <xdr:colOff>114300</xdr:colOff>
      <xdr:row>71</xdr:row>
      <xdr:rowOff>144514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154383"/>
          <a:ext cx="889000" cy="16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38506</xdr:rowOff>
    </xdr:from>
    <xdr:to>
      <xdr:col>24</xdr:col>
      <xdr:colOff>114300</xdr:colOff>
      <xdr:row>70</xdr:row>
      <xdr:rowOff>140106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0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124883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195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154381</xdr:rowOff>
    </xdr:from>
    <xdr:to>
      <xdr:col>20</xdr:col>
      <xdr:colOff>38100</xdr:colOff>
      <xdr:row>71</xdr:row>
      <xdr:rowOff>84531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1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101058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193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118910</xdr:rowOff>
    </xdr:from>
    <xdr:to>
      <xdr:col>15</xdr:col>
      <xdr:colOff>101600</xdr:colOff>
      <xdr:row>71</xdr:row>
      <xdr:rowOff>49060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1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65587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189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102083</xdr:rowOff>
    </xdr:from>
    <xdr:to>
      <xdr:col>10</xdr:col>
      <xdr:colOff>165100</xdr:colOff>
      <xdr:row>71</xdr:row>
      <xdr:rowOff>32233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1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48760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187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93714</xdr:rowOff>
    </xdr:from>
    <xdr:to>
      <xdr:col>6</xdr:col>
      <xdr:colOff>38100</xdr:colOff>
      <xdr:row>72</xdr:row>
      <xdr:rowOff>23864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2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40391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04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116314</xdr:rowOff>
    </xdr:from>
    <xdr:to>
      <xdr:col>24</xdr:col>
      <xdr:colOff>63500</xdr:colOff>
      <xdr:row>96</xdr:row>
      <xdr:rowOff>129825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75514"/>
          <a:ext cx="838200" cy="1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99535</xdr:rowOff>
    </xdr:from>
    <xdr:to>
      <xdr:col>19</xdr:col>
      <xdr:colOff>177800</xdr:colOff>
      <xdr:row>96</xdr:row>
      <xdr:rowOff>129825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558735"/>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26477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159863</xdr:rowOff>
    </xdr:from>
    <xdr:to>
      <xdr:col>15</xdr:col>
      <xdr:colOff>50800</xdr:colOff>
      <xdr:row>96</xdr:row>
      <xdr:rowOff>99535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447613"/>
          <a:ext cx="889000" cy="1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68195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159863</xdr:rowOff>
    </xdr:from>
    <xdr:to>
      <xdr:col>10</xdr:col>
      <xdr:colOff>114300</xdr:colOff>
      <xdr:row>96</xdr:row>
      <xdr:rowOff>155587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447613"/>
          <a:ext cx="889000" cy="16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67693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38112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65514</xdr:rowOff>
    </xdr:from>
    <xdr:to>
      <xdr:col>24</xdr:col>
      <xdr:colOff>114300</xdr:colOff>
      <xdr:row>96</xdr:row>
      <xdr:rowOff>167114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2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88391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79025</xdr:rowOff>
    </xdr:from>
    <xdr:to>
      <xdr:col>20</xdr:col>
      <xdr:colOff>38100</xdr:colOff>
      <xdr:row>97</xdr:row>
      <xdr:rowOff>9175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3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25702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1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48735</xdr:rowOff>
    </xdr:from>
    <xdr:to>
      <xdr:col>15</xdr:col>
      <xdr:colOff>101600</xdr:colOff>
      <xdr:row>96</xdr:row>
      <xdr:rowOff>150335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0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166862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8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109063</xdr:rowOff>
    </xdr:from>
    <xdr:to>
      <xdr:col>10</xdr:col>
      <xdr:colOff>165100</xdr:colOff>
      <xdr:row>96</xdr:row>
      <xdr:rowOff>39213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3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55740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17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104787</xdr:rowOff>
    </xdr:from>
    <xdr:to>
      <xdr:col>6</xdr:col>
      <xdr:colOff>38100</xdr:colOff>
      <xdr:row>97</xdr:row>
      <xdr:rowOff>34937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6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51464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3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44145</xdr:rowOff>
    </xdr:from>
    <xdr:to>
      <xdr:col>55</xdr:col>
      <xdr:colOff>0</xdr:colOff>
      <xdr:row>37</xdr:row>
      <xdr:rowOff>45517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38779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9398</xdr:rowOff>
    </xdr:from>
    <xdr:to>
      <xdr:col>50</xdr:col>
      <xdr:colOff>114300</xdr:colOff>
      <xdr:row>37</xdr:row>
      <xdr:rowOff>45517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353048"/>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6198</xdr:rowOff>
    </xdr:from>
    <xdr:to>
      <xdr:col>45</xdr:col>
      <xdr:colOff>177800</xdr:colOff>
      <xdr:row>37</xdr:row>
      <xdr:rowOff>9398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34984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6198</xdr:rowOff>
    </xdr:from>
    <xdr:to>
      <xdr:col>41</xdr:col>
      <xdr:colOff>50800</xdr:colOff>
      <xdr:row>37</xdr:row>
      <xdr:rowOff>50089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349848"/>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164795</xdr:rowOff>
    </xdr:from>
    <xdr:to>
      <xdr:col>55</xdr:col>
      <xdr:colOff>50800</xdr:colOff>
      <xdr:row>37</xdr:row>
      <xdr:rowOff>94945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3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143222</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166167</xdr:rowOff>
    </xdr:from>
    <xdr:to>
      <xdr:col>50</xdr:col>
      <xdr:colOff>165100</xdr:colOff>
      <xdr:row>37</xdr:row>
      <xdr:rowOff>96317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87444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4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130048</xdr:rowOff>
    </xdr:from>
    <xdr:to>
      <xdr:col>46</xdr:col>
      <xdr:colOff>38100</xdr:colOff>
      <xdr:row>37</xdr:row>
      <xdr:rowOff>60198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51325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394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126848</xdr:rowOff>
    </xdr:from>
    <xdr:to>
      <xdr:col>41</xdr:col>
      <xdr:colOff>101600</xdr:colOff>
      <xdr:row>37</xdr:row>
      <xdr:rowOff>56998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2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48125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3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170739</xdr:rowOff>
    </xdr:from>
    <xdr:to>
      <xdr:col>36</xdr:col>
      <xdr:colOff>165100</xdr:colOff>
      <xdr:row>37</xdr:row>
      <xdr:rowOff>100889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3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92016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43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116992</xdr:rowOff>
    </xdr:from>
    <xdr:to>
      <xdr:col>55</xdr:col>
      <xdr:colOff>0</xdr:colOff>
      <xdr:row>57</xdr:row>
      <xdr:rowOff>165760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89642"/>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147930</xdr:rowOff>
    </xdr:from>
    <xdr:to>
      <xdr:col>50</xdr:col>
      <xdr:colOff>114300</xdr:colOff>
      <xdr:row>57</xdr:row>
      <xdr:rowOff>165760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20580"/>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147930</xdr:rowOff>
    </xdr:from>
    <xdr:to>
      <xdr:col>45</xdr:col>
      <xdr:colOff>177800</xdr:colOff>
      <xdr:row>57</xdr:row>
      <xdr:rowOff>149149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20580"/>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142596</xdr:rowOff>
    </xdr:from>
    <xdr:to>
      <xdr:col>41</xdr:col>
      <xdr:colOff>50800</xdr:colOff>
      <xdr:row>57</xdr:row>
      <xdr:rowOff>149149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15246"/>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66192</xdr:rowOff>
    </xdr:from>
    <xdr:to>
      <xdr:col>55</xdr:col>
      <xdr:colOff>50800</xdr:colOff>
      <xdr:row>57</xdr:row>
      <xdr:rowOff>167792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44619</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1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114960</xdr:rowOff>
    </xdr:from>
    <xdr:to>
      <xdr:col>50</xdr:col>
      <xdr:colOff>165100</xdr:colOff>
      <xdr:row>58</xdr:row>
      <xdr:rowOff>45110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36237</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9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97130</xdr:rowOff>
    </xdr:from>
    <xdr:to>
      <xdr:col>46</xdr:col>
      <xdr:colOff>38100</xdr:colOff>
      <xdr:row>58</xdr:row>
      <xdr:rowOff>27280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18407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96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98349</xdr:rowOff>
    </xdr:from>
    <xdr:to>
      <xdr:col>41</xdr:col>
      <xdr:colOff>101600</xdr:colOff>
      <xdr:row>58</xdr:row>
      <xdr:rowOff>28499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19626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96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91796</xdr:rowOff>
    </xdr:from>
    <xdr:to>
      <xdr:col>36</xdr:col>
      <xdr:colOff>165100</xdr:colOff>
      <xdr:row>58</xdr:row>
      <xdr:rowOff>21946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6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13073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95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53518</xdr:rowOff>
    </xdr:from>
    <xdr:to>
      <xdr:col>55</xdr:col>
      <xdr:colOff>0</xdr:colOff>
      <xdr:row>72</xdr:row>
      <xdr:rowOff>123698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397918"/>
          <a:ext cx="8382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59265</xdr:rowOff>
    </xdr:from>
    <xdr:to>
      <xdr:col>50</xdr:col>
      <xdr:colOff>114300</xdr:colOff>
      <xdr:row>72</xdr:row>
      <xdr:rowOff>123698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403665"/>
          <a:ext cx="889000" cy="6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143581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108969</xdr:rowOff>
    </xdr:from>
    <xdr:to>
      <xdr:col>45</xdr:col>
      <xdr:colOff>177800</xdr:colOff>
      <xdr:row>72</xdr:row>
      <xdr:rowOff>59265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281919"/>
          <a:ext cx="889000" cy="1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134928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3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108969</xdr:rowOff>
    </xdr:from>
    <xdr:to>
      <xdr:col>41</xdr:col>
      <xdr:colOff>50800</xdr:colOff>
      <xdr:row>72</xdr:row>
      <xdr:rowOff>61551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281919"/>
          <a:ext cx="889000" cy="1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117194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80095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2718</xdr:rowOff>
    </xdr:from>
    <xdr:to>
      <xdr:col>55</xdr:col>
      <xdr:colOff>50800</xdr:colOff>
      <xdr:row>72</xdr:row>
      <xdr:rowOff>104318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34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25595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19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72898</xdr:rowOff>
    </xdr:from>
    <xdr:to>
      <xdr:col>50</xdr:col>
      <xdr:colOff>165100</xdr:colOff>
      <xdr:row>73</xdr:row>
      <xdr:rowOff>3048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41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19575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19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8465</xdr:rowOff>
    </xdr:from>
    <xdr:to>
      <xdr:col>46</xdr:col>
      <xdr:colOff>38100</xdr:colOff>
      <xdr:row>72</xdr:row>
      <xdr:rowOff>110065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35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126592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12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58169</xdr:rowOff>
    </xdr:from>
    <xdr:to>
      <xdr:col>41</xdr:col>
      <xdr:colOff>101600</xdr:colOff>
      <xdr:row>71</xdr:row>
      <xdr:rowOff>159769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2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4846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00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10751</xdr:rowOff>
    </xdr:from>
    <xdr:to>
      <xdr:col>36</xdr:col>
      <xdr:colOff>165100</xdr:colOff>
      <xdr:row>72</xdr:row>
      <xdr:rowOff>112351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3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128878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1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153028</xdr:rowOff>
    </xdr:from>
    <xdr:to>
      <xdr:col>55</xdr:col>
      <xdr:colOff>0</xdr:colOff>
      <xdr:row>94</xdr:row>
      <xdr:rowOff>161097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269328"/>
          <a:ext cx="8382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103581</xdr:rowOff>
    </xdr:from>
    <xdr:to>
      <xdr:col>50</xdr:col>
      <xdr:colOff>114300</xdr:colOff>
      <xdr:row>94</xdr:row>
      <xdr:rowOff>161097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219881"/>
          <a:ext cx="8890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103581</xdr:rowOff>
    </xdr:from>
    <xdr:to>
      <xdr:col>45</xdr:col>
      <xdr:colOff>177800</xdr:colOff>
      <xdr:row>94</xdr:row>
      <xdr:rowOff>159085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219881"/>
          <a:ext cx="889000" cy="5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140822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159085</xdr:rowOff>
    </xdr:from>
    <xdr:to>
      <xdr:col>41</xdr:col>
      <xdr:colOff>50800</xdr:colOff>
      <xdr:row>95</xdr:row>
      <xdr:rowOff>24668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275385"/>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157990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2542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102228</xdr:rowOff>
    </xdr:from>
    <xdr:to>
      <xdr:col>55</xdr:col>
      <xdr:colOff>50800</xdr:colOff>
      <xdr:row>95</xdr:row>
      <xdr:rowOff>32378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2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125105</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0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110297</xdr:rowOff>
    </xdr:from>
    <xdr:to>
      <xdr:col>50</xdr:col>
      <xdr:colOff>165100</xdr:colOff>
      <xdr:row>95</xdr:row>
      <xdr:rowOff>40447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2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56974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00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52781</xdr:rowOff>
    </xdr:from>
    <xdr:to>
      <xdr:col>46</xdr:col>
      <xdr:colOff>38100</xdr:colOff>
      <xdr:row>94</xdr:row>
      <xdr:rowOff>154381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1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170908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94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108285</xdr:rowOff>
    </xdr:from>
    <xdr:to>
      <xdr:col>41</xdr:col>
      <xdr:colOff>101600</xdr:colOff>
      <xdr:row>95</xdr:row>
      <xdr:rowOff>38435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22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54962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99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145318</xdr:rowOff>
    </xdr:from>
    <xdr:to>
      <xdr:col>36</xdr:col>
      <xdr:colOff>165100</xdr:colOff>
      <xdr:row>95</xdr:row>
      <xdr:rowOff>75468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26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91995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0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4608</xdr:rowOff>
    </xdr:from>
    <xdr:to>
      <xdr:col>85</xdr:col>
      <xdr:colOff>127000</xdr:colOff>
      <xdr:row>36</xdr:row>
      <xdr:rowOff>32367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17680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32367</xdr:rowOff>
    </xdr:from>
    <xdr:to>
      <xdr:col>81</xdr:col>
      <xdr:colOff>50800</xdr:colOff>
      <xdr:row>36</xdr:row>
      <xdr:rowOff>101056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204567"/>
          <a:ext cx="889000" cy="6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8310</xdr:rowOff>
    </xdr:from>
    <xdr:to>
      <xdr:col>76</xdr:col>
      <xdr:colOff>114300</xdr:colOff>
      <xdr:row>36</xdr:row>
      <xdr:rowOff>101056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180510"/>
          <a:ext cx="889000" cy="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70140</xdr:rowOff>
    </xdr:from>
    <xdr:to>
      <xdr:col>71</xdr:col>
      <xdr:colOff>177800</xdr:colOff>
      <xdr:row>36</xdr:row>
      <xdr:rowOff>8310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070890"/>
          <a:ext cx="889000" cy="10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125258</xdr:rowOff>
    </xdr:from>
    <xdr:to>
      <xdr:col>85</xdr:col>
      <xdr:colOff>177800</xdr:colOff>
      <xdr:row>36</xdr:row>
      <xdr:rowOff>55408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148135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97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153017</xdr:rowOff>
    </xdr:from>
    <xdr:to>
      <xdr:col>81</xdr:col>
      <xdr:colOff>101600</xdr:colOff>
      <xdr:row>36</xdr:row>
      <xdr:rowOff>83167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99694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92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50256</xdr:rowOff>
    </xdr:from>
    <xdr:to>
      <xdr:col>76</xdr:col>
      <xdr:colOff>165100</xdr:colOff>
      <xdr:row>36</xdr:row>
      <xdr:rowOff>151856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2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168383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99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128960</xdr:rowOff>
    </xdr:from>
    <xdr:to>
      <xdr:col>72</xdr:col>
      <xdr:colOff>38100</xdr:colOff>
      <xdr:row>36</xdr:row>
      <xdr:rowOff>59110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75637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9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19340</xdr:rowOff>
    </xdr:from>
    <xdr:to>
      <xdr:col>67</xdr:col>
      <xdr:colOff>101600</xdr:colOff>
      <xdr:row>35</xdr:row>
      <xdr:rowOff>120940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0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137467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79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61725</xdr:rowOff>
    </xdr:from>
    <xdr:to>
      <xdr:col>85</xdr:col>
      <xdr:colOff>127000</xdr:colOff>
      <xdr:row>54</xdr:row>
      <xdr:rowOff>154559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148575"/>
          <a:ext cx="838200" cy="26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164320</xdr:rowOff>
    </xdr:from>
    <xdr:to>
      <xdr:col>81</xdr:col>
      <xdr:colOff>50800</xdr:colOff>
      <xdr:row>54</xdr:row>
      <xdr:rowOff>154559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251170"/>
          <a:ext cx="889000" cy="16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164320</xdr:rowOff>
    </xdr:from>
    <xdr:to>
      <xdr:col>76</xdr:col>
      <xdr:colOff>114300</xdr:colOff>
      <xdr:row>55</xdr:row>
      <xdr:rowOff>146352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251170"/>
          <a:ext cx="889000" cy="32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20279</xdr:rowOff>
    </xdr:from>
    <xdr:to>
      <xdr:col>71</xdr:col>
      <xdr:colOff>177800</xdr:colOff>
      <xdr:row>55</xdr:row>
      <xdr:rowOff>146352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278579"/>
          <a:ext cx="889000" cy="29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10925</xdr:rowOff>
    </xdr:from>
    <xdr:to>
      <xdr:col>85</xdr:col>
      <xdr:colOff>177800</xdr:colOff>
      <xdr:row>53</xdr:row>
      <xdr:rowOff>112525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0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33802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9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103759</xdr:rowOff>
    </xdr:from>
    <xdr:to>
      <xdr:col>81</xdr:col>
      <xdr:colOff>101600</xdr:colOff>
      <xdr:row>55</xdr:row>
      <xdr:rowOff>33909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36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50436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1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113520</xdr:rowOff>
    </xdr:from>
    <xdr:to>
      <xdr:col>76</xdr:col>
      <xdr:colOff>165100</xdr:colOff>
      <xdr:row>54</xdr:row>
      <xdr:rowOff>43670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2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60197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897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95552</xdr:rowOff>
    </xdr:from>
    <xdr:to>
      <xdr:col>72</xdr:col>
      <xdr:colOff>38100</xdr:colOff>
      <xdr:row>56</xdr:row>
      <xdr:rowOff>25702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2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42229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3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140929</xdr:rowOff>
    </xdr:from>
    <xdr:to>
      <xdr:col>67</xdr:col>
      <xdr:colOff>101600</xdr:colOff>
      <xdr:row>54</xdr:row>
      <xdr:rowOff>71079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2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87606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00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84999</xdr:rowOff>
    </xdr:from>
    <xdr:to>
      <xdr:col>85</xdr:col>
      <xdr:colOff>127000</xdr:colOff>
      <xdr:row>79</xdr:row>
      <xdr:rowOff>91858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629549"/>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91858</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36408"/>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91825</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36375"/>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91825</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36375"/>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34199</xdr:rowOff>
    </xdr:from>
    <xdr:to>
      <xdr:col>85</xdr:col>
      <xdr:colOff>177800</xdr:colOff>
      <xdr:row>79</xdr:row>
      <xdr:rowOff>135799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7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120576</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93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41058</xdr:rowOff>
    </xdr:from>
    <xdr:to>
      <xdr:col>81</xdr:col>
      <xdr:colOff>101600</xdr:colOff>
      <xdr:row>79</xdr:row>
      <xdr:rowOff>142658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133785</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78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41025</xdr:rowOff>
    </xdr:from>
    <xdr:to>
      <xdr:col>72</xdr:col>
      <xdr:colOff>38100</xdr:colOff>
      <xdr:row>79</xdr:row>
      <xdr:rowOff>142625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133752</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7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65205</xdr:rowOff>
    </xdr:from>
    <xdr:to>
      <xdr:col>85</xdr:col>
      <xdr:colOff>127000</xdr:colOff>
      <xdr:row>92</xdr:row>
      <xdr:rowOff>144301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5667155"/>
          <a:ext cx="838200" cy="2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65205</xdr:rowOff>
    </xdr:from>
    <xdr:to>
      <xdr:col>81</xdr:col>
      <xdr:colOff>50800</xdr:colOff>
      <xdr:row>91</xdr:row>
      <xdr:rowOff>105266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5667155"/>
          <a:ext cx="889000" cy="4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85979</xdr:rowOff>
    </xdr:from>
    <xdr:to>
      <xdr:col>76</xdr:col>
      <xdr:colOff>114300</xdr:colOff>
      <xdr:row>91</xdr:row>
      <xdr:rowOff>105266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5687929"/>
          <a:ext cx="889000" cy="1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76606</xdr:rowOff>
    </xdr:from>
    <xdr:to>
      <xdr:col>71</xdr:col>
      <xdr:colOff>177800</xdr:colOff>
      <xdr:row>91</xdr:row>
      <xdr:rowOff>85979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5678556"/>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93501</xdr:rowOff>
    </xdr:from>
    <xdr:to>
      <xdr:col>85</xdr:col>
      <xdr:colOff>177800</xdr:colOff>
      <xdr:row>93</xdr:row>
      <xdr:rowOff>23651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586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116378</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571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14405</xdr:rowOff>
    </xdr:from>
    <xdr:to>
      <xdr:col>81</xdr:col>
      <xdr:colOff>101600</xdr:colOff>
      <xdr:row>91</xdr:row>
      <xdr:rowOff>116005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561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132532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539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54466</xdr:rowOff>
    </xdr:from>
    <xdr:to>
      <xdr:col>76</xdr:col>
      <xdr:colOff>165100</xdr:colOff>
      <xdr:row>91</xdr:row>
      <xdr:rowOff>156066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56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1143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543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35179</xdr:rowOff>
    </xdr:from>
    <xdr:to>
      <xdr:col>72</xdr:col>
      <xdr:colOff>38100</xdr:colOff>
      <xdr:row>91</xdr:row>
      <xdr:rowOff>136779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56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153306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541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25806</xdr:rowOff>
    </xdr:from>
    <xdr:to>
      <xdr:col>67</xdr:col>
      <xdr:colOff>101600</xdr:colOff>
      <xdr:row>91</xdr:row>
      <xdr:rowOff>127406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56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143933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54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39573</xdr:rowOff>
    </xdr:from>
    <xdr:to>
      <xdr:col>116</xdr:col>
      <xdr:colOff>63500</xdr:colOff>
      <xdr:row>35</xdr:row>
      <xdr:rowOff>70206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1323300" y="5697423"/>
          <a:ext cx="838200" cy="3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138651</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823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157531</xdr:rowOff>
    </xdr:from>
    <xdr:to>
      <xdr:col>111</xdr:col>
      <xdr:colOff>177800</xdr:colOff>
      <xdr:row>35</xdr:row>
      <xdr:rowOff>70206</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5986831"/>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48124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6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157531</xdr:rowOff>
    </xdr:from>
    <xdr:to>
      <xdr:col>107</xdr:col>
      <xdr:colOff>50800</xdr:colOff>
      <xdr:row>35</xdr:row>
      <xdr:rowOff>105867</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9545300" y="5986831"/>
          <a:ext cx="889000" cy="1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151909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49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105867</xdr:rowOff>
    </xdr:from>
    <xdr:to>
      <xdr:col>102</xdr:col>
      <xdr:colOff>114300</xdr:colOff>
      <xdr:row>35</xdr:row>
      <xdr:rowOff>127356</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8656300" y="6106617"/>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62755</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57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169740</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5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160223</xdr:rowOff>
    </xdr:from>
    <xdr:to>
      <xdr:col>116</xdr:col>
      <xdr:colOff>114300</xdr:colOff>
      <xdr:row>33</xdr:row>
      <xdr:rowOff>90373</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564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11650</xdr:rowOff>
    </xdr:from>
    <xdr:ext cx="469744"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549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19406</xdr:rowOff>
    </xdr:from>
    <xdr:to>
      <xdr:col>112</xdr:col>
      <xdr:colOff>38100</xdr:colOff>
      <xdr:row>35</xdr:row>
      <xdr:rowOff>121006</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0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137533</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088428" y="579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106731</xdr:rowOff>
    </xdr:from>
    <xdr:to>
      <xdr:col>107</xdr:col>
      <xdr:colOff>101600</xdr:colOff>
      <xdr:row>35</xdr:row>
      <xdr:rowOff>36881</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59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53408</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199428" y="571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55067</xdr:rowOff>
    </xdr:from>
    <xdr:to>
      <xdr:col>102</xdr:col>
      <xdr:colOff>165100</xdr:colOff>
      <xdr:row>35</xdr:row>
      <xdr:rowOff>156667</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0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1744</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10428" y="583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76556</xdr:rowOff>
    </xdr:from>
    <xdr:to>
      <xdr:col>98</xdr:col>
      <xdr:colOff>38100</xdr:colOff>
      <xdr:row>36</xdr:row>
      <xdr:rowOff>6706</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07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23233</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21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類似団体と比較すると民生費・商工費・消防費・教育費・公債費・諸支出金が高い状況となっている。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教育費については，昨年度に引き続き，市民会館耐震等改修工事や亀田交流プラザ整備により平均より高い状態にある。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３０</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年度と比較すると，実質収支額</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が１．２６ポイント増加し，実</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質単年度収支が黒字へ転じた。また，財政調整基金は決算剰余金１／２相</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当を着実に積立していることから，残高を増やしている。</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今後も限られた財源のなかで，創意と工夫をもって，安定的な財政運営</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を目指す。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病院事業会計における実質赤字額は平成２５年度に一度解消したものの，患</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者数の減少や医師不足による精神病棟の縮減・休止などにより，平成２６年度</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には再び実質赤字額が発生し，</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年度においても引き続き厳しい経営状態</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が続いている状況であることから，平成２８年度に策定した「函館市病院事業</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改革プラン」に基づき，約</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２．５</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億円を一般会計が支援し，赤字額を圧縮した</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ところである。今後も引き続き厳しい経営状況が見込まれるため，更なる経営</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の健全化を図っていく。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一方で，水道事業会計・公共下水道事業会計および交通事業会計においては</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黒字額の増加もあったところであり，これらの各会計においては，平成２８年</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度に策定した「函館市上下水道事業経営ビジョン」「函館市交通事業経営ビジ</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ョン」に基づき，今後も収益の確保および経費の節減に努め，比率の改善を図</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137782620</v>
      </c>
      <c r="BO4" s="393"/>
      <c r="BP4" s="393"/>
      <c r="BQ4" s="393"/>
      <c r="BR4" s="393"/>
      <c r="BS4" s="393"/>
      <c r="BT4" s="393"/>
      <c r="BU4" s="394"/>
      <c r="BV4" s="392">
        <v>133112794</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1.9</v>
      </c>
      <c r="CU4" s="399"/>
      <c r="CV4" s="399"/>
      <c r="CW4" s="399"/>
      <c r="CX4" s="399"/>
      <c r="CY4" s="399"/>
      <c r="CZ4" s="399"/>
      <c r="DA4" s="400"/>
      <c r="DB4" s="398">
        <v>0.7</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136199691</v>
      </c>
      <c r="BO5" s="430"/>
      <c r="BP5" s="430"/>
      <c r="BQ5" s="430"/>
      <c r="BR5" s="430"/>
      <c r="BS5" s="430"/>
      <c r="BT5" s="430"/>
      <c r="BU5" s="431"/>
      <c r="BV5" s="429">
        <v>132508493</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93.1</v>
      </c>
      <c r="CU5" s="427"/>
      <c r="CV5" s="427"/>
      <c r="CW5" s="427"/>
      <c r="CX5" s="427"/>
      <c r="CY5" s="427"/>
      <c r="CZ5" s="427"/>
      <c r="DA5" s="428"/>
      <c r="DB5" s="426">
        <v>93.3</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1582929</v>
      </c>
      <c r="BO6" s="430"/>
      <c r="BP6" s="430"/>
      <c r="BQ6" s="430"/>
      <c r="BR6" s="430"/>
      <c r="BS6" s="430"/>
      <c r="BT6" s="430"/>
      <c r="BU6" s="431"/>
      <c r="BV6" s="429">
        <v>604301</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97.9</v>
      </c>
      <c r="CU6" s="467"/>
      <c r="CV6" s="467"/>
      <c r="CW6" s="467"/>
      <c r="CX6" s="467"/>
      <c r="CY6" s="467"/>
      <c r="CZ6" s="467"/>
      <c r="DA6" s="468"/>
      <c r="DB6" s="466">
        <v>99.4</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238291</v>
      </c>
      <c r="BO7" s="430"/>
      <c r="BP7" s="430"/>
      <c r="BQ7" s="430"/>
      <c r="BR7" s="430"/>
      <c r="BS7" s="430"/>
      <c r="BT7" s="430"/>
      <c r="BU7" s="431"/>
      <c r="BV7" s="429">
        <v>133921</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69622544</v>
      </c>
      <c r="CU7" s="430"/>
      <c r="CV7" s="430"/>
      <c r="CW7" s="430"/>
      <c r="CX7" s="430"/>
      <c r="CY7" s="430"/>
      <c r="CZ7" s="430"/>
      <c r="DA7" s="431"/>
      <c r="DB7" s="429">
        <v>70330634</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94</v>
      </c>
      <c r="AV8" s="462"/>
      <c r="AW8" s="462"/>
      <c r="AX8" s="462"/>
      <c r="AY8" s="463" t="s">
        <v>108</v>
      </c>
      <c r="AZ8" s="464"/>
      <c r="BA8" s="464"/>
      <c r="BB8" s="464"/>
      <c r="BC8" s="464"/>
      <c r="BD8" s="464"/>
      <c r="BE8" s="464"/>
      <c r="BF8" s="464"/>
      <c r="BG8" s="464"/>
      <c r="BH8" s="464"/>
      <c r="BI8" s="464"/>
      <c r="BJ8" s="464"/>
      <c r="BK8" s="464"/>
      <c r="BL8" s="464"/>
      <c r="BM8" s="465"/>
      <c r="BN8" s="429">
        <v>1344638</v>
      </c>
      <c r="BO8" s="430"/>
      <c r="BP8" s="430"/>
      <c r="BQ8" s="430"/>
      <c r="BR8" s="430"/>
      <c r="BS8" s="430"/>
      <c r="BT8" s="430"/>
      <c r="BU8" s="431"/>
      <c r="BV8" s="429">
        <v>470380</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0.47</v>
      </c>
      <c r="CU8" s="470"/>
      <c r="CV8" s="470"/>
      <c r="CW8" s="470"/>
      <c r="CX8" s="470"/>
      <c r="CY8" s="470"/>
      <c r="CZ8" s="470"/>
      <c r="DA8" s="471"/>
      <c r="DB8" s="469">
        <v>0.47</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265979</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94</v>
      </c>
      <c r="AV9" s="462"/>
      <c r="AW9" s="462"/>
      <c r="AX9" s="462"/>
      <c r="AY9" s="463" t="s">
        <v>114</v>
      </c>
      <c r="AZ9" s="464"/>
      <c r="BA9" s="464"/>
      <c r="BB9" s="464"/>
      <c r="BC9" s="464"/>
      <c r="BD9" s="464"/>
      <c r="BE9" s="464"/>
      <c r="BF9" s="464"/>
      <c r="BG9" s="464"/>
      <c r="BH9" s="464"/>
      <c r="BI9" s="464"/>
      <c r="BJ9" s="464"/>
      <c r="BK9" s="464"/>
      <c r="BL9" s="464"/>
      <c r="BM9" s="465"/>
      <c r="BN9" s="429">
        <v>874258</v>
      </c>
      <c r="BO9" s="430"/>
      <c r="BP9" s="430"/>
      <c r="BQ9" s="430"/>
      <c r="BR9" s="430"/>
      <c r="BS9" s="430"/>
      <c r="BT9" s="430"/>
      <c r="BU9" s="431"/>
      <c r="BV9" s="429">
        <v>-458681</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16.5</v>
      </c>
      <c r="CU9" s="427"/>
      <c r="CV9" s="427"/>
      <c r="CW9" s="427"/>
      <c r="CX9" s="427"/>
      <c r="CY9" s="427"/>
      <c r="CZ9" s="427"/>
      <c r="DA9" s="428"/>
      <c r="DB9" s="426">
        <v>19.600000000000001</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116</v>
      </c>
      <c r="M10" s="459"/>
      <c r="N10" s="459"/>
      <c r="O10" s="459"/>
      <c r="P10" s="459"/>
      <c r="Q10" s="460"/>
      <c r="R10" s="480">
        <v>279127</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221983</v>
      </c>
      <c r="BO10" s="430"/>
      <c r="BP10" s="430"/>
      <c r="BQ10" s="430"/>
      <c r="BR10" s="430"/>
      <c r="BS10" s="430"/>
      <c r="BT10" s="430"/>
      <c r="BU10" s="431"/>
      <c r="BV10" s="429">
        <v>513781</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118</v>
      </c>
      <c r="AV11" s="462"/>
      <c r="AW11" s="462"/>
      <c r="AX11" s="462"/>
      <c r="AY11" s="463" t="s">
        <v>124</v>
      </c>
      <c r="AZ11" s="464"/>
      <c r="BA11" s="464"/>
      <c r="BB11" s="464"/>
      <c r="BC11" s="464"/>
      <c r="BD11" s="464"/>
      <c r="BE11" s="464"/>
      <c r="BF11" s="464"/>
      <c r="BG11" s="464"/>
      <c r="BH11" s="464"/>
      <c r="BI11" s="464"/>
      <c r="BJ11" s="464"/>
      <c r="BK11" s="464"/>
      <c r="BL11" s="464"/>
      <c r="BM11" s="465"/>
      <c r="BN11" s="429">
        <v>73266</v>
      </c>
      <c r="BO11" s="430"/>
      <c r="BP11" s="430"/>
      <c r="BQ11" s="430"/>
      <c r="BR11" s="430"/>
      <c r="BS11" s="430"/>
      <c r="BT11" s="430"/>
      <c r="BU11" s="431"/>
      <c r="BV11" s="429">
        <v>8002</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126</v>
      </c>
      <c r="DC11" s="470"/>
      <c r="DD11" s="470"/>
      <c r="DE11" s="470"/>
      <c r="DF11" s="470"/>
      <c r="DG11" s="470"/>
      <c r="DH11" s="470"/>
      <c r="DI11" s="471"/>
      <c r="DJ11" s="186"/>
      <c r="DK11" s="186"/>
      <c r="DL11" s="186"/>
      <c r="DM11" s="186"/>
      <c r="DN11" s="186"/>
      <c r="DO11" s="186"/>
    </row>
    <row r="12" spans="1:119" ht="18.75" customHeight="1" x14ac:dyDescent="0.15">
      <c r="A12" s="187"/>
      <c r="B12" s="489" t="s">
        <v>127</v>
      </c>
      <c r="C12" s="490"/>
      <c r="D12" s="490"/>
      <c r="E12" s="490"/>
      <c r="F12" s="490"/>
      <c r="G12" s="490"/>
      <c r="H12" s="490"/>
      <c r="I12" s="490"/>
      <c r="J12" s="490"/>
      <c r="K12" s="491"/>
      <c r="L12" s="498" t="s">
        <v>128</v>
      </c>
      <c r="M12" s="499"/>
      <c r="N12" s="499"/>
      <c r="O12" s="499"/>
      <c r="P12" s="499"/>
      <c r="Q12" s="500"/>
      <c r="R12" s="501">
        <v>255308</v>
      </c>
      <c r="S12" s="502"/>
      <c r="T12" s="502"/>
      <c r="U12" s="502"/>
      <c r="V12" s="503"/>
      <c r="W12" s="504" t="s">
        <v>1</v>
      </c>
      <c r="X12" s="462"/>
      <c r="Y12" s="462"/>
      <c r="Z12" s="462"/>
      <c r="AA12" s="462"/>
      <c r="AB12" s="505"/>
      <c r="AC12" s="506" t="s">
        <v>129</v>
      </c>
      <c r="AD12" s="507"/>
      <c r="AE12" s="507"/>
      <c r="AF12" s="507"/>
      <c r="AG12" s="508"/>
      <c r="AH12" s="506" t="s">
        <v>130</v>
      </c>
      <c r="AI12" s="507"/>
      <c r="AJ12" s="507"/>
      <c r="AK12" s="507"/>
      <c r="AL12" s="509"/>
      <c r="AM12" s="458" t="s">
        <v>131</v>
      </c>
      <c r="AN12" s="459"/>
      <c r="AO12" s="459"/>
      <c r="AP12" s="459"/>
      <c r="AQ12" s="459"/>
      <c r="AR12" s="459"/>
      <c r="AS12" s="459"/>
      <c r="AT12" s="460"/>
      <c r="AU12" s="461" t="s">
        <v>94</v>
      </c>
      <c r="AV12" s="462"/>
      <c r="AW12" s="462"/>
      <c r="AX12" s="462"/>
      <c r="AY12" s="463" t="s">
        <v>132</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300000</v>
      </c>
      <c r="BW12" s="430"/>
      <c r="BX12" s="430"/>
      <c r="BY12" s="430"/>
      <c r="BZ12" s="430"/>
      <c r="CA12" s="430"/>
      <c r="CB12" s="430"/>
      <c r="CC12" s="431"/>
      <c r="CD12" s="432" t="s">
        <v>133</v>
      </c>
      <c r="CE12" s="433"/>
      <c r="CF12" s="433"/>
      <c r="CG12" s="433"/>
      <c r="CH12" s="433"/>
      <c r="CI12" s="433"/>
      <c r="CJ12" s="433"/>
      <c r="CK12" s="433"/>
      <c r="CL12" s="433"/>
      <c r="CM12" s="433"/>
      <c r="CN12" s="433"/>
      <c r="CO12" s="433"/>
      <c r="CP12" s="433"/>
      <c r="CQ12" s="433"/>
      <c r="CR12" s="433"/>
      <c r="CS12" s="434"/>
      <c r="CT12" s="469" t="s">
        <v>126</v>
      </c>
      <c r="CU12" s="470"/>
      <c r="CV12" s="470"/>
      <c r="CW12" s="470"/>
      <c r="CX12" s="470"/>
      <c r="CY12" s="470"/>
      <c r="CZ12" s="470"/>
      <c r="DA12" s="471"/>
      <c r="DB12" s="469" t="s">
        <v>134</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135</v>
      </c>
      <c r="N13" s="521"/>
      <c r="O13" s="521"/>
      <c r="P13" s="521"/>
      <c r="Q13" s="522"/>
      <c r="R13" s="513">
        <v>254146</v>
      </c>
      <c r="S13" s="514"/>
      <c r="T13" s="514"/>
      <c r="U13" s="514"/>
      <c r="V13" s="515"/>
      <c r="W13" s="445" t="s">
        <v>136</v>
      </c>
      <c r="X13" s="446"/>
      <c r="Y13" s="446"/>
      <c r="Z13" s="446"/>
      <c r="AA13" s="446"/>
      <c r="AB13" s="436"/>
      <c r="AC13" s="480">
        <v>4137</v>
      </c>
      <c r="AD13" s="481"/>
      <c r="AE13" s="481"/>
      <c r="AF13" s="481"/>
      <c r="AG13" s="523"/>
      <c r="AH13" s="480">
        <v>4343</v>
      </c>
      <c r="AI13" s="481"/>
      <c r="AJ13" s="481"/>
      <c r="AK13" s="481"/>
      <c r="AL13" s="482"/>
      <c r="AM13" s="458" t="s">
        <v>137</v>
      </c>
      <c r="AN13" s="459"/>
      <c r="AO13" s="459"/>
      <c r="AP13" s="459"/>
      <c r="AQ13" s="459"/>
      <c r="AR13" s="459"/>
      <c r="AS13" s="459"/>
      <c r="AT13" s="460"/>
      <c r="AU13" s="461" t="s">
        <v>138</v>
      </c>
      <c r="AV13" s="462"/>
      <c r="AW13" s="462"/>
      <c r="AX13" s="462"/>
      <c r="AY13" s="463" t="s">
        <v>139</v>
      </c>
      <c r="AZ13" s="464"/>
      <c r="BA13" s="464"/>
      <c r="BB13" s="464"/>
      <c r="BC13" s="464"/>
      <c r="BD13" s="464"/>
      <c r="BE13" s="464"/>
      <c r="BF13" s="464"/>
      <c r="BG13" s="464"/>
      <c r="BH13" s="464"/>
      <c r="BI13" s="464"/>
      <c r="BJ13" s="464"/>
      <c r="BK13" s="464"/>
      <c r="BL13" s="464"/>
      <c r="BM13" s="465"/>
      <c r="BN13" s="429">
        <v>1169507</v>
      </c>
      <c r="BO13" s="430"/>
      <c r="BP13" s="430"/>
      <c r="BQ13" s="430"/>
      <c r="BR13" s="430"/>
      <c r="BS13" s="430"/>
      <c r="BT13" s="430"/>
      <c r="BU13" s="431"/>
      <c r="BV13" s="429">
        <v>-236898</v>
      </c>
      <c r="BW13" s="430"/>
      <c r="BX13" s="430"/>
      <c r="BY13" s="430"/>
      <c r="BZ13" s="430"/>
      <c r="CA13" s="430"/>
      <c r="CB13" s="430"/>
      <c r="CC13" s="431"/>
      <c r="CD13" s="432" t="s">
        <v>140</v>
      </c>
      <c r="CE13" s="433"/>
      <c r="CF13" s="433"/>
      <c r="CG13" s="433"/>
      <c r="CH13" s="433"/>
      <c r="CI13" s="433"/>
      <c r="CJ13" s="433"/>
      <c r="CK13" s="433"/>
      <c r="CL13" s="433"/>
      <c r="CM13" s="433"/>
      <c r="CN13" s="433"/>
      <c r="CO13" s="433"/>
      <c r="CP13" s="433"/>
      <c r="CQ13" s="433"/>
      <c r="CR13" s="433"/>
      <c r="CS13" s="434"/>
      <c r="CT13" s="426">
        <v>7.3</v>
      </c>
      <c r="CU13" s="427"/>
      <c r="CV13" s="427"/>
      <c r="CW13" s="427"/>
      <c r="CX13" s="427"/>
      <c r="CY13" s="427"/>
      <c r="CZ13" s="427"/>
      <c r="DA13" s="428"/>
      <c r="DB13" s="426">
        <v>8.1</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141</v>
      </c>
      <c r="M14" s="511"/>
      <c r="N14" s="511"/>
      <c r="O14" s="511"/>
      <c r="P14" s="511"/>
      <c r="Q14" s="512"/>
      <c r="R14" s="513">
        <v>258948</v>
      </c>
      <c r="S14" s="514"/>
      <c r="T14" s="514"/>
      <c r="U14" s="514"/>
      <c r="V14" s="515"/>
      <c r="W14" s="419"/>
      <c r="X14" s="420"/>
      <c r="Y14" s="420"/>
      <c r="Z14" s="420"/>
      <c r="AA14" s="420"/>
      <c r="AB14" s="409"/>
      <c r="AC14" s="516">
        <v>3.8</v>
      </c>
      <c r="AD14" s="517"/>
      <c r="AE14" s="517"/>
      <c r="AF14" s="517"/>
      <c r="AG14" s="518"/>
      <c r="AH14" s="516">
        <v>3.8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142</v>
      </c>
      <c r="CE14" s="525"/>
      <c r="CF14" s="525"/>
      <c r="CG14" s="525"/>
      <c r="CH14" s="525"/>
      <c r="CI14" s="525"/>
      <c r="CJ14" s="525"/>
      <c r="CK14" s="525"/>
      <c r="CL14" s="525"/>
      <c r="CM14" s="525"/>
      <c r="CN14" s="525"/>
      <c r="CO14" s="525"/>
      <c r="CP14" s="525"/>
      <c r="CQ14" s="525"/>
      <c r="CR14" s="525"/>
      <c r="CS14" s="526"/>
      <c r="CT14" s="527">
        <v>52.4</v>
      </c>
      <c r="CU14" s="528"/>
      <c r="CV14" s="528"/>
      <c r="CW14" s="528"/>
      <c r="CX14" s="528"/>
      <c r="CY14" s="528"/>
      <c r="CZ14" s="528"/>
      <c r="DA14" s="529"/>
      <c r="DB14" s="527">
        <v>57.2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135</v>
      </c>
      <c r="N15" s="521"/>
      <c r="O15" s="521"/>
      <c r="P15" s="521"/>
      <c r="Q15" s="522"/>
      <c r="R15" s="513">
        <v>257893</v>
      </c>
      <c r="S15" s="514"/>
      <c r="T15" s="514"/>
      <c r="U15" s="514"/>
      <c r="V15" s="515"/>
      <c r="W15" s="445" t="s">
        <v>143</v>
      </c>
      <c r="X15" s="446"/>
      <c r="Y15" s="446"/>
      <c r="Z15" s="446"/>
      <c r="AA15" s="446"/>
      <c r="AB15" s="436"/>
      <c r="AC15" s="480">
        <v>19490</v>
      </c>
      <c r="AD15" s="481"/>
      <c r="AE15" s="481"/>
      <c r="AF15" s="481"/>
      <c r="AG15" s="523"/>
      <c r="AH15" s="480">
        <v>20184</v>
      </c>
      <c r="AI15" s="481"/>
      <c r="AJ15" s="481"/>
      <c r="AK15" s="481"/>
      <c r="AL15" s="482"/>
      <c r="AM15" s="458"/>
      <c r="AN15" s="459"/>
      <c r="AO15" s="459"/>
      <c r="AP15" s="459"/>
      <c r="AQ15" s="459"/>
      <c r="AR15" s="459"/>
      <c r="AS15" s="459"/>
      <c r="AT15" s="460"/>
      <c r="AU15" s="461"/>
      <c r="AV15" s="462"/>
      <c r="AW15" s="462"/>
      <c r="AX15" s="462"/>
      <c r="AY15" s="389" t="s">
        <v>144</v>
      </c>
      <c r="AZ15" s="390"/>
      <c r="BA15" s="390"/>
      <c r="BB15" s="390"/>
      <c r="BC15" s="390"/>
      <c r="BD15" s="390"/>
      <c r="BE15" s="390"/>
      <c r="BF15" s="390"/>
      <c r="BG15" s="390"/>
      <c r="BH15" s="390"/>
      <c r="BI15" s="390"/>
      <c r="BJ15" s="390"/>
      <c r="BK15" s="390"/>
      <c r="BL15" s="390"/>
      <c r="BM15" s="391"/>
      <c r="BN15" s="392">
        <v>27729131</v>
      </c>
      <c r="BO15" s="393"/>
      <c r="BP15" s="393"/>
      <c r="BQ15" s="393"/>
      <c r="BR15" s="393"/>
      <c r="BS15" s="393"/>
      <c r="BT15" s="393"/>
      <c r="BU15" s="394"/>
      <c r="BV15" s="392">
        <v>27784061</v>
      </c>
      <c r="BW15" s="393"/>
      <c r="BX15" s="393"/>
      <c r="BY15" s="393"/>
      <c r="BZ15" s="393"/>
      <c r="CA15" s="393"/>
      <c r="CB15" s="393"/>
      <c r="CC15" s="394"/>
      <c r="CD15" s="530" t="s">
        <v>145</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146</v>
      </c>
      <c r="M16" s="541"/>
      <c r="N16" s="541"/>
      <c r="O16" s="541"/>
      <c r="P16" s="541"/>
      <c r="Q16" s="542"/>
      <c r="R16" s="533" t="s">
        <v>147</v>
      </c>
      <c r="S16" s="534"/>
      <c r="T16" s="534"/>
      <c r="U16" s="534"/>
      <c r="V16" s="535"/>
      <c r="W16" s="419"/>
      <c r="X16" s="420"/>
      <c r="Y16" s="420"/>
      <c r="Z16" s="420"/>
      <c r="AA16" s="420"/>
      <c r="AB16" s="409"/>
      <c r="AC16" s="516">
        <v>17.7</v>
      </c>
      <c r="AD16" s="517"/>
      <c r="AE16" s="517"/>
      <c r="AF16" s="517"/>
      <c r="AG16" s="518"/>
      <c r="AH16" s="516">
        <v>17.8</v>
      </c>
      <c r="AI16" s="517"/>
      <c r="AJ16" s="517"/>
      <c r="AK16" s="517"/>
      <c r="AL16" s="519"/>
      <c r="AM16" s="458"/>
      <c r="AN16" s="459"/>
      <c r="AO16" s="459"/>
      <c r="AP16" s="459"/>
      <c r="AQ16" s="459"/>
      <c r="AR16" s="459"/>
      <c r="AS16" s="459"/>
      <c r="AT16" s="460"/>
      <c r="AU16" s="461"/>
      <c r="AV16" s="462"/>
      <c r="AW16" s="462"/>
      <c r="AX16" s="462"/>
      <c r="AY16" s="463" t="s">
        <v>148</v>
      </c>
      <c r="AZ16" s="464"/>
      <c r="BA16" s="464"/>
      <c r="BB16" s="464"/>
      <c r="BC16" s="464"/>
      <c r="BD16" s="464"/>
      <c r="BE16" s="464"/>
      <c r="BF16" s="464"/>
      <c r="BG16" s="464"/>
      <c r="BH16" s="464"/>
      <c r="BI16" s="464"/>
      <c r="BJ16" s="464"/>
      <c r="BK16" s="464"/>
      <c r="BL16" s="464"/>
      <c r="BM16" s="465"/>
      <c r="BN16" s="429">
        <v>58499460</v>
      </c>
      <c r="BO16" s="430"/>
      <c r="BP16" s="430"/>
      <c r="BQ16" s="430"/>
      <c r="BR16" s="430"/>
      <c r="BS16" s="430"/>
      <c r="BT16" s="430"/>
      <c r="BU16" s="431"/>
      <c r="BV16" s="429">
        <v>58005256</v>
      </c>
      <c r="BW16" s="430"/>
      <c r="BX16" s="430"/>
      <c r="BY16" s="430"/>
      <c r="BZ16" s="430"/>
      <c r="CA16" s="430"/>
      <c r="CB16" s="430"/>
      <c r="CC16" s="431"/>
      <c r="CD16" s="201"/>
      <c r="CE16" s="539" t="s">
        <v>149</v>
      </c>
      <c r="CF16" s="539"/>
      <c r="CG16" s="539"/>
      <c r="CH16" s="539"/>
      <c r="CI16" s="539"/>
      <c r="CJ16" s="539"/>
      <c r="CK16" s="539"/>
      <c r="CL16" s="539"/>
      <c r="CM16" s="539"/>
      <c r="CN16" s="539"/>
      <c r="CO16" s="539"/>
      <c r="CP16" s="539"/>
      <c r="CQ16" s="539"/>
      <c r="CR16" s="539"/>
      <c r="CS16" s="540"/>
      <c r="CT16" s="426">
        <v>16.399999999999999</v>
      </c>
      <c r="CU16" s="427"/>
      <c r="CV16" s="427"/>
      <c r="CW16" s="427"/>
      <c r="CX16" s="427"/>
      <c r="CY16" s="427"/>
      <c r="CZ16" s="427"/>
      <c r="DA16" s="428"/>
      <c r="DB16" s="426">
        <v>17.3</v>
      </c>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150</v>
      </c>
      <c r="N17" s="537"/>
      <c r="O17" s="537"/>
      <c r="P17" s="537"/>
      <c r="Q17" s="538"/>
      <c r="R17" s="533" t="s">
        <v>151</v>
      </c>
      <c r="S17" s="534"/>
      <c r="T17" s="534"/>
      <c r="U17" s="534"/>
      <c r="V17" s="535"/>
      <c r="W17" s="445" t="s">
        <v>152</v>
      </c>
      <c r="X17" s="446"/>
      <c r="Y17" s="446"/>
      <c r="Z17" s="446"/>
      <c r="AA17" s="446"/>
      <c r="AB17" s="436"/>
      <c r="AC17" s="480">
        <v>86480</v>
      </c>
      <c r="AD17" s="481"/>
      <c r="AE17" s="481"/>
      <c r="AF17" s="481"/>
      <c r="AG17" s="523"/>
      <c r="AH17" s="480">
        <v>89051</v>
      </c>
      <c r="AI17" s="481"/>
      <c r="AJ17" s="481"/>
      <c r="AK17" s="481"/>
      <c r="AL17" s="482"/>
      <c r="AM17" s="458"/>
      <c r="AN17" s="459"/>
      <c r="AO17" s="459"/>
      <c r="AP17" s="459"/>
      <c r="AQ17" s="459"/>
      <c r="AR17" s="459"/>
      <c r="AS17" s="459"/>
      <c r="AT17" s="460"/>
      <c r="AU17" s="461"/>
      <c r="AV17" s="462"/>
      <c r="AW17" s="462"/>
      <c r="AX17" s="462"/>
      <c r="AY17" s="463" t="s">
        <v>153</v>
      </c>
      <c r="AZ17" s="464"/>
      <c r="BA17" s="464"/>
      <c r="BB17" s="464"/>
      <c r="BC17" s="464"/>
      <c r="BD17" s="464"/>
      <c r="BE17" s="464"/>
      <c r="BF17" s="464"/>
      <c r="BG17" s="464"/>
      <c r="BH17" s="464"/>
      <c r="BI17" s="464"/>
      <c r="BJ17" s="464"/>
      <c r="BK17" s="464"/>
      <c r="BL17" s="464"/>
      <c r="BM17" s="465"/>
      <c r="BN17" s="429">
        <v>35379869</v>
      </c>
      <c r="BO17" s="430"/>
      <c r="BP17" s="430"/>
      <c r="BQ17" s="430"/>
      <c r="BR17" s="430"/>
      <c r="BS17" s="430"/>
      <c r="BT17" s="430"/>
      <c r="BU17" s="431"/>
      <c r="BV17" s="429">
        <v>35446760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154</v>
      </c>
      <c r="C18" s="472"/>
      <c r="D18" s="472"/>
      <c r="E18" s="544"/>
      <c r="F18" s="544"/>
      <c r="G18" s="544"/>
      <c r="H18" s="544"/>
      <c r="I18" s="544"/>
      <c r="J18" s="544"/>
      <c r="K18" s="544"/>
      <c r="L18" s="545">
        <v>677.87</v>
      </c>
      <c r="M18" s="545"/>
      <c r="N18" s="545"/>
      <c r="O18" s="545"/>
      <c r="P18" s="545"/>
      <c r="Q18" s="545"/>
      <c r="R18" s="546"/>
      <c r="S18" s="546"/>
      <c r="T18" s="546"/>
      <c r="U18" s="546"/>
      <c r="V18" s="547"/>
      <c r="W18" s="447"/>
      <c r="X18" s="448"/>
      <c r="Y18" s="448"/>
      <c r="Z18" s="448"/>
      <c r="AA18" s="448"/>
      <c r="AB18" s="439"/>
      <c r="AC18" s="548">
        <v>78.5</v>
      </c>
      <c r="AD18" s="549"/>
      <c r="AE18" s="549"/>
      <c r="AF18" s="549"/>
      <c r="AG18" s="550"/>
      <c r="AH18" s="548">
        <v>78.400000000000006</v>
      </c>
      <c r="AI18" s="549"/>
      <c r="AJ18" s="549"/>
      <c r="AK18" s="549"/>
      <c r="AL18" s="551"/>
      <c r="AM18" s="458"/>
      <c r="AN18" s="459"/>
      <c r="AO18" s="459"/>
      <c r="AP18" s="459"/>
      <c r="AQ18" s="459"/>
      <c r="AR18" s="459"/>
      <c r="AS18" s="459"/>
      <c r="AT18" s="460"/>
      <c r="AU18" s="461"/>
      <c r="AV18" s="462"/>
      <c r="AW18" s="462"/>
      <c r="AX18" s="462"/>
      <c r="AY18" s="463" t="s">
        <v>155</v>
      </c>
      <c r="AZ18" s="464"/>
      <c r="BA18" s="464"/>
      <c r="BB18" s="464"/>
      <c r="BC18" s="464"/>
      <c r="BD18" s="464"/>
      <c r="BE18" s="464"/>
      <c r="BF18" s="464"/>
      <c r="BG18" s="464"/>
      <c r="BH18" s="464"/>
      <c r="BI18" s="464"/>
      <c r="BJ18" s="464"/>
      <c r="BK18" s="464"/>
      <c r="BL18" s="464"/>
      <c r="BM18" s="465"/>
      <c r="BN18" s="429">
        <v>66518654</v>
      </c>
      <c r="BO18" s="430"/>
      <c r="BP18" s="430"/>
      <c r="BQ18" s="430"/>
      <c r="BR18" s="430"/>
      <c r="BS18" s="430"/>
      <c r="BT18" s="430"/>
      <c r="BU18" s="431"/>
      <c r="BV18" s="429">
        <v>67070605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156</v>
      </c>
      <c r="C19" s="472"/>
      <c r="D19" s="472"/>
      <c r="E19" s="544"/>
      <c r="F19" s="544"/>
      <c r="G19" s="544"/>
      <c r="H19" s="544"/>
      <c r="I19" s="544"/>
      <c r="J19" s="544"/>
      <c r="K19" s="544"/>
      <c r="L19" s="552">
        <v>392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157</v>
      </c>
      <c r="AZ19" s="464"/>
      <c r="BA19" s="464"/>
      <c r="BB19" s="464"/>
      <c r="BC19" s="464"/>
      <c r="BD19" s="464"/>
      <c r="BE19" s="464"/>
      <c r="BF19" s="464"/>
      <c r="BG19" s="464"/>
      <c r="BH19" s="464"/>
      <c r="BI19" s="464"/>
      <c r="BJ19" s="464"/>
      <c r="BK19" s="464"/>
      <c r="BL19" s="464"/>
      <c r="BM19" s="465"/>
      <c r="BN19" s="429">
        <v>78578238</v>
      </c>
      <c r="BO19" s="430"/>
      <c r="BP19" s="430"/>
      <c r="BQ19" s="430"/>
      <c r="BR19" s="430"/>
      <c r="BS19" s="430"/>
      <c r="BT19" s="430"/>
      <c r="BU19" s="431"/>
      <c r="BV19" s="429">
        <v>78354322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158</v>
      </c>
      <c r="C20" s="472"/>
      <c r="D20" s="472"/>
      <c r="E20" s="544"/>
      <c r="F20" s="544"/>
      <c r="G20" s="544"/>
      <c r="H20" s="544"/>
      <c r="I20" s="544"/>
      <c r="J20" s="544"/>
      <c r="K20" s="544"/>
      <c r="L20" s="552">
        <v>123950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159</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160</v>
      </c>
      <c r="C22" s="567"/>
      <c r="D22" s="568"/>
      <c r="E22" s="441" t="s">
        <v>1</v>
      </c>
      <c r="F22" s="446"/>
      <c r="G22" s="446"/>
      <c r="H22" s="446"/>
      <c r="I22" s="446"/>
      <c r="J22" s="446"/>
      <c r="K22" s="436"/>
      <c r="L22" s="441" t="s">
        <v>161</v>
      </c>
      <c r="M22" s="446"/>
      <c r="N22" s="446"/>
      <c r="O22" s="446"/>
      <c r="P22" s="436"/>
      <c r="Q22" s="575" t="s">
        <v>162</v>
      </c>
      <c r="R22" s="576"/>
      <c r="S22" s="576"/>
      <c r="T22" s="576"/>
      <c r="U22" s="576"/>
      <c r="V22" s="577"/>
      <c r="W22" s="581" t="s">
        <v>163</v>
      </c>
      <c r="X22" s="567"/>
      <c r="Y22" s="568"/>
      <c r="Z22" s="441" t="s">
        <v>1</v>
      </c>
      <c r="AA22" s="446"/>
      <c r="AB22" s="446"/>
      <c r="AC22" s="446"/>
      <c r="AD22" s="446"/>
      <c r="AE22" s="446"/>
      <c r="AF22" s="446"/>
      <c r="AG22" s="436"/>
      <c r="AH22" s="594" t="s">
        <v>164</v>
      </c>
      <c r="AI22" s="446"/>
      <c r="AJ22" s="446"/>
      <c r="AK22" s="446"/>
      <c r="AL22" s="436"/>
      <c r="AM22" s="594" t="s">
        <v>165</v>
      </c>
      <c r="AN22" s="595"/>
      <c r="AO22" s="595"/>
      <c r="AP22" s="595"/>
      <c r="AQ22" s="595"/>
      <c r="AR22" s="596"/>
      <c r="AS22" s="575" t="s">
        <v>162</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166</v>
      </c>
      <c r="AZ23" s="390"/>
      <c r="BA23" s="390"/>
      <c r="BB23" s="390"/>
      <c r="BC23" s="390"/>
      <c r="BD23" s="390"/>
      <c r="BE23" s="390"/>
      <c r="BF23" s="390"/>
      <c r="BG23" s="390"/>
      <c r="BH23" s="390"/>
      <c r="BI23" s="390"/>
      <c r="BJ23" s="390"/>
      <c r="BK23" s="390"/>
      <c r="BL23" s="390"/>
      <c r="BM23" s="391"/>
      <c r="BN23" s="429">
        <v>138050135</v>
      </c>
      <c r="BO23" s="430"/>
      <c r="BP23" s="430"/>
      <c r="BQ23" s="430"/>
      <c r="BR23" s="430"/>
      <c r="BS23" s="430"/>
      <c r="BT23" s="430"/>
      <c r="BU23" s="431"/>
      <c r="BV23" s="429">
        <v>137160338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167</v>
      </c>
      <c r="F24" s="459"/>
      <c r="G24" s="459"/>
      <c r="H24" s="459"/>
      <c r="I24" s="459"/>
      <c r="J24" s="459"/>
      <c r="K24" s="460"/>
      <c r="L24" s="480">
        <v>1</v>
      </c>
      <c r="M24" s="481"/>
      <c r="N24" s="481"/>
      <c r="O24" s="481"/>
      <c r="P24" s="523"/>
      <c r="Q24" s="480">
        <v>10500</v>
      </c>
      <c r="R24" s="481"/>
      <c r="S24" s="481"/>
      <c r="T24" s="481"/>
      <c r="U24" s="481"/>
      <c r="V24" s="523"/>
      <c r="W24" s="582"/>
      <c r="X24" s="570"/>
      <c r="Y24" s="571"/>
      <c r="Z24" s="479" t="s">
        <v>168</v>
      </c>
      <c r="AA24" s="459"/>
      <c r="AB24" s="459"/>
      <c r="AC24" s="459"/>
      <c r="AD24" s="459"/>
      <c r="AE24" s="459"/>
      <c r="AF24" s="459"/>
      <c r="AG24" s="460"/>
      <c r="AH24" s="480">
        <v>1858</v>
      </c>
      <c r="AI24" s="481"/>
      <c r="AJ24" s="481"/>
      <c r="AK24" s="481"/>
      <c r="AL24" s="523"/>
      <c r="AM24" s="480">
        <v>5806250</v>
      </c>
      <c r="AN24" s="481"/>
      <c r="AO24" s="481"/>
      <c r="AP24" s="481"/>
      <c r="AQ24" s="481"/>
      <c r="AR24" s="523"/>
      <c r="AS24" s="480">
        <v>3125</v>
      </c>
      <c r="AT24" s="481"/>
      <c r="AU24" s="481"/>
      <c r="AV24" s="481"/>
      <c r="AW24" s="481"/>
      <c r="AX24" s="482"/>
      <c r="AY24" s="602" t="s">
        <v>169</v>
      </c>
      <c r="AZ24" s="603"/>
      <c r="BA24" s="603"/>
      <c r="BB24" s="603"/>
      <c r="BC24" s="603"/>
      <c r="BD24" s="603"/>
      <c r="BE24" s="603"/>
      <c r="BF24" s="603"/>
      <c r="BG24" s="603"/>
      <c r="BH24" s="603"/>
      <c r="BI24" s="603"/>
      <c r="BJ24" s="603"/>
      <c r="BK24" s="603"/>
      <c r="BL24" s="603"/>
      <c r="BM24" s="604"/>
      <c r="BN24" s="429">
        <v>29300546</v>
      </c>
      <c r="BO24" s="430"/>
      <c r="BP24" s="430"/>
      <c r="BQ24" s="430"/>
      <c r="BR24" s="430"/>
      <c r="BS24" s="430"/>
      <c r="BT24" s="430"/>
      <c r="BU24" s="431"/>
      <c r="BV24" s="429">
        <v>34489236</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170</v>
      </c>
      <c r="F25" s="459"/>
      <c r="G25" s="459"/>
      <c r="H25" s="459"/>
      <c r="I25" s="459"/>
      <c r="J25" s="459"/>
      <c r="K25" s="460"/>
      <c r="L25" s="480">
        <v>2</v>
      </c>
      <c r="M25" s="481"/>
      <c r="N25" s="481"/>
      <c r="O25" s="481"/>
      <c r="P25" s="523"/>
      <c r="Q25" s="480">
        <v>8300</v>
      </c>
      <c r="R25" s="481"/>
      <c r="S25" s="481"/>
      <c r="T25" s="481"/>
      <c r="U25" s="481"/>
      <c r="V25" s="523"/>
      <c r="W25" s="582"/>
      <c r="X25" s="570"/>
      <c r="Y25" s="571"/>
      <c r="Z25" s="479" t="s">
        <v>171</v>
      </c>
      <c r="AA25" s="459"/>
      <c r="AB25" s="459"/>
      <c r="AC25" s="459"/>
      <c r="AD25" s="459"/>
      <c r="AE25" s="459"/>
      <c r="AF25" s="459"/>
      <c r="AG25" s="460"/>
      <c r="AH25" s="480">
        <v>387</v>
      </c>
      <c r="AI25" s="481"/>
      <c r="AJ25" s="481"/>
      <c r="AK25" s="481"/>
      <c r="AL25" s="523"/>
      <c r="AM25" s="480">
        <v>1105272</v>
      </c>
      <c r="AN25" s="481"/>
      <c r="AO25" s="481"/>
      <c r="AP25" s="481"/>
      <c r="AQ25" s="481"/>
      <c r="AR25" s="523"/>
      <c r="AS25" s="480">
        <v>2856</v>
      </c>
      <c r="AT25" s="481"/>
      <c r="AU25" s="481"/>
      <c r="AV25" s="481"/>
      <c r="AW25" s="481"/>
      <c r="AX25" s="482"/>
      <c r="AY25" s="389" t="s">
        <v>172</v>
      </c>
      <c r="AZ25" s="390"/>
      <c r="BA25" s="390"/>
      <c r="BB25" s="390"/>
      <c r="BC25" s="390"/>
      <c r="BD25" s="390"/>
      <c r="BE25" s="390"/>
      <c r="BF25" s="390"/>
      <c r="BG25" s="390"/>
      <c r="BH25" s="390"/>
      <c r="BI25" s="390"/>
      <c r="BJ25" s="390"/>
      <c r="BK25" s="390"/>
      <c r="BL25" s="390"/>
      <c r="BM25" s="391"/>
      <c r="BN25" s="392">
        <v>17811103</v>
      </c>
      <c r="BO25" s="393"/>
      <c r="BP25" s="393"/>
      <c r="BQ25" s="393"/>
      <c r="BR25" s="393"/>
      <c r="BS25" s="393"/>
      <c r="BT25" s="393"/>
      <c r="BU25" s="394"/>
      <c r="BV25" s="392">
        <v>12279602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173</v>
      </c>
      <c r="F26" s="459"/>
      <c r="G26" s="459"/>
      <c r="H26" s="459"/>
      <c r="I26" s="459"/>
      <c r="J26" s="459"/>
      <c r="K26" s="460"/>
      <c r="L26" s="480">
        <v>1</v>
      </c>
      <c r="M26" s="481"/>
      <c r="N26" s="481"/>
      <c r="O26" s="481"/>
      <c r="P26" s="523"/>
      <c r="Q26" s="480">
        <v>7400</v>
      </c>
      <c r="R26" s="481"/>
      <c r="S26" s="481"/>
      <c r="T26" s="481"/>
      <c r="U26" s="481"/>
      <c r="V26" s="523"/>
      <c r="W26" s="582"/>
      <c r="X26" s="570"/>
      <c r="Y26" s="571"/>
      <c r="Z26" s="479" t="s">
        <v>174</v>
      </c>
      <c r="AA26" s="592"/>
      <c r="AB26" s="592"/>
      <c r="AC26" s="592"/>
      <c r="AD26" s="592"/>
      <c r="AE26" s="592"/>
      <c r="AF26" s="592"/>
      <c r="AG26" s="593"/>
      <c r="AH26" s="480">
        <v>114</v>
      </c>
      <c r="AI26" s="481"/>
      <c r="AJ26" s="481"/>
      <c r="AK26" s="481"/>
      <c r="AL26" s="523"/>
      <c r="AM26" s="480">
        <v>361152</v>
      </c>
      <c r="AN26" s="481"/>
      <c r="AO26" s="481"/>
      <c r="AP26" s="481"/>
      <c r="AQ26" s="481"/>
      <c r="AR26" s="523"/>
      <c r="AS26" s="480">
        <v>3168</v>
      </c>
      <c r="AT26" s="481"/>
      <c r="AU26" s="481"/>
      <c r="AV26" s="481"/>
      <c r="AW26" s="481"/>
      <c r="AX26" s="482"/>
      <c r="AY26" s="432" t="s">
        <v>175</v>
      </c>
      <c r="AZ26" s="433"/>
      <c r="BA26" s="433"/>
      <c r="BB26" s="433"/>
      <c r="BC26" s="433"/>
      <c r="BD26" s="433"/>
      <c r="BE26" s="433"/>
      <c r="BF26" s="433"/>
      <c r="BG26" s="433"/>
      <c r="BH26" s="433"/>
      <c r="BI26" s="433"/>
      <c r="BJ26" s="433"/>
      <c r="BK26" s="433"/>
      <c r="BL26" s="433"/>
      <c r="BM26" s="434"/>
      <c r="BN26" s="429">
        <v>70000</v>
      </c>
      <c r="BO26" s="430"/>
      <c r="BP26" s="430"/>
      <c r="BQ26" s="430"/>
      <c r="BR26" s="430"/>
      <c r="BS26" s="430"/>
      <c r="BT26" s="430"/>
      <c r="BU26" s="431"/>
      <c r="BV26" s="429">
        <v>70000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176</v>
      </c>
      <c r="F27" s="459"/>
      <c r="G27" s="459"/>
      <c r="H27" s="459"/>
      <c r="I27" s="459"/>
      <c r="J27" s="459"/>
      <c r="K27" s="460"/>
      <c r="L27" s="480">
        <v>1</v>
      </c>
      <c r="M27" s="481"/>
      <c r="N27" s="481"/>
      <c r="O27" s="481"/>
      <c r="P27" s="523"/>
      <c r="Q27" s="480">
        <v>6300</v>
      </c>
      <c r="R27" s="481"/>
      <c r="S27" s="481"/>
      <c r="T27" s="481"/>
      <c r="U27" s="481"/>
      <c r="V27" s="523"/>
      <c r="W27" s="582"/>
      <c r="X27" s="570"/>
      <c r="Y27" s="571"/>
      <c r="Z27" s="479" t="s">
        <v>177</v>
      </c>
      <c r="AA27" s="459"/>
      <c r="AB27" s="459"/>
      <c r="AC27" s="459"/>
      <c r="AD27" s="459"/>
      <c r="AE27" s="459"/>
      <c r="AF27" s="459"/>
      <c r="AG27" s="460"/>
      <c r="AH27" s="480">
        <v>68</v>
      </c>
      <c r="AI27" s="481"/>
      <c r="AJ27" s="481"/>
      <c r="AK27" s="481"/>
      <c r="AL27" s="523"/>
      <c r="AM27" s="480">
        <v>264860</v>
      </c>
      <c r="AN27" s="481"/>
      <c r="AO27" s="481"/>
      <c r="AP27" s="481"/>
      <c r="AQ27" s="481"/>
      <c r="AR27" s="523"/>
      <c r="AS27" s="480">
        <v>3895</v>
      </c>
      <c r="AT27" s="481"/>
      <c r="AU27" s="481"/>
      <c r="AV27" s="481"/>
      <c r="AW27" s="481"/>
      <c r="AX27" s="482"/>
      <c r="AY27" s="524" t="s">
        <v>178</v>
      </c>
      <c r="AZ27" s="525"/>
      <c r="BA27" s="525"/>
      <c r="BB27" s="525"/>
      <c r="BC27" s="525"/>
      <c r="BD27" s="525"/>
      <c r="BE27" s="525"/>
      <c r="BF27" s="525"/>
      <c r="BG27" s="525"/>
      <c r="BH27" s="525"/>
      <c r="BI27" s="525"/>
      <c r="BJ27" s="525"/>
      <c r="BK27" s="525"/>
      <c r="BL27" s="525"/>
      <c r="BM27" s="526"/>
      <c r="BN27" s="605" t="s">
        <v>126</v>
      </c>
      <c r="BO27" s="606"/>
      <c r="BP27" s="606"/>
      <c r="BQ27" s="606"/>
      <c r="BR27" s="606"/>
      <c r="BS27" s="606"/>
      <c r="BT27" s="606"/>
      <c r="BU27" s="607"/>
      <c r="BV27" s="605" t="s">
        <v>126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179</v>
      </c>
      <c r="F28" s="459"/>
      <c r="G28" s="459"/>
      <c r="H28" s="459"/>
      <c r="I28" s="459"/>
      <c r="J28" s="459"/>
      <c r="K28" s="460"/>
      <c r="L28" s="480">
        <v>1</v>
      </c>
      <c r="M28" s="481"/>
      <c r="N28" s="481"/>
      <c r="O28" s="481"/>
      <c r="P28" s="523"/>
      <c r="Q28" s="480">
        <v>5600</v>
      </c>
      <c r="R28" s="481"/>
      <c r="S28" s="481"/>
      <c r="T28" s="481"/>
      <c r="U28" s="481"/>
      <c r="V28" s="523"/>
      <c r="W28" s="582"/>
      <c r="X28" s="570"/>
      <c r="Y28" s="571"/>
      <c r="Z28" s="479" t="s">
        <v>180</v>
      </c>
      <c r="AA28" s="459"/>
      <c r="AB28" s="459"/>
      <c r="AC28" s="459"/>
      <c r="AD28" s="459"/>
      <c r="AE28" s="459"/>
      <c r="AF28" s="459"/>
      <c r="AG28" s="460"/>
      <c r="AH28" s="480" t="s">
        <v>126</v>
      </c>
      <c r="AI28" s="481"/>
      <c r="AJ28" s="481"/>
      <c r="AK28" s="481"/>
      <c r="AL28" s="523"/>
      <c r="AM28" s="480" t="s">
        <v>126</v>
      </c>
      <c r="AN28" s="481"/>
      <c r="AO28" s="481"/>
      <c r="AP28" s="481"/>
      <c r="AQ28" s="481"/>
      <c r="AR28" s="523"/>
      <c r="AS28" s="480" t="s">
        <v>181</v>
      </c>
      <c r="AT28" s="481"/>
      <c r="AU28" s="481"/>
      <c r="AV28" s="481"/>
      <c r="AW28" s="481"/>
      <c r="AX28" s="482"/>
      <c r="AY28" s="608" t="s">
        <v>182</v>
      </c>
      <c r="AZ28" s="609"/>
      <c r="BA28" s="609"/>
      <c r="BB28" s="610"/>
      <c r="BC28" s="389" t="s">
        <v>48</v>
      </c>
      <c r="BD28" s="390"/>
      <c r="BE28" s="390"/>
      <c r="BF28" s="390"/>
      <c r="BG28" s="390"/>
      <c r="BH28" s="390"/>
      <c r="BI28" s="390"/>
      <c r="BJ28" s="390"/>
      <c r="BK28" s="390"/>
      <c r="BL28" s="390"/>
      <c r="BM28" s="391"/>
      <c r="BN28" s="392">
        <v>5670919</v>
      </c>
      <c r="BO28" s="393"/>
      <c r="BP28" s="393"/>
      <c r="BQ28" s="393"/>
      <c r="BR28" s="393"/>
      <c r="BS28" s="393"/>
      <c r="BT28" s="393"/>
      <c r="BU28" s="394"/>
      <c r="BV28" s="392">
        <v>5448936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183</v>
      </c>
      <c r="F29" s="459"/>
      <c r="G29" s="459"/>
      <c r="H29" s="459"/>
      <c r="I29" s="459"/>
      <c r="J29" s="459"/>
      <c r="K29" s="460"/>
      <c r="L29" s="480">
        <v>25</v>
      </c>
      <c r="M29" s="481"/>
      <c r="N29" s="481"/>
      <c r="O29" s="481"/>
      <c r="P29" s="523"/>
      <c r="Q29" s="480">
        <v>5100</v>
      </c>
      <c r="R29" s="481"/>
      <c r="S29" s="481"/>
      <c r="T29" s="481"/>
      <c r="U29" s="481"/>
      <c r="V29" s="523"/>
      <c r="W29" s="583"/>
      <c r="X29" s="584"/>
      <c r="Y29" s="585"/>
      <c r="Z29" s="479" t="s">
        <v>184</v>
      </c>
      <c r="AA29" s="459"/>
      <c r="AB29" s="459"/>
      <c r="AC29" s="459"/>
      <c r="AD29" s="459"/>
      <c r="AE29" s="459"/>
      <c r="AF29" s="459"/>
      <c r="AG29" s="460"/>
      <c r="AH29" s="480">
        <v>1926</v>
      </c>
      <c r="AI29" s="481"/>
      <c r="AJ29" s="481"/>
      <c r="AK29" s="481"/>
      <c r="AL29" s="523"/>
      <c r="AM29" s="480">
        <v>6071110</v>
      </c>
      <c r="AN29" s="481"/>
      <c r="AO29" s="481"/>
      <c r="AP29" s="481"/>
      <c r="AQ29" s="481"/>
      <c r="AR29" s="523"/>
      <c r="AS29" s="480">
        <v>3152</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v>1135923</v>
      </c>
      <c r="BO29" s="430"/>
      <c r="BP29" s="430"/>
      <c r="BQ29" s="430"/>
      <c r="BR29" s="430"/>
      <c r="BS29" s="430"/>
      <c r="BT29" s="430"/>
      <c r="BU29" s="431"/>
      <c r="BV29" s="429">
        <v>1135497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97.5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6138582</v>
      </c>
      <c r="BO30" s="606"/>
      <c r="BP30" s="606"/>
      <c r="BQ30" s="606"/>
      <c r="BR30" s="606"/>
      <c r="BS30" s="606"/>
      <c r="BT30" s="606"/>
      <c r="BU30" s="607"/>
      <c r="BV30" s="605">
        <v>5593410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193</v>
      </c>
      <c r="AN33" s="453"/>
      <c r="AO33" s="418" t="s">
        <v>194</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195</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5</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9</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13</v>
      </c>
      <c r="BF34" s="618"/>
      <c r="BG34" s="619" t="str">
        <f>IF('各会計、関係団体の財政状況及び健全化判断比率'!B36="","",'各会計、関係団体の財政状況及び健全化判断比率'!B36)</f>
        <v>地方卸売市場事業特別会計</v>
      </c>
      <c r="BH34" s="619"/>
      <c r="BI34" s="619"/>
      <c r="BJ34" s="619"/>
      <c r="BK34" s="619"/>
      <c r="BL34" s="619"/>
      <c r="BM34" s="619"/>
      <c r="BN34" s="619"/>
      <c r="BO34" s="619"/>
      <c r="BP34" s="619"/>
      <c r="BQ34" s="619"/>
      <c r="BR34" s="619"/>
      <c r="BS34" s="619"/>
      <c r="BT34" s="619"/>
      <c r="BU34" s="619"/>
      <c r="BV34" s="214"/>
      <c r="BW34" s="618">
        <f>IF(BY34="","",MAX(C34:D43,U34:V43,AM34:AN43,BE34:BF43)+1)</f>
        <v>15</v>
      </c>
      <c r="BX34" s="618"/>
      <c r="BY34" s="619" t="str">
        <f>IF('各会計、関係団体の財政状況及び健全化判断比率'!B68="","",'各会計、関係団体の財政状況及び健全化判断比率'!B68)</f>
        <v>函館圏公立大学広域連合</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函館バス</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港湾事業特別会計</v>
      </c>
      <c r="F35" s="619"/>
      <c r="G35" s="619"/>
      <c r="H35" s="619"/>
      <c r="I35" s="619"/>
      <c r="J35" s="619"/>
      <c r="K35" s="619"/>
      <c r="L35" s="619"/>
      <c r="M35" s="619"/>
      <c r="N35" s="619"/>
      <c r="O35" s="619"/>
      <c r="P35" s="619"/>
      <c r="Q35" s="619"/>
      <c r="R35" s="619"/>
      <c r="S35" s="619"/>
      <c r="T35" s="214"/>
      <c r="U35" s="618">
        <f>IF(W35="","",U34+1)</f>
        <v>6</v>
      </c>
      <c r="V35" s="618"/>
      <c r="W35" s="619" t="str">
        <f>IF('各会計、関係団体の財政状況及び健全化判断比率'!B29="","",'各会計、関係団体の財政状況及び健全化判断比率'!B29)</f>
        <v>自転車競走事業特別会計</v>
      </c>
      <c r="X35" s="619"/>
      <c r="Y35" s="619"/>
      <c r="Z35" s="619"/>
      <c r="AA35" s="619"/>
      <c r="AB35" s="619"/>
      <c r="AC35" s="619"/>
      <c r="AD35" s="619"/>
      <c r="AE35" s="619"/>
      <c r="AF35" s="619"/>
      <c r="AG35" s="619"/>
      <c r="AH35" s="619"/>
      <c r="AI35" s="619"/>
      <c r="AJ35" s="619"/>
      <c r="AK35" s="619"/>
      <c r="AL35" s="214"/>
      <c r="AM35" s="618">
        <f t="shared" ref="AM35:AM43" si="0">IF(AO35="","",AM34+1)</f>
        <v>10</v>
      </c>
      <c r="AN35" s="618"/>
      <c r="AO35" s="619" t="str">
        <f>IF('各会計、関係団体の財政状況及び健全化判断比率'!B33="","",'各会計、関係団体の財政状況及び健全化判断比率'!B33)</f>
        <v>公共下水道事業会計</v>
      </c>
      <c r="AP35" s="619"/>
      <c r="AQ35" s="619"/>
      <c r="AR35" s="619"/>
      <c r="AS35" s="619"/>
      <c r="AT35" s="619"/>
      <c r="AU35" s="619"/>
      <c r="AV35" s="619"/>
      <c r="AW35" s="619"/>
      <c r="AX35" s="619"/>
      <c r="AY35" s="619"/>
      <c r="AZ35" s="619"/>
      <c r="BA35" s="619"/>
      <c r="BB35" s="619"/>
      <c r="BC35" s="619"/>
      <c r="BD35" s="214"/>
      <c r="BE35" s="618">
        <f t="shared" ref="BE35:BE43" si="1">IF(BG35="","",BE34+1)</f>
        <v>14</v>
      </c>
      <c r="BF35" s="618"/>
      <c r="BG35" s="619" t="str">
        <f>IF('各会計、関係団体の財政状況及び健全化判断比率'!B37="","",'各会計、関係団体の財政状況及び健全化判断比率'!B37)</f>
        <v>発電事業特別会計</v>
      </c>
      <c r="BH35" s="619"/>
      <c r="BI35" s="619"/>
      <c r="BJ35" s="619"/>
      <c r="BK35" s="619"/>
      <c r="BL35" s="619"/>
      <c r="BM35" s="619"/>
      <c r="BN35" s="619"/>
      <c r="BO35" s="619"/>
      <c r="BP35" s="619"/>
      <c r="BQ35" s="619"/>
      <c r="BR35" s="619"/>
      <c r="BS35" s="619"/>
      <c r="BT35" s="619"/>
      <c r="BU35" s="619"/>
      <c r="BV35" s="214"/>
      <c r="BW35" s="618">
        <f t="shared" ref="BW35:BW43" si="2">IF(BY35="","",BW34+1)</f>
        <v>16</v>
      </c>
      <c r="BX35" s="618"/>
      <c r="BY35" s="619" t="str">
        <f>IF('各会計、関係団体の財政状況及び健全化判断比率'!B69="","",'各会計、関係団体の財政状況及び健全化判断比率'!B69)</f>
        <v>函館湾流域下水道事務組合</v>
      </c>
      <c r="BZ35" s="619"/>
      <c r="CA35" s="619"/>
      <c r="CB35" s="619"/>
      <c r="CC35" s="619"/>
      <c r="CD35" s="619"/>
      <c r="CE35" s="619"/>
      <c r="CF35" s="619"/>
      <c r="CG35" s="619"/>
      <c r="CH35" s="619"/>
      <c r="CI35" s="619"/>
      <c r="CJ35" s="619"/>
      <c r="CK35" s="619"/>
      <c r="CL35" s="619"/>
      <c r="CM35" s="619"/>
      <c r="CN35" s="214"/>
      <c r="CO35" s="618">
        <f t="shared" ref="CO35:CO43" si="3">IF(CQ35="","",CO34+1)</f>
        <v>18</v>
      </c>
      <c r="CP35" s="618"/>
      <c r="CQ35" s="619" t="str">
        <f>IF('各会計、関係団体の財政状況及び健全化判断比率'!BS8="","",'各会計、関係団体の財政状況及び健全化判断比率'!BS8)</f>
        <v>南北海道学術振興財団</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奨学資金特別会計</v>
      </c>
      <c r="F36" s="619"/>
      <c r="G36" s="619"/>
      <c r="H36" s="619"/>
      <c r="I36" s="619"/>
      <c r="J36" s="619"/>
      <c r="K36" s="619"/>
      <c r="L36" s="619"/>
      <c r="M36" s="619"/>
      <c r="N36" s="619"/>
      <c r="O36" s="619"/>
      <c r="P36" s="619"/>
      <c r="Q36" s="619"/>
      <c r="R36" s="619"/>
      <c r="S36" s="619"/>
      <c r="T36" s="214"/>
      <c r="U36" s="618">
        <f t="shared" ref="U36:U43" si="4">IF(W36="","",U35+1)</f>
        <v>7</v>
      </c>
      <c r="V36" s="618"/>
      <c r="W36" s="619" t="str">
        <f>IF('各会計、関係団体の財政状況及び健全化判断比率'!B30="","",'各会計、関係団体の財政状況及び健全化判断比率'!B30)</f>
        <v>介護保険事業特別会計</v>
      </c>
      <c r="X36" s="619"/>
      <c r="Y36" s="619"/>
      <c r="Z36" s="619"/>
      <c r="AA36" s="619"/>
      <c r="AB36" s="619"/>
      <c r="AC36" s="619"/>
      <c r="AD36" s="619"/>
      <c r="AE36" s="619"/>
      <c r="AF36" s="619"/>
      <c r="AG36" s="619"/>
      <c r="AH36" s="619"/>
      <c r="AI36" s="619"/>
      <c r="AJ36" s="619"/>
      <c r="AK36" s="619"/>
      <c r="AL36" s="214"/>
      <c r="AM36" s="618">
        <f t="shared" si="0"/>
        <v>11</v>
      </c>
      <c r="AN36" s="618"/>
      <c r="AO36" s="619" t="str">
        <f>IF('各会計、関係団体の財政状況及び健全化判断比率'!B34="","",'各会計、関係団体の財政状況及び健全化判断比率'!B34)</f>
        <v>交通事業会計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t="str">
        <f t="shared" si="2"/>
        <v/>
      </c>
      <c r="BX36" s="618"/>
      <c r="BY36" s="619" t="str">
        <f>IF('各会計、関係団体の財政状況及び健全化判断比率'!B70="","",'各会計、関係団体の財政状況及び健全化判断比率'!B70)</f>
        <v/>
      </c>
      <c r="BZ36" s="619"/>
      <c r="CA36" s="619"/>
      <c r="CB36" s="619"/>
      <c r="CC36" s="619"/>
      <c r="CD36" s="619"/>
      <c r="CE36" s="619"/>
      <c r="CF36" s="619"/>
      <c r="CG36" s="619"/>
      <c r="CH36" s="619"/>
      <c r="CI36" s="619"/>
      <c r="CJ36" s="619"/>
      <c r="CK36" s="619"/>
      <c r="CL36" s="619"/>
      <c r="CM36" s="619"/>
      <c r="CN36" s="214"/>
      <c r="CO36" s="618">
        <f t="shared" si="3"/>
        <v>19</v>
      </c>
      <c r="CP36" s="618"/>
      <c r="CQ36" s="619" t="str">
        <f>IF('各会計、関係団体の財政状況及び健全化判断比率'!BS9="","",'各会計、関係団体の財政状況及び健全化判断比率'!BS9)</f>
        <v>函館市土地開発公社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v>
      </c>
      <c r="DH36" s="620"/>
      <c r="DI36" s="218"/>
      <c r="DJ36" s="186"/>
      <c r="DK36" s="186"/>
      <c r="DL36" s="186"/>
      <c r="DM36" s="186"/>
      <c r="DN36" s="186"/>
      <c r="DO36" s="186"/>
    </row>
    <row r="37" spans="1:119" ht="32.25" customHeight="1" x14ac:dyDescent="0.15">
      <c r="A37" s="187"/>
      <c r="B37" s="213"/>
      <c r="C37" s="618">
        <f>IF(E37="","",C36+1)</f>
        <v>4</v>
      </c>
      <c r="D37" s="618"/>
      <c r="E37" s="619" t="str">
        <f>IF('各会計、関係団体の財政状況及び健全化判断比率'!B10="","",'各会計、関係団体の財政状況及び健全化判断比率'!B10)</f>
        <v>母子父子寡婦福祉資金貸付事業特別会計</v>
      </c>
      <c r="F37" s="619"/>
      <c r="G37" s="619"/>
      <c r="H37" s="619"/>
      <c r="I37" s="619"/>
      <c r="J37" s="619"/>
      <c r="K37" s="619"/>
      <c r="L37" s="619"/>
      <c r="M37" s="619"/>
      <c r="N37" s="619"/>
      <c r="O37" s="619"/>
      <c r="P37" s="619"/>
      <c r="Q37" s="619"/>
      <c r="R37" s="619"/>
      <c r="S37" s="619"/>
      <c r="T37" s="214"/>
      <c r="U37" s="618">
        <f t="shared" si="4"/>
        <v>8</v>
      </c>
      <c r="V37" s="618"/>
      <c r="W37" s="619" t="str">
        <f>IF('各会計、関係団体の財政状況及び健全化判断比率'!B31="","",'各会計、関係団体の財政状況及び健全化判断比率'!B31)</f>
        <v>後期高齢者医療事業特別会計</v>
      </c>
      <c r="X37" s="619"/>
      <c r="Y37" s="619"/>
      <c r="Z37" s="619"/>
      <c r="AA37" s="619"/>
      <c r="AB37" s="619"/>
      <c r="AC37" s="619"/>
      <c r="AD37" s="619"/>
      <c r="AE37" s="619"/>
      <c r="AF37" s="619"/>
      <c r="AG37" s="619"/>
      <c r="AH37" s="619"/>
      <c r="AI37" s="619"/>
      <c r="AJ37" s="619"/>
      <c r="AK37" s="619"/>
      <c r="AL37" s="214"/>
      <c r="AM37" s="618">
        <f t="shared" si="0"/>
        <v>12</v>
      </c>
      <c r="AN37" s="618"/>
      <c r="AO37" s="619" t="str">
        <f>IF('各会計、関係団体の財政状況及び健全化判断比率'!B35="","",'各会計、関係団体の財政状況及び健全化判断比率'!B35)</f>
        <v>病院事業会計</v>
      </c>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f t="shared" si="3"/>
        <v>20</v>
      </c>
      <c r="CP37" s="618"/>
      <c r="CQ37" s="619" t="str">
        <f>IF('各会計、関係団体の財政状況及び健全化判断比率'!BS10="","",'各会計、関係団体の財政状況及び健全化判断比率'!BS10)</f>
        <v>函館山ロープウェイ</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f t="shared" si="3"/>
        <v>21</v>
      </c>
      <c r="CP38" s="618"/>
      <c r="CQ38" s="619" t="str">
        <f>IF('各会計、関係団体の財政状況及び健全化判断比率'!BS11="","",'各会計、関係団体の財政状況及び健全化判断比率'!BS11)</f>
        <v>はこだてティーエムオー</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f t="shared" si="3"/>
        <v>22</v>
      </c>
      <c r="CP39" s="618"/>
      <c r="CQ39" s="619" t="str">
        <f>IF('各会計、関係団体の財政状況及び健全化判断比率'!BS12="","",'各会計、関係団体の財政状況及び健全化判断比率'!BS12)</f>
        <v>函館市住宅都市施設公社</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23</v>
      </c>
      <c r="CP40" s="618"/>
      <c r="CQ40" s="619" t="str">
        <f>IF('各会計、関係団体の財政状況及び健全化判断比率'!BS13="","",'各会計、関係団体の財政状況及び健全化判断比率'!BS13)</f>
        <v>函館市文化・スポーツ振興財団</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f t="shared" si="3"/>
        <v>24</v>
      </c>
      <c r="CP41" s="618"/>
      <c r="CQ41" s="619" t="str">
        <f>IF('各会計、関係団体の財政状況及び健全化判断比率'!BS14="","",'各会計、関係団体の財政状況及び健全化判断比率'!BS14)</f>
        <v>函館市国際貿易センター</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25</v>
      </c>
      <c r="CP42" s="618"/>
      <c r="CQ42" s="619" t="str">
        <f>IF('各会計、関係団体の財政状況及び健全化判断比率'!BS15="","",'各会計、関係団体の財政状況及び健全化判断比率'!BS15)</f>
        <v>函館国際水産・海洋都市推進機構</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26</v>
      </c>
      <c r="CP43" s="618"/>
      <c r="CQ43" s="619" t="str">
        <f>IF('各会計、関係団体の財政状況及び健全化判断比率'!BS16="","",'各会計、関係団体の財政状況及び健全化判断比率'!BS16)</f>
        <v>函館市学校給食会</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vSG4U4fBgHMBnre9zht2CTvLRdlFyPTExgSKVyG9QoK1zlUKoQlGTJyiktLMf61ykqBefHVjIQUwTvhhSKUkjg==" saltValue="a2jVLvp3NI+Cv4VLq7gn6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0" t="s">
        <v>576</v>
      </c>
      <c r="D34" s="1210"/>
      <c r="E34" s="1211"/>
      <c r="F34" s="32" t="s">
        <v>577</v>
      </c>
      <c r="G34" s="33" t="s">
        <v>578</v>
      </c>
      <c r="H34" s="33" t="s">
        <v>579</v>
      </c>
      <c r="I34" s="33" t="s">
        <v>580</v>
      </c>
      <c r="J34" s="34" t="s">
        <v>581</v>
      </c>
      <c r="K34" s="22"/>
      <c r="L34" s="22"/>
      <c r="M34" s="22"/>
      <c r="N34" s="22"/>
      <c r="O34" s="22"/>
      <c r="P34" s="22"/>
    </row>
    <row r="35" spans="1:16" ht="39" customHeight="1" x14ac:dyDescent="0.15">
      <c r="A35" s="22"/>
      <c r="B35" s="35"/>
      <c r="C35" s="1204" t="s">
        <v>582</v>
      </c>
      <c r="D35" s="1205"/>
      <c r="E35" s="1206"/>
      <c r="F35" s="36">
        <v>3.42</v>
      </c>
      <c r="G35" s="37">
        <v>3.66</v>
      </c>
      <c r="H35" s="37">
        <v>3.97</v>
      </c>
      <c r="I35" s="37">
        <v>4.3099999999999996</v>
      </c>
      <c r="J35" s="38">
        <v>4.72</v>
      </c>
      <c r="K35" s="22"/>
      <c r="L35" s="22"/>
      <c r="M35" s="22"/>
      <c r="N35" s="22"/>
      <c r="O35" s="22"/>
      <c r="P35" s="22"/>
    </row>
    <row r="36" spans="1:16" ht="39" customHeight="1" x14ac:dyDescent="0.15">
      <c r="A36" s="22"/>
      <c r="B36" s="35"/>
      <c r="C36" s="1204" t="s">
        <v>583</v>
      </c>
      <c r="D36" s="1205"/>
      <c r="E36" s="1206"/>
      <c r="F36" s="36">
        <v>2.75</v>
      </c>
      <c r="G36" s="37">
        <v>2.96</v>
      </c>
      <c r="H36" s="37">
        <v>2.96</v>
      </c>
      <c r="I36" s="37">
        <v>2.97</v>
      </c>
      <c r="J36" s="38">
        <v>3.11</v>
      </c>
      <c r="K36" s="22"/>
      <c r="L36" s="22"/>
      <c r="M36" s="22"/>
      <c r="N36" s="22"/>
      <c r="O36" s="22"/>
      <c r="P36" s="22"/>
    </row>
    <row r="37" spans="1:16" ht="39" customHeight="1" x14ac:dyDescent="0.15">
      <c r="A37" s="22"/>
      <c r="B37" s="35"/>
      <c r="C37" s="1204" t="s">
        <v>584</v>
      </c>
      <c r="D37" s="1205"/>
      <c r="E37" s="1206"/>
      <c r="F37" s="36">
        <v>3.21</v>
      </c>
      <c r="G37" s="37">
        <v>2.09</v>
      </c>
      <c r="H37" s="37">
        <v>1.44</v>
      </c>
      <c r="I37" s="37">
        <v>0.62</v>
      </c>
      <c r="J37" s="38">
        <v>1.85</v>
      </c>
      <c r="K37" s="22"/>
      <c r="L37" s="22"/>
      <c r="M37" s="22"/>
      <c r="N37" s="22"/>
      <c r="O37" s="22"/>
      <c r="P37" s="22"/>
    </row>
    <row r="38" spans="1:16" ht="39" customHeight="1" x14ac:dyDescent="0.15">
      <c r="A38" s="22"/>
      <c r="B38" s="35"/>
      <c r="C38" s="1204" t="s">
        <v>585</v>
      </c>
      <c r="D38" s="1205"/>
      <c r="E38" s="1206"/>
      <c r="F38" s="36" t="s">
        <v>586</v>
      </c>
      <c r="G38" s="37" t="s">
        <v>587</v>
      </c>
      <c r="H38" s="37">
        <v>1.19</v>
      </c>
      <c r="I38" s="37">
        <v>0.63</v>
      </c>
      <c r="J38" s="38">
        <v>0.83</v>
      </c>
      <c r="K38" s="22"/>
      <c r="L38" s="22"/>
      <c r="M38" s="22"/>
      <c r="N38" s="22"/>
      <c r="O38" s="22"/>
      <c r="P38" s="22"/>
    </row>
    <row r="39" spans="1:16" ht="39" customHeight="1" x14ac:dyDescent="0.15">
      <c r="A39" s="22"/>
      <c r="B39" s="35"/>
      <c r="C39" s="1204" t="s">
        <v>588</v>
      </c>
      <c r="D39" s="1205"/>
      <c r="E39" s="1206"/>
      <c r="F39" s="36">
        <v>0.84</v>
      </c>
      <c r="G39" s="37">
        <v>0.6</v>
      </c>
      <c r="H39" s="37">
        <v>0.62</v>
      </c>
      <c r="I39" s="37">
        <v>1.36</v>
      </c>
      <c r="J39" s="38">
        <v>0.8</v>
      </c>
      <c r="K39" s="22"/>
      <c r="L39" s="22"/>
      <c r="M39" s="22"/>
      <c r="N39" s="22"/>
      <c r="O39" s="22"/>
      <c r="P39" s="22"/>
    </row>
    <row r="40" spans="1:16" ht="39" customHeight="1" x14ac:dyDescent="0.15">
      <c r="A40" s="22"/>
      <c r="B40" s="35"/>
      <c r="C40" s="1204" t="s">
        <v>589</v>
      </c>
      <c r="D40" s="1205"/>
      <c r="E40" s="1206"/>
      <c r="F40" s="36">
        <v>0.4</v>
      </c>
      <c r="G40" s="37">
        <v>0.5</v>
      </c>
      <c r="H40" s="37">
        <v>0.54</v>
      </c>
      <c r="I40" s="37">
        <v>0.61</v>
      </c>
      <c r="J40" s="38">
        <v>0.68</v>
      </c>
      <c r="K40" s="22"/>
      <c r="L40" s="22"/>
      <c r="M40" s="22"/>
      <c r="N40" s="22"/>
      <c r="O40" s="22"/>
      <c r="P40" s="22"/>
    </row>
    <row r="41" spans="1:16" ht="39" customHeight="1" x14ac:dyDescent="0.15">
      <c r="A41" s="22"/>
      <c r="B41" s="35"/>
      <c r="C41" s="1204" t="s">
        <v>590</v>
      </c>
      <c r="D41" s="1205"/>
      <c r="E41" s="1206"/>
      <c r="F41" s="36">
        <v>0.1</v>
      </c>
      <c r="G41" s="37">
        <v>0.09</v>
      </c>
      <c r="H41" s="37">
        <v>0.13</v>
      </c>
      <c r="I41" s="37">
        <v>0.15</v>
      </c>
      <c r="J41" s="38">
        <v>0.1</v>
      </c>
      <c r="K41" s="22"/>
      <c r="L41" s="22"/>
      <c r="M41" s="22"/>
      <c r="N41" s="22"/>
      <c r="O41" s="22"/>
      <c r="P41" s="22"/>
    </row>
    <row r="42" spans="1:16" ht="39" customHeight="1" x14ac:dyDescent="0.15">
      <c r="A42" s="22"/>
      <c r="B42" s="39"/>
      <c r="C42" s="1204" t="s">
        <v>591</v>
      </c>
      <c r="D42" s="1205"/>
      <c r="E42" s="1206"/>
      <c r="F42" s="36" t="s">
        <v>592</v>
      </c>
      <c r="G42" s="37" t="s">
        <v>593</v>
      </c>
      <c r="H42" s="37" t="s">
        <v>529</v>
      </c>
      <c r="I42" s="37" t="s">
        <v>529</v>
      </c>
      <c r="J42" s="38" t="s">
        <v>529</v>
      </c>
      <c r="K42" s="22"/>
      <c r="L42" s="22"/>
      <c r="M42" s="22"/>
      <c r="N42" s="22"/>
      <c r="O42" s="22"/>
      <c r="P42" s="22"/>
    </row>
    <row r="43" spans="1:16" ht="39" customHeight="1" thickBot="1" x14ac:dyDescent="0.2">
      <c r="A43" s="22"/>
      <c r="B43" s="40"/>
      <c r="C43" s="1207" t="s">
        <v>594</v>
      </c>
      <c r="D43" s="1208"/>
      <c r="E43" s="1209"/>
      <c r="F43" s="41">
        <v>0.05</v>
      </c>
      <c r="G43" s="42">
        <v>0.06</v>
      </c>
      <c r="H43" s="42">
        <v>0.06</v>
      </c>
      <c r="I43" s="42">
        <v>0.06</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gRk0Clliw1lkFCHrx4Ma8ah3whc+XEKMmXHp+Lgym34p6daBcNKD4DNFse+hk9IcVPQwR0eySqJW6cpw9/ZUA==" saltValue="ncKdMTEc5udu4TS0km3S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16156</v>
      </c>
      <c r="L45" s="60">
        <v>15715</v>
      </c>
      <c r="M45" s="60">
        <v>15480</v>
      </c>
      <c r="N45" s="60">
        <v>15680</v>
      </c>
      <c r="O45" s="61">
        <v>13156</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529</v>
      </c>
      <c r="L46" s="64" t="s">
        <v>529</v>
      </c>
      <c r="M46" s="64" t="s">
        <v>529</v>
      </c>
      <c r="N46" s="64" t="s">
        <v>529</v>
      </c>
      <c r="O46" s="65" t="s">
        <v>529</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529</v>
      </c>
      <c r="L47" s="64" t="s">
        <v>529</v>
      </c>
      <c r="M47" s="64" t="s">
        <v>529</v>
      </c>
      <c r="N47" s="64" t="s">
        <v>529</v>
      </c>
      <c r="O47" s="65" t="s">
        <v>529</v>
      </c>
      <c r="P47" s="48"/>
      <c r="Q47" s="48"/>
      <c r="R47" s="48"/>
      <c r="S47" s="48"/>
      <c r="T47" s="48"/>
      <c r="U47" s="48"/>
    </row>
    <row r="48" spans="1:21" ht="30.75" customHeight="1" x14ac:dyDescent="0.15">
      <c r="A48" s="48"/>
      <c r="B48" s="1214"/>
      <c r="C48" s="1215"/>
      <c r="D48" s="62"/>
      <c r="E48" s="1220" t="s">
        <v>15</v>
      </c>
      <c r="F48" s="1220"/>
      <c r="G48" s="1220"/>
      <c r="H48" s="1220"/>
      <c r="I48" s="1220"/>
      <c r="J48" s="1221"/>
      <c r="K48" s="63">
        <v>2524</v>
      </c>
      <c r="L48" s="64">
        <v>2753</v>
      </c>
      <c r="M48" s="64">
        <v>2963</v>
      </c>
      <c r="N48" s="64">
        <v>2938</v>
      </c>
      <c r="O48" s="65">
        <v>2819</v>
      </c>
      <c r="P48" s="48"/>
      <c r="Q48" s="48"/>
      <c r="R48" s="48"/>
      <c r="S48" s="48"/>
      <c r="T48" s="48"/>
      <c r="U48" s="48"/>
    </row>
    <row r="49" spans="1:21" ht="30.75" customHeight="1" x14ac:dyDescent="0.15">
      <c r="A49" s="48"/>
      <c r="B49" s="1214"/>
      <c r="C49" s="1215"/>
      <c r="D49" s="62"/>
      <c r="E49" s="1220" t="s">
        <v>16</v>
      </c>
      <c r="F49" s="1220"/>
      <c r="G49" s="1220"/>
      <c r="H49" s="1220"/>
      <c r="I49" s="1220"/>
      <c r="J49" s="1221"/>
      <c r="K49" s="63" t="s">
        <v>529</v>
      </c>
      <c r="L49" s="64" t="s">
        <v>529</v>
      </c>
      <c r="M49" s="64" t="s">
        <v>529</v>
      </c>
      <c r="N49" s="64" t="s">
        <v>529</v>
      </c>
      <c r="O49" s="65" t="s">
        <v>529</v>
      </c>
      <c r="P49" s="48"/>
      <c r="Q49" s="48"/>
      <c r="R49" s="48"/>
      <c r="S49" s="48"/>
      <c r="T49" s="48"/>
      <c r="U49" s="48"/>
    </row>
    <row r="50" spans="1:21" ht="30.75" customHeight="1" x14ac:dyDescent="0.15">
      <c r="A50" s="48"/>
      <c r="B50" s="1214"/>
      <c r="C50" s="1215"/>
      <c r="D50" s="62"/>
      <c r="E50" s="1220" t="s">
        <v>17</v>
      </c>
      <c r="F50" s="1220"/>
      <c r="G50" s="1220"/>
      <c r="H50" s="1220"/>
      <c r="I50" s="1220"/>
      <c r="J50" s="1221"/>
      <c r="K50" s="63">
        <v>145</v>
      </c>
      <c r="L50" s="64">
        <v>144</v>
      </c>
      <c r="M50" s="64">
        <v>186</v>
      </c>
      <c r="N50" s="64">
        <v>244</v>
      </c>
      <c r="O50" s="65">
        <v>205</v>
      </c>
      <c r="P50" s="48"/>
      <c r="Q50" s="48"/>
      <c r="R50" s="48"/>
      <c r="S50" s="48"/>
      <c r="T50" s="48"/>
      <c r="U50" s="48"/>
    </row>
    <row r="51" spans="1:21" ht="30.75" customHeight="1" x14ac:dyDescent="0.15">
      <c r="A51" s="48"/>
      <c r="B51" s="1216"/>
      <c r="C51" s="1217"/>
      <c r="D51" s="66"/>
      <c r="E51" s="1220" t="s">
        <v>18</v>
      </c>
      <c r="F51" s="1220"/>
      <c r="G51" s="1220"/>
      <c r="H51" s="1220"/>
      <c r="I51" s="1220"/>
      <c r="J51" s="1221"/>
      <c r="K51" s="63">
        <v>1</v>
      </c>
      <c r="L51" s="64">
        <v>0</v>
      </c>
      <c r="M51" s="64">
        <v>1</v>
      </c>
      <c r="N51" s="64">
        <v>1</v>
      </c>
      <c r="O51" s="65" t="s">
        <v>529</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14006</v>
      </c>
      <c r="L52" s="64">
        <v>13934</v>
      </c>
      <c r="M52" s="64">
        <v>13774</v>
      </c>
      <c r="N52" s="64">
        <v>13784</v>
      </c>
      <c r="O52" s="65">
        <v>12971</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4820</v>
      </c>
      <c r="L53" s="69">
        <v>4678</v>
      </c>
      <c r="M53" s="69">
        <v>4856</v>
      </c>
      <c r="N53" s="69">
        <v>5079</v>
      </c>
      <c r="O53" s="70">
        <v>3209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x14ac:dyDescent="0.2">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616</v>
      </c>
      <c r="L57" s="84" t="s">
        <v>616</v>
      </c>
      <c r="M57" s="84" t="s">
        <v>616</v>
      </c>
      <c r="N57" s="84" t="s">
        <v>616</v>
      </c>
      <c r="O57" s="85" t="s">
        <v>616</v>
      </c>
    </row>
    <row r="58" spans="1:21" ht="31.5" customHeight="1" thickBot="1" x14ac:dyDescent="0.2">
      <c r="B58" s="1230"/>
      <c r="C58" s="1231"/>
      <c r="D58" s="1235" t="s">
        <v>27</v>
      </c>
      <c r="E58" s="1236"/>
      <c r="F58" s="1236"/>
      <c r="G58" s="1236"/>
      <c r="H58" s="1236"/>
      <c r="I58" s="1236"/>
      <c r="J58" s="1237"/>
      <c r="K58" s="86" t="s">
        <v>616</v>
      </c>
      <c r="L58" s="87" t="s">
        <v>616</v>
      </c>
      <c r="M58" s="87" t="s">
        <v>616</v>
      </c>
      <c r="N58" s="87" t="s">
        <v>616</v>
      </c>
      <c r="O58" s="88" t="s">
        <v>616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CCNgkL5T96PDJjgsu209k/OaA/pg8phebJI99NK/2M+MtmF4mTic4GpNTcZScQJvluom6hmn75sN1HPAijMyg==" saltValue="+d57LbB+wFYK+5ubfonq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38" t="s">
        <v>30</v>
      </c>
      <c r="C41" s="1239"/>
      <c r="D41" s="102"/>
      <c r="E41" s="1244" t="s">
        <v>31</v>
      </c>
      <c r="F41" s="1244"/>
      <c r="G41" s="1244"/>
      <c r="H41" s="1245"/>
      <c r="I41" s="103">
        <v>148477</v>
      </c>
      <c r="J41" s="104">
        <v>144190</v>
      </c>
      <c r="K41" s="104">
        <v>141986</v>
      </c>
      <c r="L41" s="104">
        <v>138299</v>
      </c>
      <c r="M41" s="105">
        <v>140024</v>
      </c>
    </row>
    <row r="42" spans="2:13" ht="27.75" customHeight="1" x14ac:dyDescent="0.15">
      <c r="B42" s="1240"/>
      <c r="C42" s="1241"/>
      <c r="D42" s="106"/>
      <c r="E42" s="1246" t="s">
        <v>32</v>
      </c>
      <c r="F42" s="1246"/>
      <c r="G42" s="1246"/>
      <c r="H42" s="1247"/>
      <c r="I42" s="107">
        <v>1787</v>
      </c>
      <c r="J42" s="108">
        <v>1598</v>
      </c>
      <c r="K42" s="108">
        <v>1448</v>
      </c>
      <c r="L42" s="108">
        <v>1333</v>
      </c>
      <c r="M42" s="109">
        <v>1227</v>
      </c>
    </row>
    <row r="43" spans="2:13" ht="27.75" customHeight="1" x14ac:dyDescent="0.15">
      <c r="B43" s="1240"/>
      <c r="C43" s="1241"/>
      <c r="D43" s="106"/>
      <c r="E43" s="1246" t="s">
        <v>33</v>
      </c>
      <c r="F43" s="1246"/>
      <c r="G43" s="1246"/>
      <c r="H43" s="1247"/>
      <c r="I43" s="107">
        <v>31246</v>
      </c>
      <c r="J43" s="108">
        <v>29822</v>
      </c>
      <c r="K43" s="108">
        <v>28110</v>
      </c>
      <c r="L43" s="108">
        <v>26539</v>
      </c>
      <c r="M43" s="109">
        <v>25329</v>
      </c>
    </row>
    <row r="44" spans="2:13" ht="27.75" customHeight="1" x14ac:dyDescent="0.15">
      <c r="B44" s="1240"/>
      <c r="C44" s="1241"/>
      <c r="D44" s="106"/>
      <c r="E44" s="1246" t="s">
        <v>34</v>
      </c>
      <c r="F44" s="1246"/>
      <c r="G44" s="1246"/>
      <c r="H44" s="1247"/>
      <c r="I44" s="107">
        <v>2684</v>
      </c>
      <c r="J44" s="108">
        <v>2340</v>
      </c>
      <c r="K44" s="108">
        <v>1991</v>
      </c>
      <c r="L44" s="108">
        <v>1637</v>
      </c>
      <c r="M44" s="109">
        <v>1282</v>
      </c>
    </row>
    <row r="45" spans="2:13" ht="27.75" customHeight="1" x14ac:dyDescent="0.15">
      <c r="B45" s="1240"/>
      <c r="C45" s="1241"/>
      <c r="D45" s="106"/>
      <c r="E45" s="1246" t="s">
        <v>35</v>
      </c>
      <c r="F45" s="1246"/>
      <c r="G45" s="1246"/>
      <c r="H45" s="1247"/>
      <c r="I45" s="107">
        <v>18034</v>
      </c>
      <c r="J45" s="108">
        <v>17180</v>
      </c>
      <c r="K45" s="108">
        <v>16203</v>
      </c>
      <c r="L45" s="108">
        <v>16337</v>
      </c>
      <c r="M45" s="109">
        <v>16293</v>
      </c>
    </row>
    <row r="46" spans="2:13" ht="27.75" customHeight="1" x14ac:dyDescent="0.15">
      <c r="B46" s="1240"/>
      <c r="C46" s="1241"/>
      <c r="D46" s="110"/>
      <c r="E46" s="1246" t="s">
        <v>36</v>
      </c>
      <c r="F46" s="1246"/>
      <c r="G46" s="1246"/>
      <c r="H46" s="1247"/>
      <c r="I46" s="107">
        <v>2039</v>
      </c>
      <c r="J46" s="108">
        <v>1940</v>
      </c>
      <c r="K46" s="108">
        <v>1677</v>
      </c>
      <c r="L46" s="108">
        <v>1482</v>
      </c>
      <c r="M46" s="109">
        <v>1384</v>
      </c>
    </row>
    <row r="47" spans="2:13" ht="27.75" customHeight="1" x14ac:dyDescent="0.15">
      <c r="B47" s="1240"/>
      <c r="C47" s="1241"/>
      <c r="D47" s="111"/>
      <c r="E47" s="1248" t="s">
        <v>37</v>
      </c>
      <c r="F47" s="1249"/>
      <c r="G47" s="1249"/>
      <c r="H47" s="1250"/>
      <c r="I47" s="107" t="s">
        <v>529</v>
      </c>
      <c r="J47" s="108" t="s">
        <v>529</v>
      </c>
      <c r="K47" s="108" t="s">
        <v>529</v>
      </c>
      <c r="L47" s="108" t="s">
        <v>529</v>
      </c>
      <c r="M47" s="109" t="s">
        <v>529</v>
      </c>
    </row>
    <row r="48" spans="2:13" ht="27.75" customHeight="1" x14ac:dyDescent="0.15">
      <c r="B48" s="1240"/>
      <c r="C48" s="1241"/>
      <c r="D48" s="106"/>
      <c r="E48" s="1246" t="s">
        <v>38</v>
      </c>
      <c r="F48" s="1246"/>
      <c r="G48" s="1246"/>
      <c r="H48" s="1247"/>
      <c r="I48" s="107" t="s">
        <v>529</v>
      </c>
      <c r="J48" s="108" t="s">
        <v>529</v>
      </c>
      <c r="K48" s="108" t="s">
        <v>529</v>
      </c>
      <c r="L48" s="108" t="s">
        <v>529</v>
      </c>
      <c r="M48" s="109" t="s">
        <v>529</v>
      </c>
    </row>
    <row r="49" spans="2:13" ht="27.75" customHeight="1" x14ac:dyDescent="0.15">
      <c r="B49" s="1242"/>
      <c r="C49" s="1243"/>
      <c r="D49" s="106"/>
      <c r="E49" s="1246" t="s">
        <v>39</v>
      </c>
      <c r="F49" s="1246"/>
      <c r="G49" s="1246"/>
      <c r="H49" s="1247"/>
      <c r="I49" s="107" t="s">
        <v>529</v>
      </c>
      <c r="J49" s="108" t="s">
        <v>529</v>
      </c>
      <c r="K49" s="108" t="s">
        <v>529</v>
      </c>
      <c r="L49" s="108" t="s">
        <v>529</v>
      </c>
      <c r="M49" s="109" t="s">
        <v>529</v>
      </c>
    </row>
    <row r="50" spans="2:13" ht="27.75" customHeight="1" x14ac:dyDescent="0.15">
      <c r="B50" s="1251" t="s">
        <v>40</v>
      </c>
      <c r="C50" s="1252"/>
      <c r="D50" s="112"/>
      <c r="E50" s="1246" t="s">
        <v>41</v>
      </c>
      <c r="F50" s="1246"/>
      <c r="G50" s="1246"/>
      <c r="H50" s="1247"/>
      <c r="I50" s="107">
        <v>10885</v>
      </c>
      <c r="J50" s="108">
        <v>10709</v>
      </c>
      <c r="K50" s="108">
        <v>10290</v>
      </c>
      <c r="L50" s="108">
        <v>10100</v>
      </c>
      <c r="M50" s="109">
        <v>11613</v>
      </c>
    </row>
    <row r="51" spans="2:13" ht="27.75" customHeight="1" x14ac:dyDescent="0.15">
      <c r="B51" s="1240"/>
      <c r="C51" s="1241"/>
      <c r="D51" s="106"/>
      <c r="E51" s="1246" t="s">
        <v>42</v>
      </c>
      <c r="F51" s="1246"/>
      <c r="G51" s="1246"/>
      <c r="H51" s="1247"/>
      <c r="I51" s="107">
        <v>26599</v>
      </c>
      <c r="J51" s="108">
        <v>25029</v>
      </c>
      <c r="K51" s="108">
        <v>23764</v>
      </c>
      <c r="L51" s="108">
        <v>23179</v>
      </c>
      <c r="M51" s="109">
        <v>24190</v>
      </c>
    </row>
    <row r="52" spans="2:13" ht="27.75" customHeight="1" x14ac:dyDescent="0.15">
      <c r="B52" s="1242"/>
      <c r="C52" s="1243"/>
      <c r="D52" s="106"/>
      <c r="E52" s="1246" t="s">
        <v>43</v>
      </c>
      <c r="F52" s="1246"/>
      <c r="G52" s="1246"/>
      <c r="H52" s="1247"/>
      <c r="I52" s="107">
        <v>125495</v>
      </c>
      <c r="J52" s="108">
        <v>123348</v>
      </c>
      <c r="K52" s="108">
        <v>120831</v>
      </c>
      <c r="L52" s="108">
        <v>118447</v>
      </c>
      <c r="M52" s="109">
        <v>118607</v>
      </c>
    </row>
    <row r="53" spans="2:13" ht="27.75" customHeight="1" thickBot="1" x14ac:dyDescent="0.2">
      <c r="B53" s="1253" t="s">
        <v>44</v>
      </c>
      <c r="C53" s="1254"/>
      <c r="D53" s="113"/>
      <c r="E53" s="1255" t="s">
        <v>45</v>
      </c>
      <c r="F53" s="1255"/>
      <c r="G53" s="1255"/>
      <c r="H53" s="1256"/>
      <c r="I53" s="114">
        <v>41290</v>
      </c>
      <c r="J53" s="115">
        <v>37982</v>
      </c>
      <c r="K53" s="115">
        <v>36530</v>
      </c>
      <c r="L53" s="115">
        <v>33903</v>
      </c>
      <c r="M53" s="116">
        <v>31127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a77ZJykUy3mIZQT5bu6/jlV/GnzJqE/vmpFI17LHBFWD/nTpZMKtzEEmcfj3tzUc8fN7/RgQUXd3rQShpuPGg==" saltValue="R5XNtytMKgbYGZ2gR1eB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265" t="s">
        <v>48</v>
      </c>
      <c r="D55" s="1265"/>
      <c r="E55" s="1266"/>
      <c r="F55" s="128">
        <v>5235</v>
      </c>
      <c r="G55" s="128">
        <v>5449</v>
      </c>
      <c r="H55" s="129">
        <v>5671</v>
      </c>
    </row>
    <row r="56" spans="2:8" ht="52.5" customHeight="1" x14ac:dyDescent="0.15">
      <c r="B56" s="130"/>
      <c r="C56" s="1267" t="s">
        <v>49</v>
      </c>
      <c r="D56" s="1267"/>
      <c r="E56" s="1268"/>
      <c r="F56" s="131">
        <v>1135</v>
      </c>
      <c r="G56" s="131">
        <v>1135</v>
      </c>
      <c r="H56" s="132">
        <v>1136</v>
      </c>
    </row>
    <row r="57" spans="2:8" ht="53.25" customHeight="1" x14ac:dyDescent="0.15">
      <c r="B57" s="130"/>
      <c r="C57" s="1269" t="s">
        <v>50</v>
      </c>
      <c r="D57" s="1269"/>
      <c r="E57" s="1270"/>
      <c r="F57" s="133">
        <v>6347</v>
      </c>
      <c r="G57" s="133">
        <v>5593</v>
      </c>
      <c r="H57" s="134">
        <v>6139</v>
      </c>
    </row>
    <row r="58" spans="2:8" ht="45.75" customHeight="1" x14ac:dyDescent="0.15">
      <c r="B58" s="135"/>
      <c r="C58" s="1257" t="s">
        <v>617</v>
      </c>
      <c r="D58" s="1258"/>
      <c r="E58" s="1259"/>
      <c r="F58" s="136">
        <v>2858</v>
      </c>
      <c r="G58" s="136">
        <v>2704</v>
      </c>
      <c r="H58" s="137">
        <v>3066</v>
      </c>
    </row>
    <row r="59" spans="2:8" ht="45.75" customHeight="1" x14ac:dyDescent="0.15">
      <c r="B59" s="135"/>
      <c r="C59" s="1257" t="s">
        <v>618</v>
      </c>
      <c r="D59" s="1258"/>
      <c r="E59" s="1259"/>
      <c r="F59" s="136">
        <v>1795</v>
      </c>
      <c r="G59" s="136">
        <v>1176</v>
      </c>
      <c r="H59" s="137">
        <v>1313</v>
      </c>
    </row>
    <row r="60" spans="2:8" ht="45.75" customHeight="1" x14ac:dyDescent="0.15">
      <c r="B60" s="135"/>
      <c r="C60" s="1257" t="s">
        <v>619</v>
      </c>
      <c r="D60" s="1258"/>
      <c r="E60" s="1259"/>
      <c r="F60" s="136">
        <v>615</v>
      </c>
      <c r="G60" s="136">
        <v>602</v>
      </c>
      <c r="H60" s="137">
        <v>570</v>
      </c>
    </row>
    <row r="61" spans="2:8" ht="45.75" customHeight="1" x14ac:dyDescent="0.15">
      <c r="B61" s="135"/>
      <c r="C61" s="1257" t="s">
        <v>620</v>
      </c>
      <c r="D61" s="1258"/>
      <c r="E61" s="1259"/>
      <c r="F61" s="136">
        <v>296</v>
      </c>
      <c r="G61" s="136">
        <v>296</v>
      </c>
      <c r="H61" s="137">
        <v>296</v>
      </c>
    </row>
    <row r="62" spans="2:8" ht="45.75" customHeight="1" thickBot="1" x14ac:dyDescent="0.2">
      <c r="B62" s="138"/>
      <c r="C62" s="1260" t="s">
        <v>621</v>
      </c>
      <c r="D62" s="1261"/>
      <c r="E62" s="1262"/>
      <c r="F62" s="139">
        <v>289</v>
      </c>
      <c r="G62" s="139">
        <v>308</v>
      </c>
      <c r="H62" s="140">
        <v>333</v>
      </c>
    </row>
    <row r="63" spans="2:8" ht="52.5" customHeight="1" thickBot="1" x14ac:dyDescent="0.2">
      <c r="B63" s="141"/>
      <c r="C63" s="1263" t="s">
        <v>51</v>
      </c>
      <c r="D63" s="1263"/>
      <c r="E63" s="1264"/>
      <c r="F63" s="142">
        <v>12717</v>
      </c>
      <c r="G63" s="142">
        <v>12178</v>
      </c>
      <c r="H63" s="143">
        <v>12945</v>
      </c>
    </row>
    <row r="64" spans="2:8" ht="15" customHeight="1" x14ac:dyDescent="0.15"/>
  </sheetData>
  <sheetProtection algorithmName="SHA-512" hashValue="ocXUAQ/SmmwCjxUUZR2i2A8e/7pjUgCedYOqRiDipp4QKO1CNv9nrdP5kJnAVn8Q7yCXMn4Nxnvt+FGGHnU2sw==" saltValue="tL2ubQqUeIO5xYpOhpro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A84FE-AE12-4537-A506-F1664DBCCD2B}">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622</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622</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623</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624</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625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626</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570</v>
      </c>
      <c r="BQ50" s="1305"/>
      <c r="BR50" s="1305"/>
      <c r="BS50" s="1305"/>
      <c r="BT50" s="1305"/>
      <c r="BU50" s="1305"/>
      <c r="BV50" s="1305"/>
      <c r="BW50" s="1305"/>
      <c r="BX50" s="1305" t="s">
        <v>571</v>
      </c>
      <c r="BY50" s="1305"/>
      <c r="BZ50" s="1305"/>
      <c r="CA50" s="1305"/>
      <c r="CB50" s="1305"/>
      <c r="CC50" s="1305"/>
      <c r="CD50" s="1305"/>
      <c r="CE50" s="1305"/>
      <c r="CF50" s="1305" t="s">
        <v>572</v>
      </c>
      <c r="CG50" s="1305"/>
      <c r="CH50" s="1305"/>
      <c r="CI50" s="1305"/>
      <c r="CJ50" s="1305"/>
      <c r="CK50" s="1305"/>
      <c r="CL50" s="1305"/>
      <c r="CM50" s="1305"/>
      <c r="CN50" s="1305" t="s">
        <v>573</v>
      </c>
      <c r="CO50" s="1305"/>
      <c r="CP50" s="1305"/>
      <c r="CQ50" s="1305"/>
      <c r="CR50" s="1305"/>
      <c r="CS50" s="1305"/>
      <c r="CT50" s="1305"/>
      <c r="CU50" s="1305"/>
      <c r="CV50" s="1305" t="s">
        <v>574</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627</v>
      </c>
      <c r="AO51" s="1309"/>
      <c r="AP51" s="1309"/>
      <c r="AQ51" s="1309"/>
      <c r="AR51" s="1309"/>
      <c r="AS51" s="1309"/>
      <c r="AT51" s="1309"/>
      <c r="AU51" s="1309"/>
      <c r="AV51" s="1309"/>
      <c r="AW51" s="1309"/>
      <c r="AX51" s="1309"/>
      <c r="AY51" s="1309"/>
      <c r="AZ51" s="1309"/>
      <c r="BA51" s="1309"/>
      <c r="BB51" s="1309" t="s">
        <v>628</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62.9</v>
      </c>
      <c r="BY51" s="1311"/>
      <c r="BZ51" s="1311"/>
      <c r="CA51" s="1311"/>
      <c r="CB51" s="1311"/>
      <c r="CC51" s="1311"/>
      <c r="CD51" s="1311"/>
      <c r="CE51" s="1311"/>
      <c r="CF51" s="1311">
        <v>61.1</v>
      </c>
      <c r="CG51" s="1311"/>
      <c r="CH51" s="1311"/>
      <c r="CI51" s="1311"/>
      <c r="CJ51" s="1311"/>
      <c r="CK51" s="1311"/>
      <c r="CL51" s="1311"/>
      <c r="CM51" s="1311"/>
      <c r="CN51" s="1311">
        <v>57.2</v>
      </c>
      <c r="CO51" s="1311"/>
      <c r="CP51" s="1311"/>
      <c r="CQ51" s="1311"/>
      <c r="CR51" s="1311"/>
      <c r="CS51" s="1311"/>
      <c r="CT51" s="1311"/>
      <c r="CU51" s="1311"/>
      <c r="CV51" s="1311">
        <v>52.4</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629</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67.7</v>
      </c>
      <c r="BY53" s="1311"/>
      <c r="BZ53" s="1311"/>
      <c r="CA53" s="1311"/>
      <c r="CB53" s="1311"/>
      <c r="CC53" s="1311"/>
      <c r="CD53" s="1311"/>
      <c r="CE53" s="1311"/>
      <c r="CF53" s="1311">
        <v>68.2</v>
      </c>
      <c r="CG53" s="1311"/>
      <c r="CH53" s="1311"/>
      <c r="CI53" s="1311"/>
      <c r="CJ53" s="1311"/>
      <c r="CK53" s="1311"/>
      <c r="CL53" s="1311"/>
      <c r="CM53" s="1311"/>
      <c r="CN53" s="1311">
        <v>69.599999999999994</v>
      </c>
      <c r="CO53" s="1311"/>
      <c r="CP53" s="1311"/>
      <c r="CQ53" s="1311"/>
      <c r="CR53" s="1311"/>
      <c r="CS53" s="1311"/>
      <c r="CT53" s="1311"/>
      <c r="CU53" s="1311"/>
      <c r="CV53" s="1311">
        <v>69.8</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630</v>
      </c>
      <c r="AO55" s="1305"/>
      <c r="AP55" s="1305"/>
      <c r="AQ55" s="1305"/>
      <c r="AR55" s="1305"/>
      <c r="AS55" s="1305"/>
      <c r="AT55" s="1305"/>
      <c r="AU55" s="1305"/>
      <c r="AV55" s="1305"/>
      <c r="AW55" s="1305"/>
      <c r="AX55" s="1305"/>
      <c r="AY55" s="1305"/>
      <c r="AZ55" s="1305"/>
      <c r="BA55" s="1305"/>
      <c r="BB55" s="1309" t="s">
        <v>628</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38.9</v>
      </c>
      <c r="BY55" s="1311"/>
      <c r="BZ55" s="1311"/>
      <c r="CA55" s="1311"/>
      <c r="CB55" s="1311"/>
      <c r="CC55" s="1311"/>
      <c r="CD55" s="1311"/>
      <c r="CE55" s="1311"/>
      <c r="CF55" s="1311">
        <v>37.6</v>
      </c>
      <c r="CG55" s="1311"/>
      <c r="CH55" s="1311"/>
      <c r="CI55" s="1311"/>
      <c r="CJ55" s="1311"/>
      <c r="CK55" s="1311"/>
      <c r="CL55" s="1311"/>
      <c r="CM55" s="1311"/>
      <c r="CN55" s="1311">
        <v>34</v>
      </c>
      <c r="CO55" s="1311"/>
      <c r="CP55" s="1311"/>
      <c r="CQ55" s="1311"/>
      <c r="CR55" s="1311"/>
      <c r="CS55" s="1311"/>
      <c r="CT55" s="1311"/>
      <c r="CU55" s="1311"/>
      <c r="CV55" s="1311">
        <v>33.9</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629</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59.3</v>
      </c>
      <c r="BY57" s="1311"/>
      <c r="BZ57" s="1311"/>
      <c r="CA57" s="1311"/>
      <c r="CB57" s="1311"/>
      <c r="CC57" s="1311"/>
      <c r="CD57" s="1311"/>
      <c r="CE57" s="1311"/>
      <c r="CF57" s="1311">
        <v>60</v>
      </c>
      <c r="CG57" s="1311"/>
      <c r="CH57" s="1311"/>
      <c r="CI57" s="1311"/>
      <c r="CJ57" s="1311"/>
      <c r="CK57" s="1311"/>
      <c r="CL57" s="1311"/>
      <c r="CM57" s="1311"/>
      <c r="CN57" s="1311">
        <v>61.1</v>
      </c>
      <c r="CO57" s="1311"/>
      <c r="CP57" s="1311"/>
      <c r="CQ57" s="1311"/>
      <c r="CR57" s="1311"/>
      <c r="CS57" s="1311"/>
      <c r="CT57" s="1311"/>
      <c r="CU57" s="1311"/>
      <c r="CV57" s="1311">
        <v>61.7</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631</v>
      </c>
    </row>
    <row r="64" spans="1:109" x14ac:dyDescent="0.15">
      <c r="B64" s="1280"/>
      <c r="G64" s="1287"/>
      <c r="I64" s="1321"/>
      <c r="J64" s="1321"/>
      <c r="K64" s="1321"/>
      <c r="L64" s="1321"/>
      <c r="M64" s="1321"/>
      <c r="N64" s="1322"/>
      <c r="AM64" s="1287"/>
      <c r="AN64" s="1287" t="s">
        <v>624</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632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626</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570</v>
      </c>
      <c r="BQ72" s="1305"/>
      <c r="BR72" s="1305"/>
      <c r="BS72" s="1305"/>
      <c r="BT72" s="1305"/>
      <c r="BU72" s="1305"/>
      <c r="BV72" s="1305"/>
      <c r="BW72" s="1305"/>
      <c r="BX72" s="1305" t="s">
        <v>571</v>
      </c>
      <c r="BY72" s="1305"/>
      <c r="BZ72" s="1305"/>
      <c r="CA72" s="1305"/>
      <c r="CB72" s="1305"/>
      <c r="CC72" s="1305"/>
      <c r="CD72" s="1305"/>
      <c r="CE72" s="1305"/>
      <c r="CF72" s="1305" t="s">
        <v>572</v>
      </c>
      <c r="CG72" s="1305"/>
      <c r="CH72" s="1305"/>
      <c r="CI72" s="1305"/>
      <c r="CJ72" s="1305"/>
      <c r="CK72" s="1305"/>
      <c r="CL72" s="1305"/>
      <c r="CM72" s="1305"/>
      <c r="CN72" s="1305" t="s">
        <v>573</v>
      </c>
      <c r="CO72" s="1305"/>
      <c r="CP72" s="1305"/>
      <c r="CQ72" s="1305"/>
      <c r="CR72" s="1305"/>
      <c r="CS72" s="1305"/>
      <c r="CT72" s="1305"/>
      <c r="CU72" s="1305"/>
      <c r="CV72" s="1305" t="s">
        <v>574</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627</v>
      </c>
      <c r="AO73" s="1309"/>
      <c r="AP73" s="1309"/>
      <c r="AQ73" s="1309"/>
      <c r="AR73" s="1309"/>
      <c r="AS73" s="1309"/>
      <c r="AT73" s="1309"/>
      <c r="AU73" s="1309"/>
      <c r="AV73" s="1309"/>
      <c r="AW73" s="1309"/>
      <c r="AX73" s="1309"/>
      <c r="AY73" s="1309"/>
      <c r="AZ73" s="1309"/>
      <c r="BA73" s="1309"/>
      <c r="BB73" s="1309" t="s">
        <v>628</v>
      </c>
      <c r="BC73" s="1309"/>
      <c r="BD73" s="1309"/>
      <c r="BE73" s="1309"/>
      <c r="BF73" s="1309"/>
      <c r="BG73" s="1309"/>
      <c r="BH73" s="1309"/>
      <c r="BI73" s="1309"/>
      <c r="BJ73" s="1309"/>
      <c r="BK73" s="1309"/>
      <c r="BL73" s="1309"/>
      <c r="BM73" s="1309"/>
      <c r="BN73" s="1309"/>
      <c r="BO73" s="1309"/>
      <c r="BP73" s="1311">
        <v>67.3</v>
      </c>
      <c r="BQ73" s="1311"/>
      <c r="BR73" s="1311"/>
      <c r="BS73" s="1311"/>
      <c r="BT73" s="1311"/>
      <c r="BU73" s="1311"/>
      <c r="BV73" s="1311"/>
      <c r="BW73" s="1311"/>
      <c r="BX73" s="1311">
        <v>62.9</v>
      </c>
      <c r="BY73" s="1311"/>
      <c r="BZ73" s="1311"/>
      <c r="CA73" s="1311"/>
      <c r="CB73" s="1311"/>
      <c r="CC73" s="1311"/>
      <c r="CD73" s="1311"/>
      <c r="CE73" s="1311"/>
      <c r="CF73" s="1311">
        <v>61.1</v>
      </c>
      <c r="CG73" s="1311"/>
      <c r="CH73" s="1311"/>
      <c r="CI73" s="1311"/>
      <c r="CJ73" s="1311"/>
      <c r="CK73" s="1311"/>
      <c r="CL73" s="1311"/>
      <c r="CM73" s="1311"/>
      <c r="CN73" s="1311">
        <v>57.2</v>
      </c>
      <c r="CO73" s="1311"/>
      <c r="CP73" s="1311"/>
      <c r="CQ73" s="1311"/>
      <c r="CR73" s="1311"/>
      <c r="CS73" s="1311"/>
      <c r="CT73" s="1311"/>
      <c r="CU73" s="1311"/>
      <c r="CV73" s="1311">
        <v>52.4</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633</v>
      </c>
      <c r="BC75" s="1309"/>
      <c r="BD75" s="1309"/>
      <c r="BE75" s="1309"/>
      <c r="BF75" s="1309"/>
      <c r="BG75" s="1309"/>
      <c r="BH75" s="1309"/>
      <c r="BI75" s="1309"/>
      <c r="BJ75" s="1309"/>
      <c r="BK75" s="1309"/>
      <c r="BL75" s="1309"/>
      <c r="BM75" s="1309"/>
      <c r="BN75" s="1309"/>
      <c r="BO75" s="1309"/>
      <c r="BP75" s="1311">
        <v>7.7</v>
      </c>
      <c r="BQ75" s="1311"/>
      <c r="BR75" s="1311"/>
      <c r="BS75" s="1311"/>
      <c r="BT75" s="1311"/>
      <c r="BU75" s="1311"/>
      <c r="BV75" s="1311"/>
      <c r="BW75" s="1311"/>
      <c r="BX75" s="1311">
        <v>7.5</v>
      </c>
      <c r="BY75" s="1311"/>
      <c r="BZ75" s="1311"/>
      <c r="CA75" s="1311"/>
      <c r="CB75" s="1311"/>
      <c r="CC75" s="1311"/>
      <c r="CD75" s="1311"/>
      <c r="CE75" s="1311"/>
      <c r="CF75" s="1311">
        <v>7.9</v>
      </c>
      <c r="CG75" s="1311"/>
      <c r="CH75" s="1311"/>
      <c r="CI75" s="1311"/>
      <c r="CJ75" s="1311"/>
      <c r="CK75" s="1311"/>
      <c r="CL75" s="1311"/>
      <c r="CM75" s="1311"/>
      <c r="CN75" s="1311">
        <v>8.1</v>
      </c>
      <c r="CO75" s="1311"/>
      <c r="CP75" s="1311"/>
      <c r="CQ75" s="1311"/>
      <c r="CR75" s="1311"/>
      <c r="CS75" s="1311"/>
      <c r="CT75" s="1311"/>
      <c r="CU75" s="1311"/>
      <c r="CV75" s="1311">
        <v>7.3</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630</v>
      </c>
      <c r="AO77" s="1305"/>
      <c r="AP77" s="1305"/>
      <c r="AQ77" s="1305"/>
      <c r="AR77" s="1305"/>
      <c r="AS77" s="1305"/>
      <c r="AT77" s="1305"/>
      <c r="AU77" s="1305"/>
      <c r="AV77" s="1305"/>
      <c r="AW77" s="1305"/>
      <c r="AX77" s="1305"/>
      <c r="AY77" s="1305"/>
      <c r="AZ77" s="1305"/>
      <c r="BA77" s="1305"/>
      <c r="BB77" s="1309" t="s">
        <v>628</v>
      </c>
      <c r="BC77" s="1309"/>
      <c r="BD77" s="1309"/>
      <c r="BE77" s="1309"/>
      <c r="BF77" s="1309"/>
      <c r="BG77" s="1309"/>
      <c r="BH77" s="1309"/>
      <c r="BI77" s="1309"/>
      <c r="BJ77" s="1309"/>
      <c r="BK77" s="1309"/>
      <c r="BL77" s="1309"/>
      <c r="BM77" s="1309"/>
      <c r="BN77" s="1309"/>
      <c r="BO77" s="1309"/>
      <c r="BP77" s="1311">
        <v>41.4</v>
      </c>
      <c r="BQ77" s="1311"/>
      <c r="BR77" s="1311"/>
      <c r="BS77" s="1311"/>
      <c r="BT77" s="1311"/>
      <c r="BU77" s="1311"/>
      <c r="BV77" s="1311"/>
      <c r="BW77" s="1311"/>
      <c r="BX77" s="1311">
        <v>38.9</v>
      </c>
      <c r="BY77" s="1311"/>
      <c r="BZ77" s="1311"/>
      <c r="CA77" s="1311"/>
      <c r="CB77" s="1311"/>
      <c r="CC77" s="1311"/>
      <c r="CD77" s="1311"/>
      <c r="CE77" s="1311"/>
      <c r="CF77" s="1311">
        <v>37.6</v>
      </c>
      <c r="CG77" s="1311"/>
      <c r="CH77" s="1311"/>
      <c r="CI77" s="1311"/>
      <c r="CJ77" s="1311"/>
      <c r="CK77" s="1311"/>
      <c r="CL77" s="1311"/>
      <c r="CM77" s="1311"/>
      <c r="CN77" s="1311">
        <v>34</v>
      </c>
      <c r="CO77" s="1311"/>
      <c r="CP77" s="1311"/>
      <c r="CQ77" s="1311"/>
      <c r="CR77" s="1311"/>
      <c r="CS77" s="1311"/>
      <c r="CT77" s="1311"/>
      <c r="CU77" s="1311"/>
      <c r="CV77" s="1311">
        <v>33.9</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633</v>
      </c>
      <c r="BC79" s="1309"/>
      <c r="BD79" s="1309"/>
      <c r="BE79" s="1309"/>
      <c r="BF79" s="1309"/>
      <c r="BG79" s="1309"/>
      <c r="BH79" s="1309"/>
      <c r="BI79" s="1309"/>
      <c r="BJ79" s="1309"/>
      <c r="BK79" s="1309"/>
      <c r="BL79" s="1309"/>
      <c r="BM79" s="1309"/>
      <c r="BN79" s="1309"/>
      <c r="BO79" s="1309"/>
      <c r="BP79" s="1311">
        <v>6.7</v>
      </c>
      <c r="BQ79" s="1311"/>
      <c r="BR79" s="1311"/>
      <c r="BS79" s="1311"/>
      <c r="BT79" s="1311"/>
      <c r="BU79" s="1311"/>
      <c r="BV79" s="1311"/>
      <c r="BW79" s="1311"/>
      <c r="BX79" s="1311">
        <v>6.4</v>
      </c>
      <c r="BY79" s="1311"/>
      <c r="BZ79" s="1311"/>
      <c r="CA79" s="1311"/>
      <c r="CB79" s="1311"/>
      <c r="CC79" s="1311"/>
      <c r="CD79" s="1311"/>
      <c r="CE79" s="1311"/>
      <c r="CF79" s="1311">
        <v>6.1</v>
      </c>
      <c r="CG79" s="1311"/>
      <c r="CH79" s="1311"/>
      <c r="CI79" s="1311"/>
      <c r="CJ79" s="1311"/>
      <c r="CK79" s="1311"/>
      <c r="CL79" s="1311"/>
      <c r="CM79" s="1311"/>
      <c r="CN79" s="1311">
        <v>5.9</v>
      </c>
      <c r="CO79" s="1311"/>
      <c r="CP79" s="1311"/>
      <c r="CQ79" s="1311"/>
      <c r="CR79" s="1311"/>
      <c r="CS79" s="1311"/>
      <c r="CT79" s="1311"/>
      <c r="CU79" s="1311"/>
      <c r="CV79" s="1311">
        <v>5.7</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Fy/3L+nckHqz/vD0dxBCxwX7yj58dzApsj8I64WPzOcLNVDT6BDoQc2/3x/Jz7R8qiCfZ9KOF011O1+bxKMwUg==" saltValue="ZE6vf4/x4p25yCxRWGf8c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D4313-2896-403E-823F-14E1901EB639}">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516</v>
      </c>
    </row>
  </sheetData>
  <sheetProtection algorithmName="SHA-512" hashValue="M0158refXrL6q8qHo8ASxAro2KgKTsO/5bhCSTtbvxJEl8t1DLD55ghu7vkxMlfd0KZk9JSeg/4gIo7xC9IoxA==" saltValue="T0XNzGXiVHJBvkcdZH76m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FF6C5-1ADC-40CB-B465-C682F0399629}">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516</v>
      </c>
    </row>
  </sheetData>
  <sheetProtection algorithmName="SHA-512" hashValue="nJcP5sbW/p23LEpOqxGG54MCpjxiPiVwGR25+ETwYalTMJhbk45h0i7R5LUxI01H9ltksPWCQbblWzMX+YPmAg==" saltValue="N5sVqT1TRnOgERoOmnNR8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56889</v>
      </c>
      <c r="E3" s="162"/>
      <c r="F3" s="163">
        <v>50880</v>
      </c>
      <c r="G3" s="164"/>
      <c r="H3" s="165"/>
    </row>
    <row r="4" spans="1:8" x14ac:dyDescent="0.15">
      <c r="A4" s="166"/>
      <c r="B4" s="167"/>
      <c r="C4" s="168"/>
      <c r="D4" s="169">
        <v>23599</v>
      </c>
      <c r="E4" s="170"/>
      <c r="F4" s="171">
        <v>27819</v>
      </c>
      <c r="G4" s="172"/>
      <c r="H4" s="173"/>
    </row>
    <row r="5" spans="1:8" x14ac:dyDescent="0.15">
      <c r="A5" s="154" t="s">
        <v>562</v>
      </c>
      <c r="B5" s="159"/>
      <c r="C5" s="160"/>
      <c r="D5" s="161">
        <v>49638</v>
      </c>
      <c r="E5" s="162"/>
      <c r="F5" s="163">
        <v>46395</v>
      </c>
      <c r="G5" s="164"/>
      <c r="H5" s="165"/>
    </row>
    <row r="6" spans="1:8" x14ac:dyDescent="0.15">
      <c r="A6" s="166"/>
      <c r="B6" s="167"/>
      <c r="C6" s="168"/>
      <c r="D6" s="169">
        <v>21773</v>
      </c>
      <c r="E6" s="170"/>
      <c r="F6" s="171">
        <v>26304</v>
      </c>
      <c r="G6" s="172"/>
      <c r="H6" s="173"/>
    </row>
    <row r="7" spans="1:8" x14ac:dyDescent="0.15">
      <c r="A7" s="154" t="s">
        <v>563</v>
      </c>
      <c r="B7" s="159"/>
      <c r="C7" s="160"/>
      <c r="D7" s="161">
        <v>53529</v>
      </c>
      <c r="E7" s="162"/>
      <c r="F7" s="163">
        <v>48088</v>
      </c>
      <c r="G7" s="164"/>
      <c r="H7" s="165"/>
    </row>
    <row r="8" spans="1:8" x14ac:dyDescent="0.15">
      <c r="A8" s="166"/>
      <c r="B8" s="167"/>
      <c r="C8" s="168"/>
      <c r="D8" s="169">
        <v>25549</v>
      </c>
      <c r="E8" s="170"/>
      <c r="F8" s="171">
        <v>25183</v>
      </c>
      <c r="G8" s="172"/>
      <c r="H8" s="173"/>
    </row>
    <row r="9" spans="1:8" x14ac:dyDescent="0.15">
      <c r="A9" s="154" t="s">
        <v>564</v>
      </c>
      <c r="B9" s="159"/>
      <c r="C9" s="160"/>
      <c r="D9" s="161">
        <v>44963</v>
      </c>
      <c r="E9" s="162"/>
      <c r="F9" s="163">
        <v>46457</v>
      </c>
      <c r="G9" s="164"/>
      <c r="H9" s="165"/>
    </row>
    <row r="10" spans="1:8" x14ac:dyDescent="0.15">
      <c r="A10" s="166"/>
      <c r="B10" s="167"/>
      <c r="C10" s="168"/>
      <c r="D10" s="169">
        <v>24638</v>
      </c>
      <c r="E10" s="170"/>
      <c r="F10" s="171">
        <v>24020</v>
      </c>
      <c r="G10" s="172"/>
      <c r="H10" s="173"/>
    </row>
    <row r="11" spans="1:8" x14ac:dyDescent="0.15">
      <c r="A11" s="154" t="s">
        <v>565</v>
      </c>
      <c r="B11" s="159"/>
      <c r="C11" s="160"/>
      <c r="D11" s="161">
        <v>57264</v>
      </c>
      <c r="E11" s="162"/>
      <c r="F11" s="163">
        <v>51849</v>
      </c>
      <c r="G11" s="164"/>
      <c r="H11" s="165"/>
    </row>
    <row r="12" spans="1:8" x14ac:dyDescent="0.15">
      <c r="A12" s="166"/>
      <c r="B12" s="167"/>
      <c r="C12" s="174"/>
      <c r="D12" s="169">
        <v>34759</v>
      </c>
      <c r="E12" s="170"/>
      <c r="F12" s="171">
        <v>26326</v>
      </c>
      <c r="G12" s="172"/>
      <c r="H12" s="173"/>
    </row>
    <row r="13" spans="1:8" x14ac:dyDescent="0.15">
      <c r="A13" s="154"/>
      <c r="B13" s="159"/>
      <c r="C13" s="175"/>
      <c r="D13" s="176">
        <v>52457</v>
      </c>
      <c r="E13" s="177"/>
      <c r="F13" s="178">
        <v>48734</v>
      </c>
      <c r="G13" s="179"/>
      <c r="H13" s="165"/>
    </row>
    <row r="14" spans="1:8" x14ac:dyDescent="0.15">
      <c r="A14" s="166"/>
      <c r="B14" s="167"/>
      <c r="C14" s="168"/>
      <c r="D14" s="169">
        <v>26064</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3.3</v>
      </c>
      <c r="C19" s="180">
        <f>ROUND(VALUE(SUBSTITUTE(実質収支比率等に係る経年分析!G$48,"▲","-")),2)</f>
        <v>2.14</v>
      </c>
      <c r="D19" s="180">
        <f>ROUND(VALUE(SUBSTITUTE(実質収支比率等に係る経年分析!H$48,"▲","-")),2)</f>
        <v>1.31</v>
      </c>
      <c r="E19" s="180">
        <f>ROUND(VALUE(SUBSTITUTE(実質収支比率等に係る経年分析!I$48,"▲","-")),2)</f>
        <v>0.67</v>
      </c>
      <c r="F19" s="180">
        <f>ROUND(VALUE(SUBSTITUTE(実質収支比率等に係る経年分析!J$48,"▲","-")),2)</f>
        <v>1.93</v>
      </c>
    </row>
    <row r="20" spans="1:11" x14ac:dyDescent="0.15">
      <c r="A20" s="180" t="s">
        <v>55</v>
      </c>
      <c r="B20" s="180">
        <f>ROUND(VALUE(SUBSTITUTE(実質収支比率等に係る経年分析!F$47,"▲","-")),2)</f>
        <v>3.41</v>
      </c>
      <c r="C20" s="180">
        <f>ROUND(VALUE(SUBSTITUTE(実質収支比率等に係る経年分析!G$47,"▲","-")),2)</f>
        <v>5.1100000000000003</v>
      </c>
      <c r="D20" s="180">
        <f>ROUND(VALUE(SUBSTITUTE(実質収支比率等に係る経年分析!H$47,"▲","-")),2)</f>
        <v>7.39</v>
      </c>
      <c r="E20" s="180">
        <f>ROUND(VALUE(SUBSTITUTE(実質収支比率等に係る経年分析!I$47,"▲","-")),2)</f>
        <v>7.75</v>
      </c>
      <c r="F20" s="180">
        <f>ROUND(VALUE(SUBSTITUTE(実質収支比率等に係る経年分析!J$47,"▲","-")),2)</f>
        <v>8.15</v>
      </c>
    </row>
    <row r="21" spans="1:11" x14ac:dyDescent="0.15">
      <c r="A21" s="180" t="s">
        <v>56</v>
      </c>
      <c r="B21" s="180">
        <f>IF(ISNUMBER(VALUE(SUBSTITUTE(実質収支比率等に係る経年分析!F$49,"▲","-"))),ROUND(VALUE(SUBSTITUTE(実質収支比率等に係る経年分析!F$49,"▲","-")),2),NA())</f>
        <v>1.48</v>
      </c>
      <c r="C21" s="180">
        <f>IF(ISNUMBER(VALUE(SUBSTITUTE(実質収支比率等に係る経年分析!G$49,"▲","-"))),ROUND(VALUE(SUBSTITUTE(実質収支比率等に係る経年分析!G$49,"▲","-")),2),NA())</f>
        <v>0.66</v>
      </c>
      <c r="D21" s="180">
        <f>IF(ISNUMBER(VALUE(SUBSTITUTE(実質収支比率等に係る経年分析!H$49,"▲","-"))),ROUND(VALUE(SUBSTITUTE(実質収支比率等に係る経年分析!H$49,"▲","-")),2),NA())</f>
        <v>1.48</v>
      </c>
      <c r="E21" s="180">
        <f>IF(ISNUMBER(VALUE(SUBSTITUTE(実質収支比率等に係る経年分析!I$49,"▲","-"))),ROUND(VALUE(SUBSTITUTE(実質収支比率等に係る経年分析!I$49,"▲","-")),2),NA())</f>
        <v>-0.34</v>
      </c>
      <c r="F21" s="180">
        <f>IF(ISNUMBER(VALUE(SUBSTITUTE(実質収支比率等に係る経年分析!J$49,"▲","-"))),ROUND(VALUE(SUBSTITUTE(実質収支比率等に係る経年分析!J$49,"▲","-")),2),NA())</f>
        <v>1.68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0.11</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0.3</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0.03</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交通事業会計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0.68</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1.36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v>
      </c>
    </row>
    <row r="32" spans="1:11" x14ac:dyDescent="0.15">
      <c r="A32" s="181" t="str">
        <f>IF(連結実質赤字比率に係る赤字・黒字の構成分析!C$38="",NA(),連結実質赤字比率に係る赤字・黒字の構成分析!C$38)</f>
        <v>国民健康保険事業特別会計</v>
      </c>
      <c r="B32" s="181">
        <f>IF(ROUND(VALUE(SUBSTITUTE(連結実質赤字比率に係る赤字・黒字の構成分析!F$38,"▲", "-")), 2) &lt; 0, ABS(ROUND(VALUE(SUBSTITUTE(連結実質赤字比率に係る赤字・黒字の構成分析!F$38,"▲", "-")), 2)), NA())</f>
        <v>1.1000000000000001</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0.63</v>
      </c>
      <c r="E32" s="181" t="e">
        <f>IF(ROUND(VALUE(SUBSTITUTE(連結実質赤字比率に係る赤字・黒字の構成分析!G$38,"▲", "-")), 2) &gt;= 0, ABS(ROUND(VALUE(SUBSTITUTE(連結実質赤字比率に係る赤字・黒字の構成分析!G$38,"▲", "-")), 2)), NA())</f>
        <v>#N/A</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0.83</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3.21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1.85</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4.3099999999999996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4.72</v>
      </c>
    </row>
    <row r="36" spans="1:16" x14ac:dyDescent="0.15">
      <c r="A36" s="181" t="str">
        <f>IF(連結実質赤字比率に係る赤字・黒字の構成分析!C$34="",NA(),連結実質赤字比率に係る赤字・黒字の構成分析!C$34)</f>
        <v>病院事業会計</v>
      </c>
      <c r="B36" s="181">
        <f>IF(ROUND(VALUE(SUBSTITUTE(連結実質赤字比率に係る赤字・黒字の構成分析!F$34,"▲", "-")), 2) &lt; 0, ABS(ROUND(VALUE(SUBSTITUTE(連結実質赤字比率に係る赤字・黒字の構成分析!F$34,"▲", "-")), 2)), NA())</f>
        <v>2.74</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2.0499999999999998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4.4800000000000004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4.4000000000000004</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4.37</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14006</v>
      </c>
      <c r="E42" s="182"/>
      <c r="F42" s="182"/>
      <c r="G42" s="182">
        <f>'実質公債費比率（分子）の構造'!L$52</f>
        <v>13934</v>
      </c>
      <c r="H42" s="182"/>
      <c r="I42" s="182"/>
      <c r="J42" s="182">
        <f>'実質公債費比率（分子）の構造'!M$52</f>
        <v>13774</v>
      </c>
      <c r="K42" s="182"/>
      <c r="L42" s="182"/>
      <c r="M42" s="182">
        <f>'実質公債費比率（分子）の構造'!N$52</f>
        <v>13784</v>
      </c>
      <c r="N42" s="182"/>
      <c r="O42" s="182"/>
      <c r="P42" s="182">
        <f>'実質公債費比率（分子）の構造'!O$52</f>
        <v>12971</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1</v>
      </c>
      <c r="I43" s="182"/>
      <c r="J43" s="182"/>
      <c r="K43" s="182">
        <f>'実質公債費比率（分子）の構造'!N$51</f>
        <v>1</v>
      </c>
      <c r="L43" s="182"/>
      <c r="M43" s="182"/>
      <c r="N43" s="182" t="str">
        <f>'実質公債費比率（分子）の構造'!O$51</f>
        <v>-</v>
      </c>
      <c r="O43" s="182"/>
      <c r="P43" s="182"/>
    </row>
    <row r="44" spans="1:16" x14ac:dyDescent="0.15">
      <c r="A44" s="182" t="s">
        <v>65</v>
      </c>
      <c r="B44" s="182">
        <f>'実質公債費比率（分子）の構造'!K$50</f>
        <v>145</v>
      </c>
      <c r="C44" s="182"/>
      <c r="D44" s="182"/>
      <c r="E44" s="182">
        <f>'実質公債費比率（分子）の構造'!L$50</f>
        <v>144</v>
      </c>
      <c r="F44" s="182"/>
      <c r="G44" s="182"/>
      <c r="H44" s="182">
        <f>'実質公債費比率（分子）の構造'!M$50</f>
        <v>186</v>
      </c>
      <c r="I44" s="182"/>
      <c r="J44" s="182"/>
      <c r="K44" s="182">
        <f>'実質公債費比率（分子）の構造'!N$50</f>
        <v>244</v>
      </c>
      <c r="L44" s="182"/>
      <c r="M44" s="182"/>
      <c r="N44" s="182">
        <f>'実質公債費比率（分子）の構造'!O$50</f>
        <v>205</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2524</v>
      </c>
      <c r="C46" s="182"/>
      <c r="D46" s="182"/>
      <c r="E46" s="182">
        <f>'実質公債費比率（分子）の構造'!L$48</f>
        <v>2753</v>
      </c>
      <c r="F46" s="182"/>
      <c r="G46" s="182"/>
      <c r="H46" s="182">
        <f>'実質公債費比率（分子）の構造'!M$48</f>
        <v>2963</v>
      </c>
      <c r="I46" s="182"/>
      <c r="J46" s="182"/>
      <c r="K46" s="182">
        <f>'実質公債費比率（分子）の構造'!N$48</f>
        <v>2938</v>
      </c>
      <c r="L46" s="182"/>
      <c r="M46" s="182"/>
      <c r="N46" s="182">
        <f>'実質公債費比率（分子）の構造'!O$48</f>
        <v>2819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16156</v>
      </c>
      <c r="C49" s="182"/>
      <c r="D49" s="182"/>
      <c r="E49" s="182">
        <f>'実質公債費比率（分子）の構造'!L$45</f>
        <v>15715</v>
      </c>
      <c r="F49" s="182"/>
      <c r="G49" s="182"/>
      <c r="H49" s="182">
        <f>'実質公債費比率（分子）の構造'!M$45</f>
        <v>15480</v>
      </c>
      <c r="I49" s="182"/>
      <c r="J49" s="182"/>
      <c r="K49" s="182">
        <f>'実質公債費比率（分子）の構造'!N$45</f>
        <v>15680</v>
      </c>
      <c r="L49" s="182"/>
      <c r="M49" s="182"/>
      <c r="N49" s="182">
        <f>'実質公債費比率（分子）の構造'!O$45</f>
        <v>13156</v>
      </c>
      <c r="O49" s="182"/>
      <c r="P49" s="182"/>
    </row>
    <row r="50" spans="1:16" x14ac:dyDescent="0.15">
      <c r="A50" s="182" t="s">
        <v>71</v>
      </c>
      <c r="B50" s="182" t="e">
        <f>NA()</f>
        <v>#N/A</v>
      </c>
      <c r="C50" s="182">
        <f>IF(ISNUMBER('実質公債費比率（分子）の構造'!K$53),'実質公債費比率（分子）の構造'!K$53,NA())</f>
        <v>4820</v>
      </c>
      <c r="D50" s="182" t="e">
        <f>NA()</f>
        <v>#N/A</v>
      </c>
      <c r="E50" s="182" t="e">
        <f>NA()</f>
        <v>#N/A</v>
      </c>
      <c r="F50" s="182">
        <f>IF(ISNUMBER('実質公債費比率（分子）の構造'!L$53),'実質公債費比率（分子）の構造'!L$53,NA())</f>
        <v>4678</v>
      </c>
      <c r="G50" s="182" t="e">
        <f>NA()</f>
        <v>#N/A</v>
      </c>
      <c r="H50" s="182" t="e">
        <f>NA()</f>
        <v>#N/A</v>
      </c>
      <c r="I50" s="182">
        <f>IF(ISNUMBER('実質公債費比率（分子）の構造'!M$53),'実質公債費比率（分子）の構造'!M$53,NA())</f>
        <v>4856</v>
      </c>
      <c r="J50" s="182" t="e">
        <f>NA()</f>
        <v>#N/A</v>
      </c>
      <c r="K50" s="182" t="e">
        <f>NA()</f>
        <v>#N/A</v>
      </c>
      <c r="L50" s="182">
        <f>IF(ISNUMBER('実質公債費比率（分子）の構造'!N$53),'実質公債費比率（分子）の構造'!N$53,NA())</f>
        <v>5079</v>
      </c>
      <c r="M50" s="182" t="e">
        <f>NA()</f>
        <v>#N/A</v>
      </c>
      <c r="N50" s="182" t="e">
        <f>NA()</f>
        <v>#N/A</v>
      </c>
      <c r="O50" s="182">
        <f>IF(ISNUMBER('実質公債費比率（分子）の構造'!O$53),'実質公債費比率（分子）の構造'!O$53,NA())</f>
        <v>3209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125495</v>
      </c>
      <c r="E56" s="181"/>
      <c r="F56" s="181"/>
      <c r="G56" s="181">
        <f>'将来負担比率（分子）の構造'!J$52</f>
        <v>123348</v>
      </c>
      <c r="H56" s="181"/>
      <c r="I56" s="181"/>
      <c r="J56" s="181">
        <f>'将来負担比率（分子）の構造'!K$52</f>
        <v>120831</v>
      </c>
      <c r="K56" s="181"/>
      <c r="L56" s="181"/>
      <c r="M56" s="181">
        <f>'将来負担比率（分子）の構造'!L$52</f>
        <v>118447</v>
      </c>
      <c r="N56" s="181"/>
      <c r="O56" s="181"/>
      <c r="P56" s="181">
        <f>'将来負担比率（分子）の構造'!M$52</f>
        <v>118607</v>
      </c>
    </row>
    <row r="57" spans="1:16" x14ac:dyDescent="0.15">
      <c r="A57" s="181" t="s">
        <v>42</v>
      </c>
      <c r="B57" s="181"/>
      <c r="C57" s="181"/>
      <c r="D57" s="181">
        <f>'将来負担比率（分子）の構造'!I$51</f>
        <v>26599</v>
      </c>
      <c r="E57" s="181"/>
      <c r="F57" s="181"/>
      <c r="G57" s="181">
        <f>'将来負担比率（分子）の構造'!J$51</f>
        <v>25029</v>
      </c>
      <c r="H57" s="181"/>
      <c r="I57" s="181"/>
      <c r="J57" s="181">
        <f>'将来負担比率（分子）の構造'!K$51</f>
        <v>23764</v>
      </c>
      <c r="K57" s="181"/>
      <c r="L57" s="181"/>
      <c r="M57" s="181">
        <f>'将来負担比率（分子）の構造'!L$51</f>
        <v>23179</v>
      </c>
      <c r="N57" s="181"/>
      <c r="O57" s="181"/>
      <c r="P57" s="181">
        <f>'将来負担比率（分子）の構造'!M$51</f>
        <v>24190</v>
      </c>
    </row>
    <row r="58" spans="1:16" x14ac:dyDescent="0.15">
      <c r="A58" s="181" t="s">
        <v>41</v>
      </c>
      <c r="B58" s="181"/>
      <c r="C58" s="181"/>
      <c r="D58" s="181">
        <f>'将来負担比率（分子）の構造'!I$50</f>
        <v>10885</v>
      </c>
      <c r="E58" s="181"/>
      <c r="F58" s="181"/>
      <c r="G58" s="181">
        <f>'将来負担比率（分子）の構造'!J$50</f>
        <v>10709</v>
      </c>
      <c r="H58" s="181"/>
      <c r="I58" s="181"/>
      <c r="J58" s="181">
        <f>'将来負担比率（分子）の構造'!K$50</f>
        <v>10290</v>
      </c>
      <c r="K58" s="181"/>
      <c r="L58" s="181"/>
      <c r="M58" s="181">
        <f>'将来負担比率（分子）の構造'!L$50</f>
        <v>10100</v>
      </c>
      <c r="N58" s="181"/>
      <c r="O58" s="181"/>
      <c r="P58" s="181">
        <f>'将来負担比率（分子）の構造'!M$50</f>
        <v>11613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2039</v>
      </c>
      <c r="C61" s="181"/>
      <c r="D61" s="181"/>
      <c r="E61" s="181">
        <f>'将来負担比率（分子）の構造'!J$46</f>
        <v>1940</v>
      </c>
      <c r="F61" s="181"/>
      <c r="G61" s="181"/>
      <c r="H61" s="181">
        <f>'将来負担比率（分子）の構造'!K$46</f>
        <v>1677</v>
      </c>
      <c r="I61" s="181"/>
      <c r="J61" s="181"/>
      <c r="K61" s="181">
        <f>'将来負担比率（分子）の構造'!L$46</f>
        <v>1482</v>
      </c>
      <c r="L61" s="181"/>
      <c r="M61" s="181"/>
      <c r="N61" s="181">
        <f>'将来負担比率（分子）の構造'!M$46</f>
        <v>1384</v>
      </c>
      <c r="O61" s="181"/>
      <c r="P61" s="181"/>
    </row>
    <row r="62" spans="1:16" x14ac:dyDescent="0.15">
      <c r="A62" s="181" t="s">
        <v>35</v>
      </c>
      <c r="B62" s="181">
        <f>'将来負担比率（分子）の構造'!I$45</f>
        <v>18034</v>
      </c>
      <c r="C62" s="181"/>
      <c r="D62" s="181"/>
      <c r="E62" s="181">
        <f>'将来負担比率（分子）の構造'!J$45</f>
        <v>17180</v>
      </c>
      <c r="F62" s="181"/>
      <c r="G62" s="181"/>
      <c r="H62" s="181">
        <f>'将来負担比率（分子）の構造'!K$45</f>
        <v>16203</v>
      </c>
      <c r="I62" s="181"/>
      <c r="J62" s="181"/>
      <c r="K62" s="181">
        <f>'将来負担比率（分子）の構造'!L$45</f>
        <v>16337</v>
      </c>
      <c r="L62" s="181"/>
      <c r="M62" s="181"/>
      <c r="N62" s="181">
        <f>'将来負担比率（分子）の構造'!M$45</f>
        <v>16293</v>
      </c>
      <c r="O62" s="181"/>
      <c r="P62" s="181"/>
    </row>
    <row r="63" spans="1:16" x14ac:dyDescent="0.15">
      <c r="A63" s="181" t="s">
        <v>34</v>
      </c>
      <c r="B63" s="181">
        <f>'将来負担比率（分子）の構造'!I$44</f>
        <v>2684</v>
      </c>
      <c r="C63" s="181"/>
      <c r="D63" s="181"/>
      <c r="E63" s="181">
        <f>'将来負担比率（分子）の構造'!J$44</f>
        <v>2340</v>
      </c>
      <c r="F63" s="181"/>
      <c r="G63" s="181"/>
      <c r="H63" s="181">
        <f>'将来負担比率（分子）の構造'!K$44</f>
        <v>1991</v>
      </c>
      <c r="I63" s="181"/>
      <c r="J63" s="181"/>
      <c r="K63" s="181">
        <f>'将来負担比率（分子）の構造'!L$44</f>
        <v>1637</v>
      </c>
      <c r="L63" s="181"/>
      <c r="M63" s="181"/>
      <c r="N63" s="181">
        <f>'将来負担比率（分子）の構造'!M$44</f>
        <v>1282</v>
      </c>
      <c r="O63" s="181"/>
      <c r="P63" s="181"/>
    </row>
    <row r="64" spans="1:16" x14ac:dyDescent="0.15">
      <c r="A64" s="181" t="s">
        <v>33</v>
      </c>
      <c r="B64" s="181">
        <f>'将来負担比率（分子）の構造'!I$43</f>
        <v>31246</v>
      </c>
      <c r="C64" s="181"/>
      <c r="D64" s="181"/>
      <c r="E64" s="181">
        <f>'将来負担比率（分子）の構造'!J$43</f>
        <v>29822</v>
      </c>
      <c r="F64" s="181"/>
      <c r="G64" s="181"/>
      <c r="H64" s="181">
        <f>'将来負担比率（分子）の構造'!K$43</f>
        <v>28110</v>
      </c>
      <c r="I64" s="181"/>
      <c r="J64" s="181"/>
      <c r="K64" s="181">
        <f>'将来負担比率（分子）の構造'!L$43</f>
        <v>26539</v>
      </c>
      <c r="L64" s="181"/>
      <c r="M64" s="181"/>
      <c r="N64" s="181">
        <f>'将来負担比率（分子）の構造'!M$43</f>
        <v>25329</v>
      </c>
      <c r="O64" s="181"/>
      <c r="P64" s="181"/>
    </row>
    <row r="65" spans="1:16" x14ac:dyDescent="0.15">
      <c r="A65" s="181" t="s">
        <v>32</v>
      </c>
      <c r="B65" s="181">
        <f>'将来負担比率（分子）の構造'!I$42</f>
        <v>1787</v>
      </c>
      <c r="C65" s="181"/>
      <c r="D65" s="181"/>
      <c r="E65" s="181">
        <f>'将来負担比率（分子）の構造'!J$42</f>
        <v>1598</v>
      </c>
      <c r="F65" s="181"/>
      <c r="G65" s="181"/>
      <c r="H65" s="181">
        <f>'将来負担比率（分子）の構造'!K$42</f>
        <v>1448</v>
      </c>
      <c r="I65" s="181"/>
      <c r="J65" s="181"/>
      <c r="K65" s="181">
        <f>'将来負担比率（分子）の構造'!L$42</f>
        <v>1333</v>
      </c>
      <c r="L65" s="181"/>
      <c r="M65" s="181"/>
      <c r="N65" s="181">
        <f>'将来負担比率（分子）の構造'!M$42</f>
        <v>1227</v>
      </c>
      <c r="O65" s="181"/>
      <c r="P65" s="181"/>
    </row>
    <row r="66" spans="1:16" x14ac:dyDescent="0.15">
      <c r="A66" s="181" t="s">
        <v>31</v>
      </c>
      <c r="B66" s="181">
        <f>'将来負担比率（分子）の構造'!I$41</f>
        <v>148477</v>
      </c>
      <c r="C66" s="181"/>
      <c r="D66" s="181"/>
      <c r="E66" s="181">
        <f>'将来負担比率（分子）の構造'!J$41</f>
        <v>144190</v>
      </c>
      <c r="F66" s="181"/>
      <c r="G66" s="181"/>
      <c r="H66" s="181">
        <f>'将来負担比率（分子）の構造'!K$41</f>
        <v>141986</v>
      </c>
      <c r="I66" s="181"/>
      <c r="J66" s="181"/>
      <c r="K66" s="181">
        <f>'将来負担比率（分子）の構造'!L$41</f>
        <v>138299</v>
      </c>
      <c r="L66" s="181"/>
      <c r="M66" s="181"/>
      <c r="N66" s="181">
        <f>'将来負担比率（分子）の構造'!M$41</f>
        <v>140024</v>
      </c>
      <c r="O66" s="181"/>
      <c r="P66" s="181"/>
    </row>
    <row r="67" spans="1:16" x14ac:dyDescent="0.15">
      <c r="A67" s="181" t="s">
        <v>75</v>
      </c>
      <c r="B67" s="181" t="e">
        <f>NA()</f>
        <v>#N/A</v>
      </c>
      <c r="C67" s="181">
        <f>IF(ISNUMBER('将来負担比率（分子）の構造'!I$53), IF('将来負担比率（分子）の構造'!I$53 &lt; 0, 0, '将来負担比率（分子）の構造'!I$53), NA())</f>
        <v>41290</v>
      </c>
      <c r="D67" s="181" t="e">
        <f>NA()</f>
        <v>#N/A</v>
      </c>
      <c r="E67" s="181" t="e">
        <f>NA()</f>
        <v>#N/A</v>
      </c>
      <c r="F67" s="181">
        <f>IF(ISNUMBER('将来負担比率（分子）の構造'!J$53), IF('将来負担比率（分子）の構造'!J$53 &lt; 0, 0, '将来負担比率（分子）の構造'!J$53), NA())</f>
        <v>37982</v>
      </c>
      <c r="G67" s="181" t="e">
        <f>NA()</f>
        <v>#N/A</v>
      </c>
      <c r="H67" s="181" t="e">
        <f>NA()</f>
        <v>#N/A</v>
      </c>
      <c r="I67" s="181">
        <f>IF(ISNUMBER('将来負担比率（分子）の構造'!K$53), IF('将来負担比率（分子）の構造'!K$53 &lt; 0, 0, '将来負担比率（分子）の構造'!K$53), NA())</f>
        <v>36530</v>
      </c>
      <c r="J67" s="181" t="e">
        <f>NA()</f>
        <v>#N/A</v>
      </c>
      <c r="K67" s="181" t="e">
        <f>NA()</f>
        <v>#N/A</v>
      </c>
      <c r="L67" s="181">
        <f>IF(ISNUMBER('将来負担比率（分子）の構造'!L$53), IF('将来負担比率（分子）の構造'!L$53 &lt; 0, 0, '将来負担比率（分子）の構造'!L$53), NA())</f>
        <v>33903</v>
      </c>
      <c r="M67" s="181" t="e">
        <f>NA()</f>
        <v>#N/A</v>
      </c>
      <c r="N67" s="181" t="e">
        <f>NA()</f>
        <v>#N/A</v>
      </c>
      <c r="O67" s="181">
        <f>IF(ISNUMBER('将来負担比率（分子）の構造'!M$53), IF('将来負担比率（分子）の構造'!M$53 &lt; 0, 0, '将来負担比率（分子）の構造'!M$53), NA())</f>
        <v>31127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5235</v>
      </c>
      <c r="C72" s="185">
        <f>基金残高に係る経年分析!G55</f>
        <v>5449</v>
      </c>
      <c r="D72" s="185">
        <f>基金残高に係る経年分析!H55</f>
        <v>5671</v>
      </c>
    </row>
    <row r="73" spans="1:16" x14ac:dyDescent="0.15">
      <c r="A73" s="184" t="s">
        <v>78</v>
      </c>
      <c r="B73" s="185">
        <f>基金残高に係る経年分析!F56</f>
        <v>1135</v>
      </c>
      <c r="C73" s="185">
        <f>基金残高に係る経年分析!G56</f>
        <v>1135</v>
      </c>
      <c r="D73" s="185">
        <f>基金残高に係る経年分析!H56</f>
        <v>1136</v>
      </c>
    </row>
    <row r="74" spans="1:16" x14ac:dyDescent="0.15">
      <c r="A74" s="184" t="s">
        <v>79</v>
      </c>
      <c r="B74" s="185">
        <f>基金残高に係る経年分析!F57</f>
        <v>6347</v>
      </c>
      <c r="C74" s="185">
        <f>基金残高に係る経年分析!G57</f>
        <v>5593</v>
      </c>
      <c r="D74" s="185">
        <f>基金残高に係る経年分析!H57</f>
        <v>6139</v>
      </c>
    </row>
  </sheetData>
  <sheetProtection algorithmName="SHA-512" hashValue="RUCSiqZIXs+RpgT+6jVj6TS6cuC+FiSWYf1TXiYvYlPjP+obmCWtr2Fm7LfRlVpMW7pjXg7Vkd5dgpFtTRNh6Q==" saltValue="VuctEPrxk4vx5k6cX+UQ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32404550</v>
      </c>
      <c r="S5" s="635"/>
      <c r="T5" s="635"/>
      <c r="U5" s="635"/>
      <c r="V5" s="635"/>
      <c r="W5" s="635"/>
      <c r="X5" s="635"/>
      <c r="Y5" s="636"/>
      <c r="Z5" s="637">
        <v>23.5</v>
      </c>
      <c r="AA5" s="637"/>
      <c r="AB5" s="637"/>
      <c r="AC5" s="637"/>
      <c r="AD5" s="638">
        <v>29992111</v>
      </c>
      <c r="AE5" s="638"/>
      <c r="AF5" s="638"/>
      <c r="AG5" s="638"/>
      <c r="AH5" s="638"/>
      <c r="AI5" s="638"/>
      <c r="AJ5" s="638"/>
      <c r="AK5" s="638"/>
      <c r="AL5" s="639">
        <v>44.1</v>
      </c>
      <c r="AM5" s="640"/>
      <c r="AN5" s="640"/>
      <c r="AO5" s="641"/>
      <c r="AP5" s="631" t="s">
        <v>224</v>
      </c>
      <c r="AQ5" s="632"/>
      <c r="AR5" s="632"/>
      <c r="AS5" s="632"/>
      <c r="AT5" s="632"/>
      <c r="AU5" s="632"/>
      <c r="AV5" s="632"/>
      <c r="AW5" s="632"/>
      <c r="AX5" s="632"/>
      <c r="AY5" s="632"/>
      <c r="AZ5" s="632"/>
      <c r="BA5" s="632"/>
      <c r="BB5" s="632"/>
      <c r="BC5" s="632"/>
      <c r="BD5" s="632"/>
      <c r="BE5" s="632"/>
      <c r="BF5" s="633"/>
      <c r="BG5" s="645">
        <v>29755993</v>
      </c>
      <c r="BH5" s="646"/>
      <c r="BI5" s="646"/>
      <c r="BJ5" s="646"/>
      <c r="BK5" s="646"/>
      <c r="BL5" s="646"/>
      <c r="BM5" s="646"/>
      <c r="BN5" s="647"/>
      <c r="BO5" s="648">
        <v>91.8</v>
      </c>
      <c r="BP5" s="648"/>
      <c r="BQ5" s="648"/>
      <c r="BR5" s="648"/>
      <c r="BS5" s="649">
        <v>528430</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750604</v>
      </c>
      <c r="S6" s="646"/>
      <c r="T6" s="646"/>
      <c r="U6" s="646"/>
      <c r="V6" s="646"/>
      <c r="W6" s="646"/>
      <c r="X6" s="646"/>
      <c r="Y6" s="647"/>
      <c r="Z6" s="648">
        <v>0.5</v>
      </c>
      <c r="AA6" s="648"/>
      <c r="AB6" s="648"/>
      <c r="AC6" s="648"/>
      <c r="AD6" s="649">
        <v>750604</v>
      </c>
      <c r="AE6" s="649"/>
      <c r="AF6" s="649"/>
      <c r="AG6" s="649"/>
      <c r="AH6" s="649"/>
      <c r="AI6" s="649"/>
      <c r="AJ6" s="649"/>
      <c r="AK6" s="649"/>
      <c r="AL6" s="650">
        <v>1.1000000000000001</v>
      </c>
      <c r="AM6" s="651"/>
      <c r="AN6" s="651"/>
      <c r="AO6" s="652"/>
      <c r="AP6" s="642" t="s">
        <v>229</v>
      </c>
      <c r="AQ6" s="643"/>
      <c r="AR6" s="643"/>
      <c r="AS6" s="643"/>
      <c r="AT6" s="643"/>
      <c r="AU6" s="643"/>
      <c r="AV6" s="643"/>
      <c r="AW6" s="643"/>
      <c r="AX6" s="643"/>
      <c r="AY6" s="643"/>
      <c r="AZ6" s="643"/>
      <c r="BA6" s="643"/>
      <c r="BB6" s="643"/>
      <c r="BC6" s="643"/>
      <c r="BD6" s="643"/>
      <c r="BE6" s="643"/>
      <c r="BF6" s="644"/>
      <c r="BG6" s="645">
        <v>29755993</v>
      </c>
      <c r="BH6" s="646"/>
      <c r="BI6" s="646"/>
      <c r="BJ6" s="646"/>
      <c r="BK6" s="646"/>
      <c r="BL6" s="646"/>
      <c r="BM6" s="646"/>
      <c r="BN6" s="647"/>
      <c r="BO6" s="648">
        <v>91.8</v>
      </c>
      <c r="BP6" s="648"/>
      <c r="BQ6" s="648"/>
      <c r="BR6" s="648"/>
      <c r="BS6" s="649">
        <v>528430</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465644</v>
      </c>
      <c r="CS6" s="646"/>
      <c r="CT6" s="646"/>
      <c r="CU6" s="646"/>
      <c r="CV6" s="646"/>
      <c r="CW6" s="646"/>
      <c r="CX6" s="646"/>
      <c r="CY6" s="647"/>
      <c r="CZ6" s="639">
        <v>0.3</v>
      </c>
      <c r="DA6" s="640"/>
      <c r="DB6" s="640"/>
      <c r="DC6" s="659"/>
      <c r="DD6" s="654" t="s">
        <v>231</v>
      </c>
      <c r="DE6" s="646"/>
      <c r="DF6" s="646"/>
      <c r="DG6" s="646"/>
      <c r="DH6" s="646"/>
      <c r="DI6" s="646"/>
      <c r="DJ6" s="646"/>
      <c r="DK6" s="646"/>
      <c r="DL6" s="646"/>
      <c r="DM6" s="646"/>
      <c r="DN6" s="646"/>
      <c r="DO6" s="646"/>
      <c r="DP6" s="647"/>
      <c r="DQ6" s="654">
        <v>465644</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21211</v>
      </c>
      <c r="S7" s="646"/>
      <c r="T7" s="646"/>
      <c r="U7" s="646"/>
      <c r="V7" s="646"/>
      <c r="W7" s="646"/>
      <c r="X7" s="646"/>
      <c r="Y7" s="647"/>
      <c r="Z7" s="648">
        <v>0</v>
      </c>
      <c r="AA7" s="648"/>
      <c r="AB7" s="648"/>
      <c r="AC7" s="648"/>
      <c r="AD7" s="649">
        <v>21211</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14151343</v>
      </c>
      <c r="BH7" s="646"/>
      <c r="BI7" s="646"/>
      <c r="BJ7" s="646"/>
      <c r="BK7" s="646"/>
      <c r="BL7" s="646"/>
      <c r="BM7" s="646"/>
      <c r="BN7" s="647"/>
      <c r="BO7" s="648">
        <v>43.7</v>
      </c>
      <c r="BP7" s="648"/>
      <c r="BQ7" s="648"/>
      <c r="BR7" s="648"/>
      <c r="BS7" s="649">
        <v>506810</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9219088</v>
      </c>
      <c r="CS7" s="646"/>
      <c r="CT7" s="646"/>
      <c r="CU7" s="646"/>
      <c r="CV7" s="646"/>
      <c r="CW7" s="646"/>
      <c r="CX7" s="646"/>
      <c r="CY7" s="647"/>
      <c r="CZ7" s="648">
        <v>6.8</v>
      </c>
      <c r="DA7" s="648"/>
      <c r="DB7" s="648"/>
      <c r="DC7" s="648"/>
      <c r="DD7" s="654">
        <v>573122</v>
      </c>
      <c r="DE7" s="646"/>
      <c r="DF7" s="646"/>
      <c r="DG7" s="646"/>
      <c r="DH7" s="646"/>
      <c r="DI7" s="646"/>
      <c r="DJ7" s="646"/>
      <c r="DK7" s="646"/>
      <c r="DL7" s="646"/>
      <c r="DM7" s="646"/>
      <c r="DN7" s="646"/>
      <c r="DO7" s="646"/>
      <c r="DP7" s="647"/>
      <c r="DQ7" s="654">
        <v>8282525</v>
      </c>
      <c r="DR7" s="646"/>
      <c r="DS7" s="646"/>
      <c r="DT7" s="646"/>
      <c r="DU7" s="646"/>
      <c r="DV7" s="646"/>
      <c r="DW7" s="646"/>
      <c r="DX7" s="646"/>
      <c r="DY7" s="646"/>
      <c r="DZ7" s="646"/>
      <c r="EA7" s="646"/>
      <c r="EB7" s="646"/>
      <c r="EC7" s="655"/>
    </row>
    <row r="8" spans="2:143" ht="11.25" customHeight="1" x14ac:dyDescent="0.15">
      <c r="B8" s="642" t="s">
        <v>235</v>
      </c>
      <c r="C8" s="643"/>
      <c r="D8" s="643"/>
      <c r="E8" s="643"/>
      <c r="F8" s="643"/>
      <c r="G8" s="643"/>
      <c r="H8" s="643"/>
      <c r="I8" s="643"/>
      <c r="J8" s="643"/>
      <c r="K8" s="643"/>
      <c r="L8" s="643"/>
      <c r="M8" s="643"/>
      <c r="N8" s="643"/>
      <c r="O8" s="643"/>
      <c r="P8" s="643"/>
      <c r="Q8" s="644"/>
      <c r="R8" s="645">
        <v>68823</v>
      </c>
      <c r="S8" s="646"/>
      <c r="T8" s="646"/>
      <c r="U8" s="646"/>
      <c r="V8" s="646"/>
      <c r="W8" s="646"/>
      <c r="X8" s="646"/>
      <c r="Y8" s="647"/>
      <c r="Z8" s="648">
        <v>0</v>
      </c>
      <c r="AA8" s="648"/>
      <c r="AB8" s="648"/>
      <c r="AC8" s="648"/>
      <c r="AD8" s="649">
        <v>68823</v>
      </c>
      <c r="AE8" s="649"/>
      <c r="AF8" s="649"/>
      <c r="AG8" s="649"/>
      <c r="AH8" s="649"/>
      <c r="AI8" s="649"/>
      <c r="AJ8" s="649"/>
      <c r="AK8" s="649"/>
      <c r="AL8" s="650">
        <v>0.1</v>
      </c>
      <c r="AM8" s="651"/>
      <c r="AN8" s="651"/>
      <c r="AO8" s="652"/>
      <c r="AP8" s="642" t="s">
        <v>236</v>
      </c>
      <c r="AQ8" s="643"/>
      <c r="AR8" s="643"/>
      <c r="AS8" s="643"/>
      <c r="AT8" s="643"/>
      <c r="AU8" s="643"/>
      <c r="AV8" s="643"/>
      <c r="AW8" s="643"/>
      <c r="AX8" s="643"/>
      <c r="AY8" s="643"/>
      <c r="AZ8" s="643"/>
      <c r="BA8" s="643"/>
      <c r="BB8" s="643"/>
      <c r="BC8" s="643"/>
      <c r="BD8" s="643"/>
      <c r="BE8" s="643"/>
      <c r="BF8" s="644"/>
      <c r="BG8" s="645">
        <v>415064</v>
      </c>
      <c r="BH8" s="646"/>
      <c r="BI8" s="646"/>
      <c r="BJ8" s="646"/>
      <c r="BK8" s="646"/>
      <c r="BL8" s="646"/>
      <c r="BM8" s="646"/>
      <c r="BN8" s="647"/>
      <c r="BO8" s="648">
        <v>1.3</v>
      </c>
      <c r="BP8" s="648"/>
      <c r="BQ8" s="648"/>
      <c r="BR8" s="648"/>
      <c r="BS8" s="654" t="s">
        <v>231</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60755210</v>
      </c>
      <c r="CS8" s="646"/>
      <c r="CT8" s="646"/>
      <c r="CU8" s="646"/>
      <c r="CV8" s="646"/>
      <c r="CW8" s="646"/>
      <c r="CX8" s="646"/>
      <c r="CY8" s="647"/>
      <c r="CZ8" s="648">
        <v>44.6</v>
      </c>
      <c r="DA8" s="648"/>
      <c r="DB8" s="648"/>
      <c r="DC8" s="648"/>
      <c r="DD8" s="654">
        <v>741370</v>
      </c>
      <c r="DE8" s="646"/>
      <c r="DF8" s="646"/>
      <c r="DG8" s="646"/>
      <c r="DH8" s="646"/>
      <c r="DI8" s="646"/>
      <c r="DJ8" s="646"/>
      <c r="DK8" s="646"/>
      <c r="DL8" s="646"/>
      <c r="DM8" s="646"/>
      <c r="DN8" s="646"/>
      <c r="DO8" s="646"/>
      <c r="DP8" s="647"/>
      <c r="DQ8" s="654">
        <v>27049324</v>
      </c>
      <c r="DR8" s="646"/>
      <c r="DS8" s="646"/>
      <c r="DT8" s="646"/>
      <c r="DU8" s="646"/>
      <c r="DV8" s="646"/>
      <c r="DW8" s="646"/>
      <c r="DX8" s="646"/>
      <c r="DY8" s="646"/>
      <c r="DZ8" s="646"/>
      <c r="EA8" s="646"/>
      <c r="EB8" s="646"/>
      <c r="EC8" s="655"/>
    </row>
    <row r="9" spans="2:143" ht="11.25" customHeight="1" x14ac:dyDescent="0.15">
      <c r="B9" s="642" t="s">
        <v>238</v>
      </c>
      <c r="C9" s="643"/>
      <c r="D9" s="643"/>
      <c r="E9" s="643"/>
      <c r="F9" s="643"/>
      <c r="G9" s="643"/>
      <c r="H9" s="643"/>
      <c r="I9" s="643"/>
      <c r="J9" s="643"/>
      <c r="K9" s="643"/>
      <c r="L9" s="643"/>
      <c r="M9" s="643"/>
      <c r="N9" s="643"/>
      <c r="O9" s="643"/>
      <c r="P9" s="643"/>
      <c r="Q9" s="644"/>
      <c r="R9" s="645">
        <v>44656</v>
      </c>
      <c r="S9" s="646"/>
      <c r="T9" s="646"/>
      <c r="U9" s="646"/>
      <c r="V9" s="646"/>
      <c r="W9" s="646"/>
      <c r="X9" s="646"/>
      <c r="Y9" s="647"/>
      <c r="Z9" s="648">
        <v>0</v>
      </c>
      <c r="AA9" s="648"/>
      <c r="AB9" s="648"/>
      <c r="AC9" s="648"/>
      <c r="AD9" s="649">
        <v>44656</v>
      </c>
      <c r="AE9" s="649"/>
      <c r="AF9" s="649"/>
      <c r="AG9" s="649"/>
      <c r="AH9" s="649"/>
      <c r="AI9" s="649"/>
      <c r="AJ9" s="649"/>
      <c r="AK9" s="649"/>
      <c r="AL9" s="650">
        <v>0.1</v>
      </c>
      <c r="AM9" s="651"/>
      <c r="AN9" s="651"/>
      <c r="AO9" s="652"/>
      <c r="AP9" s="642" t="s">
        <v>239</v>
      </c>
      <c r="AQ9" s="643"/>
      <c r="AR9" s="643"/>
      <c r="AS9" s="643"/>
      <c r="AT9" s="643"/>
      <c r="AU9" s="643"/>
      <c r="AV9" s="643"/>
      <c r="AW9" s="643"/>
      <c r="AX9" s="643"/>
      <c r="AY9" s="643"/>
      <c r="AZ9" s="643"/>
      <c r="BA9" s="643"/>
      <c r="BB9" s="643"/>
      <c r="BC9" s="643"/>
      <c r="BD9" s="643"/>
      <c r="BE9" s="643"/>
      <c r="BF9" s="644"/>
      <c r="BG9" s="645">
        <v>11031311</v>
      </c>
      <c r="BH9" s="646"/>
      <c r="BI9" s="646"/>
      <c r="BJ9" s="646"/>
      <c r="BK9" s="646"/>
      <c r="BL9" s="646"/>
      <c r="BM9" s="646"/>
      <c r="BN9" s="647"/>
      <c r="BO9" s="648">
        <v>34</v>
      </c>
      <c r="BP9" s="648"/>
      <c r="BQ9" s="648"/>
      <c r="BR9" s="648"/>
      <c r="BS9" s="654" t="s">
        <v>126</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9196976</v>
      </c>
      <c r="CS9" s="646"/>
      <c r="CT9" s="646"/>
      <c r="CU9" s="646"/>
      <c r="CV9" s="646"/>
      <c r="CW9" s="646"/>
      <c r="CX9" s="646"/>
      <c r="CY9" s="647"/>
      <c r="CZ9" s="648">
        <v>6.8</v>
      </c>
      <c r="DA9" s="648"/>
      <c r="DB9" s="648"/>
      <c r="DC9" s="648"/>
      <c r="DD9" s="654">
        <v>206351</v>
      </c>
      <c r="DE9" s="646"/>
      <c r="DF9" s="646"/>
      <c r="DG9" s="646"/>
      <c r="DH9" s="646"/>
      <c r="DI9" s="646"/>
      <c r="DJ9" s="646"/>
      <c r="DK9" s="646"/>
      <c r="DL9" s="646"/>
      <c r="DM9" s="646"/>
      <c r="DN9" s="646"/>
      <c r="DO9" s="646"/>
      <c r="DP9" s="647"/>
      <c r="DQ9" s="654">
        <v>6942842</v>
      </c>
      <c r="DR9" s="646"/>
      <c r="DS9" s="646"/>
      <c r="DT9" s="646"/>
      <c r="DU9" s="646"/>
      <c r="DV9" s="646"/>
      <c r="DW9" s="646"/>
      <c r="DX9" s="646"/>
      <c r="DY9" s="646"/>
      <c r="DZ9" s="646"/>
      <c r="EA9" s="646"/>
      <c r="EB9" s="646"/>
      <c r="EC9" s="655"/>
    </row>
    <row r="10" spans="2:143" ht="11.25" customHeight="1" x14ac:dyDescent="0.15">
      <c r="B10" s="642" t="s">
        <v>241</v>
      </c>
      <c r="C10" s="643"/>
      <c r="D10" s="643"/>
      <c r="E10" s="643"/>
      <c r="F10" s="643"/>
      <c r="G10" s="643"/>
      <c r="H10" s="643"/>
      <c r="I10" s="643"/>
      <c r="J10" s="643"/>
      <c r="K10" s="643"/>
      <c r="L10" s="643"/>
      <c r="M10" s="643"/>
      <c r="N10" s="643"/>
      <c r="O10" s="643"/>
      <c r="P10" s="643"/>
      <c r="Q10" s="644"/>
      <c r="R10" s="645" t="s">
        <v>126</v>
      </c>
      <c r="S10" s="646"/>
      <c r="T10" s="646"/>
      <c r="U10" s="646"/>
      <c r="V10" s="646"/>
      <c r="W10" s="646"/>
      <c r="X10" s="646"/>
      <c r="Y10" s="647"/>
      <c r="Z10" s="648" t="s">
        <v>126</v>
      </c>
      <c r="AA10" s="648"/>
      <c r="AB10" s="648"/>
      <c r="AC10" s="648"/>
      <c r="AD10" s="649" t="s">
        <v>126</v>
      </c>
      <c r="AE10" s="649"/>
      <c r="AF10" s="649"/>
      <c r="AG10" s="649"/>
      <c r="AH10" s="649"/>
      <c r="AI10" s="649"/>
      <c r="AJ10" s="649"/>
      <c r="AK10" s="649"/>
      <c r="AL10" s="650" t="s">
        <v>181</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913763</v>
      </c>
      <c r="BH10" s="646"/>
      <c r="BI10" s="646"/>
      <c r="BJ10" s="646"/>
      <c r="BK10" s="646"/>
      <c r="BL10" s="646"/>
      <c r="BM10" s="646"/>
      <c r="BN10" s="647"/>
      <c r="BO10" s="648">
        <v>2.8</v>
      </c>
      <c r="BP10" s="648"/>
      <c r="BQ10" s="648"/>
      <c r="BR10" s="648"/>
      <c r="BS10" s="654">
        <v>151565</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149141</v>
      </c>
      <c r="CS10" s="646"/>
      <c r="CT10" s="646"/>
      <c r="CU10" s="646"/>
      <c r="CV10" s="646"/>
      <c r="CW10" s="646"/>
      <c r="CX10" s="646"/>
      <c r="CY10" s="647"/>
      <c r="CZ10" s="648">
        <v>0.1</v>
      </c>
      <c r="DA10" s="648"/>
      <c r="DB10" s="648"/>
      <c r="DC10" s="648"/>
      <c r="DD10" s="654" t="s">
        <v>231</v>
      </c>
      <c r="DE10" s="646"/>
      <c r="DF10" s="646"/>
      <c r="DG10" s="646"/>
      <c r="DH10" s="646"/>
      <c r="DI10" s="646"/>
      <c r="DJ10" s="646"/>
      <c r="DK10" s="646"/>
      <c r="DL10" s="646"/>
      <c r="DM10" s="646"/>
      <c r="DN10" s="646"/>
      <c r="DO10" s="646"/>
      <c r="DP10" s="647"/>
      <c r="DQ10" s="654">
        <v>147891</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5103707</v>
      </c>
      <c r="S11" s="646"/>
      <c r="T11" s="646"/>
      <c r="U11" s="646"/>
      <c r="V11" s="646"/>
      <c r="W11" s="646"/>
      <c r="X11" s="646"/>
      <c r="Y11" s="647"/>
      <c r="Z11" s="650">
        <v>3.7</v>
      </c>
      <c r="AA11" s="651"/>
      <c r="AB11" s="651"/>
      <c r="AC11" s="663"/>
      <c r="AD11" s="654">
        <v>5103707</v>
      </c>
      <c r="AE11" s="646"/>
      <c r="AF11" s="646"/>
      <c r="AG11" s="646"/>
      <c r="AH11" s="646"/>
      <c r="AI11" s="646"/>
      <c r="AJ11" s="646"/>
      <c r="AK11" s="647"/>
      <c r="AL11" s="650">
        <v>7.5</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1791205</v>
      </c>
      <c r="BH11" s="646"/>
      <c r="BI11" s="646"/>
      <c r="BJ11" s="646"/>
      <c r="BK11" s="646"/>
      <c r="BL11" s="646"/>
      <c r="BM11" s="646"/>
      <c r="BN11" s="647"/>
      <c r="BO11" s="648">
        <v>5.5</v>
      </c>
      <c r="BP11" s="648"/>
      <c r="BQ11" s="648"/>
      <c r="BR11" s="648"/>
      <c r="BS11" s="654">
        <v>355245</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905786</v>
      </c>
      <c r="CS11" s="646"/>
      <c r="CT11" s="646"/>
      <c r="CU11" s="646"/>
      <c r="CV11" s="646"/>
      <c r="CW11" s="646"/>
      <c r="CX11" s="646"/>
      <c r="CY11" s="647"/>
      <c r="CZ11" s="648">
        <v>0.7</v>
      </c>
      <c r="DA11" s="648"/>
      <c r="DB11" s="648"/>
      <c r="DC11" s="648"/>
      <c r="DD11" s="654">
        <v>276721</v>
      </c>
      <c r="DE11" s="646"/>
      <c r="DF11" s="646"/>
      <c r="DG11" s="646"/>
      <c r="DH11" s="646"/>
      <c r="DI11" s="646"/>
      <c r="DJ11" s="646"/>
      <c r="DK11" s="646"/>
      <c r="DL11" s="646"/>
      <c r="DM11" s="646"/>
      <c r="DN11" s="646"/>
      <c r="DO11" s="646"/>
      <c r="DP11" s="647"/>
      <c r="DQ11" s="654">
        <v>605733</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v>11124</v>
      </c>
      <c r="S12" s="646"/>
      <c r="T12" s="646"/>
      <c r="U12" s="646"/>
      <c r="V12" s="646"/>
      <c r="W12" s="646"/>
      <c r="X12" s="646"/>
      <c r="Y12" s="647"/>
      <c r="Z12" s="648">
        <v>0</v>
      </c>
      <c r="AA12" s="648"/>
      <c r="AB12" s="648"/>
      <c r="AC12" s="648"/>
      <c r="AD12" s="649">
        <v>11124</v>
      </c>
      <c r="AE12" s="649"/>
      <c r="AF12" s="649"/>
      <c r="AG12" s="649"/>
      <c r="AH12" s="649"/>
      <c r="AI12" s="649"/>
      <c r="AJ12" s="649"/>
      <c r="AK12" s="649"/>
      <c r="AL12" s="650">
        <v>0</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12707607</v>
      </c>
      <c r="BH12" s="646"/>
      <c r="BI12" s="646"/>
      <c r="BJ12" s="646"/>
      <c r="BK12" s="646"/>
      <c r="BL12" s="646"/>
      <c r="BM12" s="646"/>
      <c r="BN12" s="647"/>
      <c r="BO12" s="648">
        <v>39.200000000000003</v>
      </c>
      <c r="BP12" s="648"/>
      <c r="BQ12" s="648"/>
      <c r="BR12" s="648"/>
      <c r="BS12" s="654" t="s">
        <v>181</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9737316</v>
      </c>
      <c r="CS12" s="646"/>
      <c r="CT12" s="646"/>
      <c r="CU12" s="646"/>
      <c r="CV12" s="646"/>
      <c r="CW12" s="646"/>
      <c r="CX12" s="646"/>
      <c r="CY12" s="647"/>
      <c r="CZ12" s="648">
        <v>7.1</v>
      </c>
      <c r="DA12" s="648"/>
      <c r="DB12" s="648"/>
      <c r="DC12" s="648"/>
      <c r="DD12" s="654">
        <v>449539</v>
      </c>
      <c r="DE12" s="646"/>
      <c r="DF12" s="646"/>
      <c r="DG12" s="646"/>
      <c r="DH12" s="646"/>
      <c r="DI12" s="646"/>
      <c r="DJ12" s="646"/>
      <c r="DK12" s="646"/>
      <c r="DL12" s="646"/>
      <c r="DM12" s="646"/>
      <c r="DN12" s="646"/>
      <c r="DO12" s="646"/>
      <c r="DP12" s="647"/>
      <c r="DQ12" s="654">
        <v>1637158</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126</v>
      </c>
      <c r="S13" s="646"/>
      <c r="T13" s="646"/>
      <c r="U13" s="646"/>
      <c r="V13" s="646"/>
      <c r="W13" s="646"/>
      <c r="X13" s="646"/>
      <c r="Y13" s="647"/>
      <c r="Z13" s="648" t="s">
        <v>231</v>
      </c>
      <c r="AA13" s="648"/>
      <c r="AB13" s="648"/>
      <c r="AC13" s="648"/>
      <c r="AD13" s="649" t="s">
        <v>181</v>
      </c>
      <c r="AE13" s="649"/>
      <c r="AF13" s="649"/>
      <c r="AG13" s="649"/>
      <c r="AH13" s="649"/>
      <c r="AI13" s="649"/>
      <c r="AJ13" s="649"/>
      <c r="AK13" s="649"/>
      <c r="AL13" s="650" t="s">
        <v>231</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12569004</v>
      </c>
      <c r="BH13" s="646"/>
      <c r="BI13" s="646"/>
      <c r="BJ13" s="646"/>
      <c r="BK13" s="646"/>
      <c r="BL13" s="646"/>
      <c r="BM13" s="646"/>
      <c r="BN13" s="647"/>
      <c r="BO13" s="648">
        <v>38.799999999999997</v>
      </c>
      <c r="BP13" s="648"/>
      <c r="BQ13" s="648"/>
      <c r="BR13" s="648"/>
      <c r="BS13" s="654" t="s">
        <v>231</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12616464</v>
      </c>
      <c r="CS13" s="646"/>
      <c r="CT13" s="646"/>
      <c r="CU13" s="646"/>
      <c r="CV13" s="646"/>
      <c r="CW13" s="646"/>
      <c r="CX13" s="646"/>
      <c r="CY13" s="647"/>
      <c r="CZ13" s="648">
        <v>9.3000000000000007</v>
      </c>
      <c r="DA13" s="648"/>
      <c r="DB13" s="648"/>
      <c r="DC13" s="648"/>
      <c r="DD13" s="654">
        <v>5847664</v>
      </c>
      <c r="DE13" s="646"/>
      <c r="DF13" s="646"/>
      <c r="DG13" s="646"/>
      <c r="DH13" s="646"/>
      <c r="DI13" s="646"/>
      <c r="DJ13" s="646"/>
      <c r="DK13" s="646"/>
      <c r="DL13" s="646"/>
      <c r="DM13" s="646"/>
      <c r="DN13" s="646"/>
      <c r="DO13" s="646"/>
      <c r="DP13" s="647"/>
      <c r="DQ13" s="654">
        <v>5889219</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77662</v>
      </c>
      <c r="S14" s="646"/>
      <c r="T14" s="646"/>
      <c r="U14" s="646"/>
      <c r="V14" s="646"/>
      <c r="W14" s="646"/>
      <c r="X14" s="646"/>
      <c r="Y14" s="647"/>
      <c r="Z14" s="648">
        <v>0.1</v>
      </c>
      <c r="AA14" s="648"/>
      <c r="AB14" s="648"/>
      <c r="AC14" s="648"/>
      <c r="AD14" s="649">
        <v>77662</v>
      </c>
      <c r="AE14" s="649"/>
      <c r="AF14" s="649"/>
      <c r="AG14" s="649"/>
      <c r="AH14" s="649"/>
      <c r="AI14" s="649"/>
      <c r="AJ14" s="649"/>
      <c r="AK14" s="649"/>
      <c r="AL14" s="650">
        <v>0.1</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579163</v>
      </c>
      <c r="BH14" s="646"/>
      <c r="BI14" s="646"/>
      <c r="BJ14" s="646"/>
      <c r="BK14" s="646"/>
      <c r="BL14" s="646"/>
      <c r="BM14" s="646"/>
      <c r="BN14" s="647"/>
      <c r="BO14" s="648">
        <v>1.8</v>
      </c>
      <c r="BP14" s="648"/>
      <c r="BQ14" s="648"/>
      <c r="BR14" s="648"/>
      <c r="BS14" s="654">
        <v>21620</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3725082</v>
      </c>
      <c r="CS14" s="646"/>
      <c r="CT14" s="646"/>
      <c r="CU14" s="646"/>
      <c r="CV14" s="646"/>
      <c r="CW14" s="646"/>
      <c r="CX14" s="646"/>
      <c r="CY14" s="647"/>
      <c r="CZ14" s="648">
        <v>2.7</v>
      </c>
      <c r="DA14" s="648"/>
      <c r="DB14" s="648"/>
      <c r="DC14" s="648"/>
      <c r="DD14" s="654">
        <v>224038</v>
      </c>
      <c r="DE14" s="646"/>
      <c r="DF14" s="646"/>
      <c r="DG14" s="646"/>
      <c r="DH14" s="646"/>
      <c r="DI14" s="646"/>
      <c r="DJ14" s="646"/>
      <c r="DK14" s="646"/>
      <c r="DL14" s="646"/>
      <c r="DM14" s="646"/>
      <c r="DN14" s="646"/>
      <c r="DO14" s="646"/>
      <c r="DP14" s="647"/>
      <c r="DQ14" s="654">
        <v>3524057</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231</v>
      </c>
      <c r="S15" s="646"/>
      <c r="T15" s="646"/>
      <c r="U15" s="646"/>
      <c r="V15" s="646"/>
      <c r="W15" s="646"/>
      <c r="X15" s="646"/>
      <c r="Y15" s="647"/>
      <c r="Z15" s="648" t="s">
        <v>231</v>
      </c>
      <c r="AA15" s="648"/>
      <c r="AB15" s="648"/>
      <c r="AC15" s="648"/>
      <c r="AD15" s="649" t="s">
        <v>126</v>
      </c>
      <c r="AE15" s="649"/>
      <c r="AF15" s="649"/>
      <c r="AG15" s="649"/>
      <c r="AH15" s="649"/>
      <c r="AI15" s="649"/>
      <c r="AJ15" s="649"/>
      <c r="AK15" s="649"/>
      <c r="AL15" s="650" t="s">
        <v>126</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2316680</v>
      </c>
      <c r="BH15" s="646"/>
      <c r="BI15" s="646"/>
      <c r="BJ15" s="646"/>
      <c r="BK15" s="646"/>
      <c r="BL15" s="646"/>
      <c r="BM15" s="646"/>
      <c r="BN15" s="647"/>
      <c r="BO15" s="648">
        <v>7.1</v>
      </c>
      <c r="BP15" s="648"/>
      <c r="BQ15" s="648"/>
      <c r="BR15" s="648"/>
      <c r="BS15" s="654" t="s">
        <v>181</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15551107</v>
      </c>
      <c r="CS15" s="646"/>
      <c r="CT15" s="646"/>
      <c r="CU15" s="646"/>
      <c r="CV15" s="646"/>
      <c r="CW15" s="646"/>
      <c r="CX15" s="646"/>
      <c r="CY15" s="647"/>
      <c r="CZ15" s="648">
        <v>11.4</v>
      </c>
      <c r="DA15" s="648"/>
      <c r="DB15" s="648"/>
      <c r="DC15" s="648"/>
      <c r="DD15" s="654">
        <v>6131788</v>
      </c>
      <c r="DE15" s="646"/>
      <c r="DF15" s="646"/>
      <c r="DG15" s="646"/>
      <c r="DH15" s="646"/>
      <c r="DI15" s="646"/>
      <c r="DJ15" s="646"/>
      <c r="DK15" s="646"/>
      <c r="DL15" s="646"/>
      <c r="DM15" s="646"/>
      <c r="DN15" s="646"/>
      <c r="DO15" s="646"/>
      <c r="DP15" s="647"/>
      <c r="DQ15" s="654">
        <v>9146299</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22432</v>
      </c>
      <c r="S16" s="646"/>
      <c r="T16" s="646"/>
      <c r="U16" s="646"/>
      <c r="V16" s="646"/>
      <c r="W16" s="646"/>
      <c r="X16" s="646"/>
      <c r="Y16" s="647"/>
      <c r="Z16" s="648">
        <v>0</v>
      </c>
      <c r="AA16" s="648"/>
      <c r="AB16" s="648"/>
      <c r="AC16" s="648"/>
      <c r="AD16" s="649">
        <v>22432</v>
      </c>
      <c r="AE16" s="649"/>
      <c r="AF16" s="649"/>
      <c r="AG16" s="649"/>
      <c r="AH16" s="649"/>
      <c r="AI16" s="649"/>
      <c r="AJ16" s="649"/>
      <c r="AK16" s="649"/>
      <c r="AL16" s="650">
        <v>0</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126</v>
      </c>
      <c r="BH16" s="646"/>
      <c r="BI16" s="646"/>
      <c r="BJ16" s="646"/>
      <c r="BK16" s="646"/>
      <c r="BL16" s="646"/>
      <c r="BM16" s="646"/>
      <c r="BN16" s="647"/>
      <c r="BO16" s="648" t="s">
        <v>126</v>
      </c>
      <c r="BP16" s="648"/>
      <c r="BQ16" s="648"/>
      <c r="BR16" s="648"/>
      <c r="BS16" s="654" t="s">
        <v>231</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108471</v>
      </c>
      <c r="CS16" s="646"/>
      <c r="CT16" s="646"/>
      <c r="CU16" s="646"/>
      <c r="CV16" s="646"/>
      <c r="CW16" s="646"/>
      <c r="CX16" s="646"/>
      <c r="CY16" s="647"/>
      <c r="CZ16" s="648">
        <v>0.1</v>
      </c>
      <c r="DA16" s="648"/>
      <c r="DB16" s="648"/>
      <c r="DC16" s="648"/>
      <c r="DD16" s="654" t="s">
        <v>231</v>
      </c>
      <c r="DE16" s="646"/>
      <c r="DF16" s="646"/>
      <c r="DG16" s="646"/>
      <c r="DH16" s="646"/>
      <c r="DI16" s="646"/>
      <c r="DJ16" s="646"/>
      <c r="DK16" s="646"/>
      <c r="DL16" s="646"/>
      <c r="DM16" s="646"/>
      <c r="DN16" s="646"/>
      <c r="DO16" s="646"/>
      <c r="DP16" s="647"/>
      <c r="DQ16" s="654">
        <v>53</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316140</v>
      </c>
      <c r="S17" s="646"/>
      <c r="T17" s="646"/>
      <c r="U17" s="646"/>
      <c r="V17" s="646"/>
      <c r="W17" s="646"/>
      <c r="X17" s="646"/>
      <c r="Y17" s="647"/>
      <c r="Z17" s="648">
        <v>0.2</v>
      </c>
      <c r="AA17" s="648"/>
      <c r="AB17" s="648"/>
      <c r="AC17" s="648"/>
      <c r="AD17" s="649">
        <v>316140</v>
      </c>
      <c r="AE17" s="649"/>
      <c r="AF17" s="649"/>
      <c r="AG17" s="649"/>
      <c r="AH17" s="649"/>
      <c r="AI17" s="649"/>
      <c r="AJ17" s="649"/>
      <c r="AK17" s="649"/>
      <c r="AL17" s="650">
        <v>0.5</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v>1200</v>
      </c>
      <c r="BH17" s="646"/>
      <c r="BI17" s="646"/>
      <c r="BJ17" s="646"/>
      <c r="BK17" s="646"/>
      <c r="BL17" s="646"/>
      <c r="BM17" s="646"/>
      <c r="BN17" s="647"/>
      <c r="BO17" s="648">
        <v>0</v>
      </c>
      <c r="BP17" s="648"/>
      <c r="BQ17" s="648"/>
      <c r="BR17" s="648"/>
      <c r="BS17" s="654" t="s">
        <v>126</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13234796</v>
      </c>
      <c r="CS17" s="646"/>
      <c r="CT17" s="646"/>
      <c r="CU17" s="646"/>
      <c r="CV17" s="646"/>
      <c r="CW17" s="646"/>
      <c r="CX17" s="646"/>
      <c r="CY17" s="647"/>
      <c r="CZ17" s="648">
        <v>9.6999999999999993</v>
      </c>
      <c r="DA17" s="648"/>
      <c r="DB17" s="648"/>
      <c r="DC17" s="648"/>
      <c r="DD17" s="654" t="s">
        <v>126</v>
      </c>
      <c r="DE17" s="646"/>
      <c r="DF17" s="646"/>
      <c r="DG17" s="646"/>
      <c r="DH17" s="646"/>
      <c r="DI17" s="646"/>
      <c r="DJ17" s="646"/>
      <c r="DK17" s="646"/>
      <c r="DL17" s="646"/>
      <c r="DM17" s="646"/>
      <c r="DN17" s="646"/>
      <c r="DO17" s="646"/>
      <c r="DP17" s="647"/>
      <c r="DQ17" s="654">
        <v>12973587</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158604</v>
      </c>
      <c r="S18" s="646"/>
      <c r="T18" s="646"/>
      <c r="U18" s="646"/>
      <c r="V18" s="646"/>
      <c r="W18" s="646"/>
      <c r="X18" s="646"/>
      <c r="Y18" s="647"/>
      <c r="Z18" s="648">
        <v>0.1</v>
      </c>
      <c r="AA18" s="648"/>
      <c r="AB18" s="648"/>
      <c r="AC18" s="648"/>
      <c r="AD18" s="649">
        <v>158604</v>
      </c>
      <c r="AE18" s="649"/>
      <c r="AF18" s="649"/>
      <c r="AG18" s="649"/>
      <c r="AH18" s="649"/>
      <c r="AI18" s="649"/>
      <c r="AJ18" s="649"/>
      <c r="AK18" s="649"/>
      <c r="AL18" s="650">
        <v>0.2</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181</v>
      </c>
      <c r="BH18" s="646"/>
      <c r="BI18" s="646"/>
      <c r="BJ18" s="646"/>
      <c r="BK18" s="646"/>
      <c r="BL18" s="646"/>
      <c r="BM18" s="646"/>
      <c r="BN18" s="647"/>
      <c r="BO18" s="648" t="s">
        <v>181</v>
      </c>
      <c r="BP18" s="648"/>
      <c r="BQ18" s="648"/>
      <c r="BR18" s="648"/>
      <c r="BS18" s="654" t="s">
        <v>126</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v>534610</v>
      </c>
      <c r="CS18" s="646"/>
      <c r="CT18" s="646"/>
      <c r="CU18" s="646"/>
      <c r="CV18" s="646"/>
      <c r="CW18" s="646"/>
      <c r="CX18" s="646"/>
      <c r="CY18" s="647"/>
      <c r="CZ18" s="648">
        <v>0.4</v>
      </c>
      <c r="DA18" s="648"/>
      <c r="DB18" s="648"/>
      <c r="DC18" s="648"/>
      <c r="DD18" s="654">
        <v>169320</v>
      </c>
      <c r="DE18" s="646"/>
      <c r="DF18" s="646"/>
      <c r="DG18" s="646"/>
      <c r="DH18" s="646"/>
      <c r="DI18" s="646"/>
      <c r="DJ18" s="646"/>
      <c r="DK18" s="646"/>
      <c r="DL18" s="646"/>
      <c r="DM18" s="646"/>
      <c r="DN18" s="646"/>
      <c r="DO18" s="646"/>
      <c r="DP18" s="647"/>
      <c r="DQ18" s="654">
        <v>330977</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11503</v>
      </c>
      <c r="S19" s="646"/>
      <c r="T19" s="646"/>
      <c r="U19" s="646"/>
      <c r="V19" s="646"/>
      <c r="W19" s="646"/>
      <c r="X19" s="646"/>
      <c r="Y19" s="647"/>
      <c r="Z19" s="648">
        <v>0</v>
      </c>
      <c r="AA19" s="648"/>
      <c r="AB19" s="648"/>
      <c r="AC19" s="648"/>
      <c r="AD19" s="649">
        <v>11503</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v>2648557</v>
      </c>
      <c r="BH19" s="646"/>
      <c r="BI19" s="646"/>
      <c r="BJ19" s="646"/>
      <c r="BK19" s="646"/>
      <c r="BL19" s="646"/>
      <c r="BM19" s="646"/>
      <c r="BN19" s="647"/>
      <c r="BO19" s="648">
        <v>8.1999999999999993</v>
      </c>
      <c r="BP19" s="648"/>
      <c r="BQ19" s="648"/>
      <c r="BR19" s="648"/>
      <c r="BS19" s="654" t="s">
        <v>181</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126</v>
      </c>
      <c r="CS19" s="646"/>
      <c r="CT19" s="646"/>
      <c r="CU19" s="646"/>
      <c r="CV19" s="646"/>
      <c r="CW19" s="646"/>
      <c r="CX19" s="646"/>
      <c r="CY19" s="647"/>
      <c r="CZ19" s="648" t="s">
        <v>231</v>
      </c>
      <c r="DA19" s="648"/>
      <c r="DB19" s="648"/>
      <c r="DC19" s="648"/>
      <c r="DD19" s="654" t="s">
        <v>126</v>
      </c>
      <c r="DE19" s="646"/>
      <c r="DF19" s="646"/>
      <c r="DG19" s="646"/>
      <c r="DH19" s="646"/>
      <c r="DI19" s="646"/>
      <c r="DJ19" s="646"/>
      <c r="DK19" s="646"/>
      <c r="DL19" s="646"/>
      <c r="DM19" s="646"/>
      <c r="DN19" s="646"/>
      <c r="DO19" s="646"/>
      <c r="DP19" s="647"/>
      <c r="DQ19" s="654" t="s">
        <v>181</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6455</v>
      </c>
      <c r="S20" s="646"/>
      <c r="T20" s="646"/>
      <c r="U20" s="646"/>
      <c r="V20" s="646"/>
      <c r="W20" s="646"/>
      <c r="X20" s="646"/>
      <c r="Y20" s="647"/>
      <c r="Z20" s="648">
        <v>0</v>
      </c>
      <c r="AA20" s="648"/>
      <c r="AB20" s="648"/>
      <c r="AC20" s="648"/>
      <c r="AD20" s="649">
        <v>6455</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v>2648557</v>
      </c>
      <c r="BH20" s="646"/>
      <c r="BI20" s="646"/>
      <c r="BJ20" s="646"/>
      <c r="BK20" s="646"/>
      <c r="BL20" s="646"/>
      <c r="BM20" s="646"/>
      <c r="BN20" s="647"/>
      <c r="BO20" s="648">
        <v>8.1999999999999993</v>
      </c>
      <c r="BP20" s="648"/>
      <c r="BQ20" s="648"/>
      <c r="BR20" s="648"/>
      <c r="BS20" s="654" t="s">
        <v>181</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136199691</v>
      </c>
      <c r="CS20" s="646"/>
      <c r="CT20" s="646"/>
      <c r="CU20" s="646"/>
      <c r="CV20" s="646"/>
      <c r="CW20" s="646"/>
      <c r="CX20" s="646"/>
      <c r="CY20" s="647"/>
      <c r="CZ20" s="648">
        <v>100</v>
      </c>
      <c r="DA20" s="648"/>
      <c r="DB20" s="648"/>
      <c r="DC20" s="648"/>
      <c r="DD20" s="654">
        <v>14619913</v>
      </c>
      <c r="DE20" s="646"/>
      <c r="DF20" s="646"/>
      <c r="DG20" s="646"/>
      <c r="DH20" s="646"/>
      <c r="DI20" s="646"/>
      <c r="DJ20" s="646"/>
      <c r="DK20" s="646"/>
      <c r="DL20" s="646"/>
      <c r="DM20" s="646"/>
      <c r="DN20" s="646"/>
      <c r="DO20" s="646"/>
      <c r="DP20" s="647"/>
      <c r="DQ20" s="654">
        <v>76995309</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139578</v>
      </c>
      <c r="S21" s="646"/>
      <c r="T21" s="646"/>
      <c r="U21" s="646"/>
      <c r="V21" s="646"/>
      <c r="W21" s="646"/>
      <c r="X21" s="646"/>
      <c r="Y21" s="647"/>
      <c r="Z21" s="648">
        <v>0.1</v>
      </c>
      <c r="AA21" s="648"/>
      <c r="AB21" s="648"/>
      <c r="AC21" s="648"/>
      <c r="AD21" s="649">
        <v>139578</v>
      </c>
      <c r="AE21" s="649"/>
      <c r="AF21" s="649"/>
      <c r="AG21" s="649"/>
      <c r="AH21" s="649"/>
      <c r="AI21" s="649"/>
      <c r="AJ21" s="649"/>
      <c r="AK21" s="649"/>
      <c r="AL21" s="650">
        <v>0.2</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v>236119</v>
      </c>
      <c r="BH21" s="646"/>
      <c r="BI21" s="646"/>
      <c r="BJ21" s="646"/>
      <c r="BK21" s="646"/>
      <c r="BL21" s="646"/>
      <c r="BM21" s="646"/>
      <c r="BN21" s="647"/>
      <c r="BO21" s="648">
        <v>0.7</v>
      </c>
      <c r="BP21" s="648"/>
      <c r="BQ21" s="648"/>
      <c r="BR21" s="648"/>
      <c r="BS21" s="654" t="s">
        <v>231</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32280936</v>
      </c>
      <c r="S22" s="646"/>
      <c r="T22" s="646"/>
      <c r="U22" s="646"/>
      <c r="V22" s="646"/>
      <c r="W22" s="646"/>
      <c r="X22" s="646"/>
      <c r="Y22" s="647"/>
      <c r="Z22" s="648">
        <v>23.4</v>
      </c>
      <c r="AA22" s="648"/>
      <c r="AB22" s="648"/>
      <c r="AC22" s="648"/>
      <c r="AD22" s="649">
        <v>30736785</v>
      </c>
      <c r="AE22" s="649"/>
      <c r="AF22" s="649"/>
      <c r="AG22" s="649"/>
      <c r="AH22" s="649"/>
      <c r="AI22" s="649"/>
      <c r="AJ22" s="649"/>
      <c r="AK22" s="649"/>
      <c r="AL22" s="650">
        <v>45.2</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126</v>
      </c>
      <c r="BH22" s="646"/>
      <c r="BI22" s="646"/>
      <c r="BJ22" s="646"/>
      <c r="BK22" s="646"/>
      <c r="BL22" s="646"/>
      <c r="BM22" s="646"/>
      <c r="BN22" s="647"/>
      <c r="BO22" s="648" t="s">
        <v>126</v>
      </c>
      <c r="BP22" s="648"/>
      <c r="BQ22" s="648"/>
      <c r="BR22" s="648"/>
      <c r="BS22" s="654" t="s">
        <v>126</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30736785</v>
      </c>
      <c r="S23" s="646"/>
      <c r="T23" s="646"/>
      <c r="U23" s="646"/>
      <c r="V23" s="646"/>
      <c r="W23" s="646"/>
      <c r="X23" s="646"/>
      <c r="Y23" s="647"/>
      <c r="Z23" s="648">
        <v>22.3</v>
      </c>
      <c r="AA23" s="648"/>
      <c r="AB23" s="648"/>
      <c r="AC23" s="648"/>
      <c r="AD23" s="649">
        <v>30736785</v>
      </c>
      <c r="AE23" s="649"/>
      <c r="AF23" s="649"/>
      <c r="AG23" s="649"/>
      <c r="AH23" s="649"/>
      <c r="AI23" s="649"/>
      <c r="AJ23" s="649"/>
      <c r="AK23" s="649"/>
      <c r="AL23" s="650">
        <v>45.2</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v>2412438</v>
      </c>
      <c r="BH23" s="646"/>
      <c r="BI23" s="646"/>
      <c r="BJ23" s="646"/>
      <c r="BK23" s="646"/>
      <c r="BL23" s="646"/>
      <c r="BM23" s="646"/>
      <c r="BN23" s="647"/>
      <c r="BO23" s="648">
        <v>7.4</v>
      </c>
      <c r="BP23" s="648"/>
      <c r="BQ23" s="648"/>
      <c r="BR23" s="648"/>
      <c r="BS23" s="654" t="s">
        <v>126</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8" t="s">
        <v>284</v>
      </c>
      <c r="DM23" s="679"/>
      <c r="DN23" s="679"/>
      <c r="DO23" s="679"/>
      <c r="DP23" s="679"/>
      <c r="DQ23" s="679"/>
      <c r="DR23" s="679"/>
      <c r="DS23" s="679"/>
      <c r="DT23" s="679"/>
      <c r="DU23" s="679"/>
      <c r="DV23" s="680"/>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1544034</v>
      </c>
      <c r="S24" s="646"/>
      <c r="T24" s="646"/>
      <c r="U24" s="646"/>
      <c r="V24" s="646"/>
      <c r="W24" s="646"/>
      <c r="X24" s="646"/>
      <c r="Y24" s="647"/>
      <c r="Z24" s="648">
        <v>1.1000000000000001</v>
      </c>
      <c r="AA24" s="648"/>
      <c r="AB24" s="648"/>
      <c r="AC24" s="648"/>
      <c r="AD24" s="649" t="s">
        <v>231</v>
      </c>
      <c r="AE24" s="649"/>
      <c r="AF24" s="649"/>
      <c r="AG24" s="649"/>
      <c r="AH24" s="649"/>
      <c r="AI24" s="649"/>
      <c r="AJ24" s="649"/>
      <c r="AK24" s="649"/>
      <c r="AL24" s="650" t="s">
        <v>231</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126</v>
      </c>
      <c r="BH24" s="646"/>
      <c r="BI24" s="646"/>
      <c r="BJ24" s="646"/>
      <c r="BK24" s="646"/>
      <c r="BL24" s="646"/>
      <c r="BM24" s="646"/>
      <c r="BN24" s="647"/>
      <c r="BO24" s="648" t="s">
        <v>126</v>
      </c>
      <c r="BP24" s="648"/>
      <c r="BQ24" s="648"/>
      <c r="BR24" s="648"/>
      <c r="BS24" s="654" t="s">
        <v>231</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73245505</v>
      </c>
      <c r="CS24" s="635"/>
      <c r="CT24" s="635"/>
      <c r="CU24" s="635"/>
      <c r="CV24" s="635"/>
      <c r="CW24" s="635"/>
      <c r="CX24" s="635"/>
      <c r="CY24" s="636"/>
      <c r="CZ24" s="639">
        <v>53.8</v>
      </c>
      <c r="DA24" s="640"/>
      <c r="DB24" s="640"/>
      <c r="DC24" s="659"/>
      <c r="DD24" s="681">
        <v>42377861</v>
      </c>
      <c r="DE24" s="635"/>
      <c r="DF24" s="635"/>
      <c r="DG24" s="635"/>
      <c r="DH24" s="635"/>
      <c r="DI24" s="635"/>
      <c r="DJ24" s="635"/>
      <c r="DK24" s="636"/>
      <c r="DL24" s="681">
        <v>41591226</v>
      </c>
      <c r="DM24" s="635"/>
      <c r="DN24" s="635"/>
      <c r="DO24" s="635"/>
      <c r="DP24" s="635"/>
      <c r="DQ24" s="635"/>
      <c r="DR24" s="635"/>
      <c r="DS24" s="635"/>
      <c r="DT24" s="635"/>
      <c r="DU24" s="635"/>
      <c r="DV24" s="636"/>
      <c r="DW24" s="639">
        <v>58.2</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v>117</v>
      </c>
      <c r="S25" s="646"/>
      <c r="T25" s="646"/>
      <c r="U25" s="646"/>
      <c r="V25" s="646"/>
      <c r="W25" s="646"/>
      <c r="X25" s="646"/>
      <c r="Y25" s="647"/>
      <c r="Z25" s="648">
        <v>0</v>
      </c>
      <c r="AA25" s="648"/>
      <c r="AB25" s="648"/>
      <c r="AC25" s="648"/>
      <c r="AD25" s="649" t="s">
        <v>181</v>
      </c>
      <c r="AE25" s="649"/>
      <c r="AF25" s="649"/>
      <c r="AG25" s="649"/>
      <c r="AH25" s="649"/>
      <c r="AI25" s="649"/>
      <c r="AJ25" s="649"/>
      <c r="AK25" s="649"/>
      <c r="AL25" s="650" t="s">
        <v>181</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181</v>
      </c>
      <c r="BH25" s="646"/>
      <c r="BI25" s="646"/>
      <c r="BJ25" s="646"/>
      <c r="BK25" s="646"/>
      <c r="BL25" s="646"/>
      <c r="BM25" s="646"/>
      <c r="BN25" s="647"/>
      <c r="BO25" s="648" t="s">
        <v>181</v>
      </c>
      <c r="BP25" s="648"/>
      <c r="BQ25" s="648"/>
      <c r="BR25" s="648"/>
      <c r="BS25" s="654" t="s">
        <v>231</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17104867</v>
      </c>
      <c r="CS25" s="670"/>
      <c r="CT25" s="670"/>
      <c r="CU25" s="670"/>
      <c r="CV25" s="670"/>
      <c r="CW25" s="670"/>
      <c r="CX25" s="670"/>
      <c r="CY25" s="671"/>
      <c r="CZ25" s="650">
        <v>12.6</v>
      </c>
      <c r="DA25" s="682"/>
      <c r="DB25" s="682"/>
      <c r="DC25" s="684"/>
      <c r="DD25" s="654">
        <v>16427491</v>
      </c>
      <c r="DE25" s="670"/>
      <c r="DF25" s="670"/>
      <c r="DG25" s="670"/>
      <c r="DH25" s="670"/>
      <c r="DI25" s="670"/>
      <c r="DJ25" s="670"/>
      <c r="DK25" s="671"/>
      <c r="DL25" s="654">
        <v>15715963</v>
      </c>
      <c r="DM25" s="670"/>
      <c r="DN25" s="670"/>
      <c r="DO25" s="670"/>
      <c r="DP25" s="670"/>
      <c r="DQ25" s="670"/>
      <c r="DR25" s="670"/>
      <c r="DS25" s="670"/>
      <c r="DT25" s="670"/>
      <c r="DU25" s="670"/>
      <c r="DV25" s="671"/>
      <c r="DW25" s="650">
        <v>22</v>
      </c>
      <c r="DX25" s="682"/>
      <c r="DY25" s="682"/>
      <c r="DZ25" s="682"/>
      <c r="EA25" s="682"/>
      <c r="EB25" s="682"/>
      <c r="EC25" s="683"/>
    </row>
    <row r="26" spans="2:133" ht="11.25" customHeight="1" x14ac:dyDescent="0.15">
      <c r="B26" s="642" t="s">
        <v>292</v>
      </c>
      <c r="C26" s="643"/>
      <c r="D26" s="643"/>
      <c r="E26" s="643"/>
      <c r="F26" s="643"/>
      <c r="G26" s="643"/>
      <c r="H26" s="643"/>
      <c r="I26" s="643"/>
      <c r="J26" s="643"/>
      <c r="K26" s="643"/>
      <c r="L26" s="643"/>
      <c r="M26" s="643"/>
      <c r="N26" s="643"/>
      <c r="O26" s="643"/>
      <c r="P26" s="643"/>
      <c r="Q26" s="644"/>
      <c r="R26" s="645">
        <v>71101845</v>
      </c>
      <c r="S26" s="646"/>
      <c r="T26" s="646"/>
      <c r="U26" s="646"/>
      <c r="V26" s="646"/>
      <c r="W26" s="646"/>
      <c r="X26" s="646"/>
      <c r="Y26" s="647"/>
      <c r="Z26" s="648">
        <v>51.6</v>
      </c>
      <c r="AA26" s="648"/>
      <c r="AB26" s="648"/>
      <c r="AC26" s="648"/>
      <c r="AD26" s="649">
        <v>67145255</v>
      </c>
      <c r="AE26" s="649"/>
      <c r="AF26" s="649"/>
      <c r="AG26" s="649"/>
      <c r="AH26" s="649"/>
      <c r="AI26" s="649"/>
      <c r="AJ26" s="649"/>
      <c r="AK26" s="649"/>
      <c r="AL26" s="650">
        <v>98.8</v>
      </c>
      <c r="AM26" s="651"/>
      <c r="AN26" s="651"/>
      <c r="AO26" s="652"/>
      <c r="AP26" s="664" t="s">
        <v>293</v>
      </c>
      <c r="AQ26" s="685"/>
      <c r="AR26" s="685"/>
      <c r="AS26" s="685"/>
      <c r="AT26" s="685"/>
      <c r="AU26" s="685"/>
      <c r="AV26" s="685"/>
      <c r="AW26" s="685"/>
      <c r="AX26" s="685"/>
      <c r="AY26" s="685"/>
      <c r="AZ26" s="685"/>
      <c r="BA26" s="685"/>
      <c r="BB26" s="685"/>
      <c r="BC26" s="685"/>
      <c r="BD26" s="685"/>
      <c r="BE26" s="685"/>
      <c r="BF26" s="666"/>
      <c r="BG26" s="645" t="s">
        <v>126</v>
      </c>
      <c r="BH26" s="646"/>
      <c r="BI26" s="646"/>
      <c r="BJ26" s="646"/>
      <c r="BK26" s="646"/>
      <c r="BL26" s="646"/>
      <c r="BM26" s="646"/>
      <c r="BN26" s="647"/>
      <c r="BO26" s="648" t="s">
        <v>181</v>
      </c>
      <c r="BP26" s="648"/>
      <c r="BQ26" s="648"/>
      <c r="BR26" s="648"/>
      <c r="BS26" s="654" t="s">
        <v>126</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11433332</v>
      </c>
      <c r="CS26" s="646"/>
      <c r="CT26" s="646"/>
      <c r="CU26" s="646"/>
      <c r="CV26" s="646"/>
      <c r="CW26" s="646"/>
      <c r="CX26" s="646"/>
      <c r="CY26" s="647"/>
      <c r="CZ26" s="650">
        <v>8.4</v>
      </c>
      <c r="DA26" s="682"/>
      <c r="DB26" s="682"/>
      <c r="DC26" s="684"/>
      <c r="DD26" s="654">
        <v>10849498</v>
      </c>
      <c r="DE26" s="646"/>
      <c r="DF26" s="646"/>
      <c r="DG26" s="646"/>
      <c r="DH26" s="646"/>
      <c r="DI26" s="646"/>
      <c r="DJ26" s="646"/>
      <c r="DK26" s="647"/>
      <c r="DL26" s="654" t="s">
        <v>181</v>
      </c>
      <c r="DM26" s="646"/>
      <c r="DN26" s="646"/>
      <c r="DO26" s="646"/>
      <c r="DP26" s="646"/>
      <c r="DQ26" s="646"/>
      <c r="DR26" s="646"/>
      <c r="DS26" s="646"/>
      <c r="DT26" s="646"/>
      <c r="DU26" s="646"/>
      <c r="DV26" s="647"/>
      <c r="DW26" s="650" t="s">
        <v>126</v>
      </c>
      <c r="DX26" s="682"/>
      <c r="DY26" s="682"/>
      <c r="DZ26" s="682"/>
      <c r="EA26" s="682"/>
      <c r="EB26" s="682"/>
      <c r="EC26" s="683"/>
    </row>
    <row r="27" spans="2:133" ht="11.25" customHeight="1" x14ac:dyDescent="0.15">
      <c r="B27" s="642" t="s">
        <v>295</v>
      </c>
      <c r="C27" s="643"/>
      <c r="D27" s="643"/>
      <c r="E27" s="643"/>
      <c r="F27" s="643"/>
      <c r="G27" s="643"/>
      <c r="H27" s="643"/>
      <c r="I27" s="643"/>
      <c r="J27" s="643"/>
      <c r="K27" s="643"/>
      <c r="L27" s="643"/>
      <c r="M27" s="643"/>
      <c r="N27" s="643"/>
      <c r="O27" s="643"/>
      <c r="P27" s="643"/>
      <c r="Q27" s="644"/>
      <c r="R27" s="645">
        <v>40556</v>
      </c>
      <c r="S27" s="646"/>
      <c r="T27" s="646"/>
      <c r="U27" s="646"/>
      <c r="V27" s="646"/>
      <c r="W27" s="646"/>
      <c r="X27" s="646"/>
      <c r="Y27" s="647"/>
      <c r="Z27" s="648">
        <v>0</v>
      </c>
      <c r="AA27" s="648"/>
      <c r="AB27" s="648"/>
      <c r="AC27" s="648"/>
      <c r="AD27" s="649">
        <v>40556</v>
      </c>
      <c r="AE27" s="649"/>
      <c r="AF27" s="649"/>
      <c r="AG27" s="649"/>
      <c r="AH27" s="649"/>
      <c r="AI27" s="649"/>
      <c r="AJ27" s="649"/>
      <c r="AK27" s="649"/>
      <c r="AL27" s="650">
        <v>0.1</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32404550</v>
      </c>
      <c r="BH27" s="646"/>
      <c r="BI27" s="646"/>
      <c r="BJ27" s="646"/>
      <c r="BK27" s="646"/>
      <c r="BL27" s="646"/>
      <c r="BM27" s="646"/>
      <c r="BN27" s="647"/>
      <c r="BO27" s="648">
        <v>100</v>
      </c>
      <c r="BP27" s="648"/>
      <c r="BQ27" s="648"/>
      <c r="BR27" s="648"/>
      <c r="BS27" s="654">
        <v>528430</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42906209</v>
      </c>
      <c r="CS27" s="670"/>
      <c r="CT27" s="670"/>
      <c r="CU27" s="670"/>
      <c r="CV27" s="670"/>
      <c r="CW27" s="670"/>
      <c r="CX27" s="670"/>
      <c r="CY27" s="671"/>
      <c r="CZ27" s="650">
        <v>31.5</v>
      </c>
      <c r="DA27" s="682"/>
      <c r="DB27" s="682"/>
      <c r="DC27" s="684"/>
      <c r="DD27" s="654">
        <v>12977150</v>
      </c>
      <c r="DE27" s="670"/>
      <c r="DF27" s="670"/>
      <c r="DG27" s="670"/>
      <c r="DH27" s="670"/>
      <c r="DI27" s="670"/>
      <c r="DJ27" s="670"/>
      <c r="DK27" s="671"/>
      <c r="DL27" s="654">
        <v>12975309</v>
      </c>
      <c r="DM27" s="670"/>
      <c r="DN27" s="670"/>
      <c r="DO27" s="670"/>
      <c r="DP27" s="670"/>
      <c r="DQ27" s="670"/>
      <c r="DR27" s="670"/>
      <c r="DS27" s="670"/>
      <c r="DT27" s="670"/>
      <c r="DU27" s="670"/>
      <c r="DV27" s="671"/>
      <c r="DW27" s="650">
        <v>18.2</v>
      </c>
      <c r="DX27" s="682"/>
      <c r="DY27" s="682"/>
      <c r="DZ27" s="682"/>
      <c r="EA27" s="682"/>
      <c r="EB27" s="682"/>
      <c r="EC27" s="683"/>
    </row>
    <row r="28" spans="2:133" ht="11.25" customHeight="1" x14ac:dyDescent="0.15">
      <c r="B28" s="642" t="s">
        <v>298</v>
      </c>
      <c r="C28" s="643"/>
      <c r="D28" s="643"/>
      <c r="E28" s="643"/>
      <c r="F28" s="643"/>
      <c r="G28" s="643"/>
      <c r="H28" s="643"/>
      <c r="I28" s="643"/>
      <c r="J28" s="643"/>
      <c r="K28" s="643"/>
      <c r="L28" s="643"/>
      <c r="M28" s="643"/>
      <c r="N28" s="643"/>
      <c r="O28" s="643"/>
      <c r="P28" s="643"/>
      <c r="Q28" s="644"/>
      <c r="R28" s="645">
        <v>436066</v>
      </c>
      <c r="S28" s="646"/>
      <c r="T28" s="646"/>
      <c r="U28" s="646"/>
      <c r="V28" s="646"/>
      <c r="W28" s="646"/>
      <c r="X28" s="646"/>
      <c r="Y28" s="647"/>
      <c r="Z28" s="648">
        <v>0.3</v>
      </c>
      <c r="AA28" s="648"/>
      <c r="AB28" s="648"/>
      <c r="AC28" s="648"/>
      <c r="AD28" s="649" t="s">
        <v>181</v>
      </c>
      <c r="AE28" s="649"/>
      <c r="AF28" s="649"/>
      <c r="AG28" s="649"/>
      <c r="AH28" s="649"/>
      <c r="AI28" s="649"/>
      <c r="AJ28" s="649"/>
      <c r="AK28" s="649"/>
      <c r="AL28" s="650" t="s">
        <v>126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13234429</v>
      </c>
      <c r="CS28" s="646"/>
      <c r="CT28" s="646"/>
      <c r="CU28" s="646"/>
      <c r="CV28" s="646"/>
      <c r="CW28" s="646"/>
      <c r="CX28" s="646"/>
      <c r="CY28" s="647"/>
      <c r="CZ28" s="650">
        <v>9.6999999999999993</v>
      </c>
      <c r="DA28" s="682"/>
      <c r="DB28" s="682"/>
      <c r="DC28" s="684"/>
      <c r="DD28" s="654">
        <v>12973220</v>
      </c>
      <c r="DE28" s="646"/>
      <c r="DF28" s="646"/>
      <c r="DG28" s="646"/>
      <c r="DH28" s="646"/>
      <c r="DI28" s="646"/>
      <c r="DJ28" s="646"/>
      <c r="DK28" s="647"/>
      <c r="DL28" s="654">
        <v>12899954</v>
      </c>
      <c r="DM28" s="646"/>
      <c r="DN28" s="646"/>
      <c r="DO28" s="646"/>
      <c r="DP28" s="646"/>
      <c r="DQ28" s="646"/>
      <c r="DR28" s="646"/>
      <c r="DS28" s="646"/>
      <c r="DT28" s="646"/>
      <c r="DU28" s="646"/>
      <c r="DV28" s="647"/>
      <c r="DW28" s="650">
        <v>18.100000000000001</v>
      </c>
      <c r="DX28" s="682"/>
      <c r="DY28" s="682"/>
      <c r="DZ28" s="682"/>
      <c r="EA28" s="682"/>
      <c r="EB28" s="682"/>
      <c r="EC28" s="683"/>
    </row>
    <row r="29" spans="2:133" ht="11.25" customHeight="1" x14ac:dyDescent="0.15">
      <c r="B29" s="642" t="s">
        <v>300</v>
      </c>
      <c r="C29" s="643"/>
      <c r="D29" s="643"/>
      <c r="E29" s="643"/>
      <c r="F29" s="643"/>
      <c r="G29" s="643"/>
      <c r="H29" s="643"/>
      <c r="I29" s="643"/>
      <c r="J29" s="643"/>
      <c r="K29" s="643"/>
      <c r="L29" s="643"/>
      <c r="M29" s="643"/>
      <c r="N29" s="643"/>
      <c r="O29" s="643"/>
      <c r="P29" s="643"/>
      <c r="Q29" s="644"/>
      <c r="R29" s="645">
        <v>2190591</v>
      </c>
      <c r="S29" s="646"/>
      <c r="T29" s="646"/>
      <c r="U29" s="646"/>
      <c r="V29" s="646"/>
      <c r="W29" s="646"/>
      <c r="X29" s="646"/>
      <c r="Y29" s="647"/>
      <c r="Z29" s="648">
        <v>1.6</v>
      </c>
      <c r="AA29" s="648"/>
      <c r="AB29" s="648"/>
      <c r="AC29" s="648"/>
      <c r="AD29" s="649">
        <v>362802</v>
      </c>
      <c r="AE29" s="649"/>
      <c r="AF29" s="649"/>
      <c r="AG29" s="649"/>
      <c r="AH29" s="649"/>
      <c r="AI29" s="649"/>
      <c r="AJ29" s="649"/>
      <c r="AK29" s="649"/>
      <c r="AL29" s="650">
        <v>0.5</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301</v>
      </c>
      <c r="CE29" s="692"/>
      <c r="CF29" s="660" t="s">
        <v>302</v>
      </c>
      <c r="CG29" s="661"/>
      <c r="CH29" s="661"/>
      <c r="CI29" s="661"/>
      <c r="CJ29" s="661"/>
      <c r="CK29" s="661"/>
      <c r="CL29" s="661"/>
      <c r="CM29" s="661"/>
      <c r="CN29" s="661"/>
      <c r="CO29" s="661"/>
      <c r="CP29" s="661"/>
      <c r="CQ29" s="662"/>
      <c r="CR29" s="645">
        <v>13229061</v>
      </c>
      <c r="CS29" s="670"/>
      <c r="CT29" s="670"/>
      <c r="CU29" s="670"/>
      <c r="CV29" s="670"/>
      <c r="CW29" s="670"/>
      <c r="CX29" s="670"/>
      <c r="CY29" s="671"/>
      <c r="CZ29" s="650">
        <v>9.6999999999999993</v>
      </c>
      <c r="DA29" s="682"/>
      <c r="DB29" s="682"/>
      <c r="DC29" s="684"/>
      <c r="DD29" s="654">
        <v>12967852</v>
      </c>
      <c r="DE29" s="670"/>
      <c r="DF29" s="670"/>
      <c r="DG29" s="670"/>
      <c r="DH29" s="670"/>
      <c r="DI29" s="670"/>
      <c r="DJ29" s="670"/>
      <c r="DK29" s="671"/>
      <c r="DL29" s="654">
        <v>12894586</v>
      </c>
      <c r="DM29" s="670"/>
      <c r="DN29" s="670"/>
      <c r="DO29" s="670"/>
      <c r="DP29" s="670"/>
      <c r="DQ29" s="670"/>
      <c r="DR29" s="670"/>
      <c r="DS29" s="670"/>
      <c r="DT29" s="670"/>
      <c r="DU29" s="670"/>
      <c r="DV29" s="671"/>
      <c r="DW29" s="650">
        <v>18</v>
      </c>
      <c r="DX29" s="682"/>
      <c r="DY29" s="682"/>
      <c r="DZ29" s="682"/>
      <c r="EA29" s="682"/>
      <c r="EB29" s="682"/>
      <c r="EC29" s="683"/>
    </row>
    <row r="30" spans="2:133" ht="11.25" customHeight="1" x14ac:dyDescent="0.15">
      <c r="B30" s="642" t="s">
        <v>303</v>
      </c>
      <c r="C30" s="643"/>
      <c r="D30" s="643"/>
      <c r="E30" s="643"/>
      <c r="F30" s="643"/>
      <c r="G30" s="643"/>
      <c r="H30" s="643"/>
      <c r="I30" s="643"/>
      <c r="J30" s="643"/>
      <c r="K30" s="643"/>
      <c r="L30" s="643"/>
      <c r="M30" s="643"/>
      <c r="N30" s="643"/>
      <c r="O30" s="643"/>
      <c r="P30" s="643"/>
      <c r="Q30" s="644"/>
      <c r="R30" s="645">
        <v>1374943</v>
      </c>
      <c r="S30" s="646"/>
      <c r="T30" s="646"/>
      <c r="U30" s="646"/>
      <c r="V30" s="646"/>
      <c r="W30" s="646"/>
      <c r="X30" s="646"/>
      <c r="Y30" s="647"/>
      <c r="Z30" s="648">
        <v>1</v>
      </c>
      <c r="AA30" s="648"/>
      <c r="AB30" s="648"/>
      <c r="AC30" s="648"/>
      <c r="AD30" s="649">
        <v>111701</v>
      </c>
      <c r="AE30" s="649"/>
      <c r="AF30" s="649"/>
      <c r="AG30" s="649"/>
      <c r="AH30" s="649"/>
      <c r="AI30" s="649"/>
      <c r="AJ30" s="649"/>
      <c r="AK30" s="649"/>
      <c r="AL30" s="650">
        <v>0.2</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304</v>
      </c>
      <c r="BH30" s="689"/>
      <c r="BI30" s="689"/>
      <c r="BJ30" s="689"/>
      <c r="BK30" s="689"/>
      <c r="BL30" s="689"/>
      <c r="BM30" s="689"/>
      <c r="BN30" s="689"/>
      <c r="BO30" s="689"/>
      <c r="BP30" s="689"/>
      <c r="BQ30" s="690"/>
      <c r="BR30" s="624" t="s">
        <v>305</v>
      </c>
      <c r="BS30" s="689"/>
      <c r="BT30" s="689"/>
      <c r="BU30" s="689"/>
      <c r="BV30" s="689"/>
      <c r="BW30" s="689"/>
      <c r="BX30" s="689"/>
      <c r="BY30" s="689"/>
      <c r="BZ30" s="689"/>
      <c r="CA30" s="689"/>
      <c r="CB30" s="690"/>
      <c r="CD30" s="693"/>
      <c r="CE30" s="694"/>
      <c r="CF30" s="660" t="s">
        <v>306</v>
      </c>
      <c r="CG30" s="661"/>
      <c r="CH30" s="661"/>
      <c r="CI30" s="661"/>
      <c r="CJ30" s="661"/>
      <c r="CK30" s="661"/>
      <c r="CL30" s="661"/>
      <c r="CM30" s="661"/>
      <c r="CN30" s="661"/>
      <c r="CO30" s="661"/>
      <c r="CP30" s="661"/>
      <c r="CQ30" s="662"/>
      <c r="CR30" s="645">
        <v>12692303</v>
      </c>
      <c r="CS30" s="646"/>
      <c r="CT30" s="646"/>
      <c r="CU30" s="646"/>
      <c r="CV30" s="646"/>
      <c r="CW30" s="646"/>
      <c r="CX30" s="646"/>
      <c r="CY30" s="647"/>
      <c r="CZ30" s="650">
        <v>9.3000000000000007</v>
      </c>
      <c r="DA30" s="682"/>
      <c r="DB30" s="682"/>
      <c r="DC30" s="684"/>
      <c r="DD30" s="654">
        <v>12431094</v>
      </c>
      <c r="DE30" s="646"/>
      <c r="DF30" s="646"/>
      <c r="DG30" s="646"/>
      <c r="DH30" s="646"/>
      <c r="DI30" s="646"/>
      <c r="DJ30" s="646"/>
      <c r="DK30" s="647"/>
      <c r="DL30" s="654">
        <v>12357828</v>
      </c>
      <c r="DM30" s="646"/>
      <c r="DN30" s="646"/>
      <c r="DO30" s="646"/>
      <c r="DP30" s="646"/>
      <c r="DQ30" s="646"/>
      <c r="DR30" s="646"/>
      <c r="DS30" s="646"/>
      <c r="DT30" s="646"/>
      <c r="DU30" s="646"/>
      <c r="DV30" s="647"/>
      <c r="DW30" s="650">
        <v>17.3</v>
      </c>
      <c r="DX30" s="682"/>
      <c r="DY30" s="682"/>
      <c r="DZ30" s="682"/>
      <c r="EA30" s="682"/>
      <c r="EB30" s="682"/>
      <c r="EC30" s="683"/>
    </row>
    <row r="31" spans="2:133" ht="11.25" customHeight="1" x14ac:dyDescent="0.15">
      <c r="B31" s="642" t="s">
        <v>307</v>
      </c>
      <c r="C31" s="643"/>
      <c r="D31" s="643"/>
      <c r="E31" s="643"/>
      <c r="F31" s="643"/>
      <c r="G31" s="643"/>
      <c r="H31" s="643"/>
      <c r="I31" s="643"/>
      <c r="J31" s="643"/>
      <c r="K31" s="643"/>
      <c r="L31" s="643"/>
      <c r="M31" s="643"/>
      <c r="N31" s="643"/>
      <c r="O31" s="643"/>
      <c r="P31" s="643"/>
      <c r="Q31" s="644"/>
      <c r="R31" s="645">
        <v>29356707</v>
      </c>
      <c r="S31" s="646"/>
      <c r="T31" s="646"/>
      <c r="U31" s="646"/>
      <c r="V31" s="646"/>
      <c r="W31" s="646"/>
      <c r="X31" s="646"/>
      <c r="Y31" s="647"/>
      <c r="Z31" s="648">
        <v>21.3</v>
      </c>
      <c r="AA31" s="648"/>
      <c r="AB31" s="648"/>
      <c r="AC31" s="648"/>
      <c r="AD31" s="649" t="s">
        <v>126</v>
      </c>
      <c r="AE31" s="649"/>
      <c r="AF31" s="649"/>
      <c r="AG31" s="649"/>
      <c r="AH31" s="649"/>
      <c r="AI31" s="649"/>
      <c r="AJ31" s="649"/>
      <c r="AK31" s="649"/>
      <c r="AL31" s="650" t="s">
        <v>126</v>
      </c>
      <c r="AM31" s="651"/>
      <c r="AN31" s="651"/>
      <c r="AO31" s="652"/>
      <c r="AP31" s="702" t="s">
        <v>308</v>
      </c>
      <c r="AQ31" s="703"/>
      <c r="AR31" s="703"/>
      <c r="AS31" s="703"/>
      <c r="AT31" s="708" t="s">
        <v>309</v>
      </c>
      <c r="AU31" s="231"/>
      <c r="AV31" s="231"/>
      <c r="AW31" s="231"/>
      <c r="AX31" s="631" t="s">
        <v>184</v>
      </c>
      <c r="AY31" s="632"/>
      <c r="AZ31" s="632"/>
      <c r="BA31" s="632"/>
      <c r="BB31" s="632"/>
      <c r="BC31" s="632"/>
      <c r="BD31" s="632"/>
      <c r="BE31" s="632"/>
      <c r="BF31" s="633"/>
      <c r="BG31" s="701">
        <v>98.9</v>
      </c>
      <c r="BH31" s="697"/>
      <c r="BI31" s="697"/>
      <c r="BJ31" s="697"/>
      <c r="BK31" s="697"/>
      <c r="BL31" s="697"/>
      <c r="BM31" s="640">
        <v>96.9</v>
      </c>
      <c r="BN31" s="697"/>
      <c r="BO31" s="697"/>
      <c r="BP31" s="697"/>
      <c r="BQ31" s="698"/>
      <c r="BR31" s="701">
        <v>99</v>
      </c>
      <c r="BS31" s="697"/>
      <c r="BT31" s="697"/>
      <c r="BU31" s="697"/>
      <c r="BV31" s="697"/>
      <c r="BW31" s="697"/>
      <c r="BX31" s="640">
        <v>96.8</v>
      </c>
      <c r="BY31" s="697"/>
      <c r="BZ31" s="697"/>
      <c r="CA31" s="697"/>
      <c r="CB31" s="698"/>
      <c r="CD31" s="693"/>
      <c r="CE31" s="694"/>
      <c r="CF31" s="660" t="s">
        <v>310</v>
      </c>
      <c r="CG31" s="661"/>
      <c r="CH31" s="661"/>
      <c r="CI31" s="661"/>
      <c r="CJ31" s="661"/>
      <c r="CK31" s="661"/>
      <c r="CL31" s="661"/>
      <c r="CM31" s="661"/>
      <c r="CN31" s="661"/>
      <c r="CO31" s="661"/>
      <c r="CP31" s="661"/>
      <c r="CQ31" s="662"/>
      <c r="CR31" s="645">
        <v>536758</v>
      </c>
      <c r="CS31" s="670"/>
      <c r="CT31" s="670"/>
      <c r="CU31" s="670"/>
      <c r="CV31" s="670"/>
      <c r="CW31" s="670"/>
      <c r="CX31" s="670"/>
      <c r="CY31" s="671"/>
      <c r="CZ31" s="650">
        <v>0.4</v>
      </c>
      <c r="DA31" s="682"/>
      <c r="DB31" s="682"/>
      <c r="DC31" s="684"/>
      <c r="DD31" s="654">
        <v>536758</v>
      </c>
      <c r="DE31" s="670"/>
      <c r="DF31" s="670"/>
      <c r="DG31" s="670"/>
      <c r="DH31" s="670"/>
      <c r="DI31" s="670"/>
      <c r="DJ31" s="670"/>
      <c r="DK31" s="671"/>
      <c r="DL31" s="654">
        <v>536758</v>
      </c>
      <c r="DM31" s="670"/>
      <c r="DN31" s="670"/>
      <c r="DO31" s="670"/>
      <c r="DP31" s="670"/>
      <c r="DQ31" s="670"/>
      <c r="DR31" s="670"/>
      <c r="DS31" s="670"/>
      <c r="DT31" s="670"/>
      <c r="DU31" s="670"/>
      <c r="DV31" s="671"/>
      <c r="DW31" s="650">
        <v>0.8</v>
      </c>
      <c r="DX31" s="682"/>
      <c r="DY31" s="682"/>
      <c r="DZ31" s="682"/>
      <c r="EA31" s="682"/>
      <c r="EB31" s="682"/>
      <c r="EC31" s="683"/>
    </row>
    <row r="32" spans="2:133" ht="11.25" customHeight="1" x14ac:dyDescent="0.15">
      <c r="B32" s="712" t="s">
        <v>311</v>
      </c>
      <c r="C32" s="713"/>
      <c r="D32" s="713"/>
      <c r="E32" s="713"/>
      <c r="F32" s="713"/>
      <c r="G32" s="713"/>
      <c r="H32" s="713"/>
      <c r="I32" s="713"/>
      <c r="J32" s="713"/>
      <c r="K32" s="713"/>
      <c r="L32" s="713"/>
      <c r="M32" s="713"/>
      <c r="N32" s="713"/>
      <c r="O32" s="713"/>
      <c r="P32" s="713"/>
      <c r="Q32" s="714"/>
      <c r="R32" s="645">
        <v>1939</v>
      </c>
      <c r="S32" s="646"/>
      <c r="T32" s="646"/>
      <c r="U32" s="646"/>
      <c r="V32" s="646"/>
      <c r="W32" s="646"/>
      <c r="X32" s="646"/>
      <c r="Y32" s="647"/>
      <c r="Z32" s="648">
        <v>0</v>
      </c>
      <c r="AA32" s="648"/>
      <c r="AB32" s="648"/>
      <c r="AC32" s="648"/>
      <c r="AD32" s="649">
        <v>1939</v>
      </c>
      <c r="AE32" s="649"/>
      <c r="AF32" s="649"/>
      <c r="AG32" s="649"/>
      <c r="AH32" s="649"/>
      <c r="AI32" s="649"/>
      <c r="AJ32" s="649"/>
      <c r="AK32" s="649"/>
      <c r="AL32" s="650">
        <v>0</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1">
        <v>98.9</v>
      </c>
      <c r="BH32" s="670"/>
      <c r="BI32" s="670"/>
      <c r="BJ32" s="670"/>
      <c r="BK32" s="670"/>
      <c r="BL32" s="670"/>
      <c r="BM32" s="651">
        <v>96.6</v>
      </c>
      <c r="BN32" s="699"/>
      <c r="BO32" s="699"/>
      <c r="BP32" s="699"/>
      <c r="BQ32" s="700"/>
      <c r="BR32" s="711">
        <v>98.8</v>
      </c>
      <c r="BS32" s="670"/>
      <c r="BT32" s="670"/>
      <c r="BU32" s="670"/>
      <c r="BV32" s="670"/>
      <c r="BW32" s="670"/>
      <c r="BX32" s="651">
        <v>96.4</v>
      </c>
      <c r="BY32" s="699"/>
      <c r="BZ32" s="699"/>
      <c r="CA32" s="699"/>
      <c r="CB32" s="700"/>
      <c r="CD32" s="695"/>
      <c r="CE32" s="696"/>
      <c r="CF32" s="660" t="s">
        <v>314</v>
      </c>
      <c r="CG32" s="661"/>
      <c r="CH32" s="661"/>
      <c r="CI32" s="661"/>
      <c r="CJ32" s="661"/>
      <c r="CK32" s="661"/>
      <c r="CL32" s="661"/>
      <c r="CM32" s="661"/>
      <c r="CN32" s="661"/>
      <c r="CO32" s="661"/>
      <c r="CP32" s="661"/>
      <c r="CQ32" s="662"/>
      <c r="CR32" s="645">
        <v>5368</v>
      </c>
      <c r="CS32" s="646"/>
      <c r="CT32" s="646"/>
      <c r="CU32" s="646"/>
      <c r="CV32" s="646"/>
      <c r="CW32" s="646"/>
      <c r="CX32" s="646"/>
      <c r="CY32" s="647"/>
      <c r="CZ32" s="650">
        <v>0</v>
      </c>
      <c r="DA32" s="682"/>
      <c r="DB32" s="682"/>
      <c r="DC32" s="684"/>
      <c r="DD32" s="654">
        <v>5368</v>
      </c>
      <c r="DE32" s="646"/>
      <c r="DF32" s="646"/>
      <c r="DG32" s="646"/>
      <c r="DH32" s="646"/>
      <c r="DI32" s="646"/>
      <c r="DJ32" s="646"/>
      <c r="DK32" s="647"/>
      <c r="DL32" s="654">
        <v>5368</v>
      </c>
      <c r="DM32" s="646"/>
      <c r="DN32" s="646"/>
      <c r="DO32" s="646"/>
      <c r="DP32" s="646"/>
      <c r="DQ32" s="646"/>
      <c r="DR32" s="646"/>
      <c r="DS32" s="646"/>
      <c r="DT32" s="646"/>
      <c r="DU32" s="646"/>
      <c r="DV32" s="647"/>
      <c r="DW32" s="650">
        <v>0</v>
      </c>
      <c r="DX32" s="682"/>
      <c r="DY32" s="682"/>
      <c r="DZ32" s="682"/>
      <c r="EA32" s="682"/>
      <c r="EB32" s="682"/>
      <c r="EC32" s="683"/>
    </row>
    <row r="33" spans="2:133" ht="11.25" customHeight="1" x14ac:dyDescent="0.15">
      <c r="B33" s="642" t="s">
        <v>315</v>
      </c>
      <c r="C33" s="643"/>
      <c r="D33" s="643"/>
      <c r="E33" s="643"/>
      <c r="F33" s="643"/>
      <c r="G33" s="643"/>
      <c r="H33" s="643"/>
      <c r="I33" s="643"/>
      <c r="J33" s="643"/>
      <c r="K33" s="643"/>
      <c r="L33" s="643"/>
      <c r="M33" s="643"/>
      <c r="N33" s="643"/>
      <c r="O33" s="643"/>
      <c r="P33" s="643"/>
      <c r="Q33" s="644"/>
      <c r="R33" s="645">
        <v>7951328</v>
      </c>
      <c r="S33" s="646"/>
      <c r="T33" s="646"/>
      <c r="U33" s="646"/>
      <c r="V33" s="646"/>
      <c r="W33" s="646"/>
      <c r="X33" s="646"/>
      <c r="Y33" s="647"/>
      <c r="Z33" s="648">
        <v>5.8</v>
      </c>
      <c r="AA33" s="648"/>
      <c r="AB33" s="648"/>
      <c r="AC33" s="648"/>
      <c r="AD33" s="649" t="s">
        <v>126</v>
      </c>
      <c r="AE33" s="649"/>
      <c r="AF33" s="649"/>
      <c r="AG33" s="649"/>
      <c r="AH33" s="649"/>
      <c r="AI33" s="649"/>
      <c r="AJ33" s="649"/>
      <c r="AK33" s="649"/>
      <c r="AL33" s="650" t="s">
        <v>126</v>
      </c>
      <c r="AM33" s="651"/>
      <c r="AN33" s="651"/>
      <c r="AO33" s="652"/>
      <c r="AP33" s="706"/>
      <c r="AQ33" s="707"/>
      <c r="AR33" s="707"/>
      <c r="AS33" s="707"/>
      <c r="AT33" s="710"/>
      <c r="AU33" s="232"/>
      <c r="AV33" s="232"/>
      <c r="AW33" s="232"/>
      <c r="AX33" s="686" t="s">
        <v>316</v>
      </c>
      <c r="AY33" s="687"/>
      <c r="AZ33" s="687"/>
      <c r="BA33" s="687"/>
      <c r="BB33" s="687"/>
      <c r="BC33" s="687"/>
      <c r="BD33" s="687"/>
      <c r="BE33" s="687"/>
      <c r="BF33" s="688"/>
      <c r="BG33" s="715">
        <v>98.8</v>
      </c>
      <c r="BH33" s="716"/>
      <c r="BI33" s="716"/>
      <c r="BJ33" s="716"/>
      <c r="BK33" s="716"/>
      <c r="BL33" s="716"/>
      <c r="BM33" s="717">
        <v>96.8</v>
      </c>
      <c r="BN33" s="716"/>
      <c r="BO33" s="716"/>
      <c r="BP33" s="716"/>
      <c r="BQ33" s="718"/>
      <c r="BR33" s="715">
        <v>99</v>
      </c>
      <c r="BS33" s="716"/>
      <c r="BT33" s="716"/>
      <c r="BU33" s="716"/>
      <c r="BV33" s="716"/>
      <c r="BW33" s="716"/>
      <c r="BX33" s="717">
        <v>96.8</v>
      </c>
      <c r="BY33" s="716"/>
      <c r="BZ33" s="716"/>
      <c r="CA33" s="716"/>
      <c r="CB33" s="718"/>
      <c r="CD33" s="660" t="s">
        <v>317</v>
      </c>
      <c r="CE33" s="661"/>
      <c r="CF33" s="661"/>
      <c r="CG33" s="661"/>
      <c r="CH33" s="661"/>
      <c r="CI33" s="661"/>
      <c r="CJ33" s="661"/>
      <c r="CK33" s="661"/>
      <c r="CL33" s="661"/>
      <c r="CM33" s="661"/>
      <c r="CN33" s="661"/>
      <c r="CO33" s="661"/>
      <c r="CP33" s="661"/>
      <c r="CQ33" s="662"/>
      <c r="CR33" s="645">
        <v>48225802</v>
      </c>
      <c r="CS33" s="670"/>
      <c r="CT33" s="670"/>
      <c r="CU33" s="670"/>
      <c r="CV33" s="670"/>
      <c r="CW33" s="670"/>
      <c r="CX33" s="670"/>
      <c r="CY33" s="671"/>
      <c r="CZ33" s="650">
        <v>35.4</v>
      </c>
      <c r="DA33" s="682"/>
      <c r="DB33" s="682"/>
      <c r="DC33" s="684"/>
      <c r="DD33" s="654">
        <v>32810044</v>
      </c>
      <c r="DE33" s="670"/>
      <c r="DF33" s="670"/>
      <c r="DG33" s="670"/>
      <c r="DH33" s="670"/>
      <c r="DI33" s="670"/>
      <c r="DJ33" s="670"/>
      <c r="DK33" s="671"/>
      <c r="DL33" s="654">
        <v>24927428</v>
      </c>
      <c r="DM33" s="670"/>
      <c r="DN33" s="670"/>
      <c r="DO33" s="670"/>
      <c r="DP33" s="670"/>
      <c r="DQ33" s="670"/>
      <c r="DR33" s="670"/>
      <c r="DS33" s="670"/>
      <c r="DT33" s="670"/>
      <c r="DU33" s="670"/>
      <c r="DV33" s="671"/>
      <c r="DW33" s="650">
        <v>34.9</v>
      </c>
      <c r="DX33" s="682"/>
      <c r="DY33" s="682"/>
      <c r="DZ33" s="682"/>
      <c r="EA33" s="682"/>
      <c r="EB33" s="682"/>
      <c r="EC33" s="683"/>
    </row>
    <row r="34" spans="2:133" ht="11.25" customHeight="1" x14ac:dyDescent="0.15">
      <c r="B34" s="642" t="s">
        <v>318</v>
      </c>
      <c r="C34" s="643"/>
      <c r="D34" s="643"/>
      <c r="E34" s="643"/>
      <c r="F34" s="643"/>
      <c r="G34" s="643"/>
      <c r="H34" s="643"/>
      <c r="I34" s="643"/>
      <c r="J34" s="643"/>
      <c r="K34" s="643"/>
      <c r="L34" s="643"/>
      <c r="M34" s="643"/>
      <c r="N34" s="643"/>
      <c r="O34" s="643"/>
      <c r="P34" s="643"/>
      <c r="Q34" s="644"/>
      <c r="R34" s="645">
        <v>1380187</v>
      </c>
      <c r="S34" s="646"/>
      <c r="T34" s="646"/>
      <c r="U34" s="646"/>
      <c r="V34" s="646"/>
      <c r="W34" s="646"/>
      <c r="X34" s="646"/>
      <c r="Y34" s="647"/>
      <c r="Z34" s="648">
        <v>1</v>
      </c>
      <c r="AA34" s="648"/>
      <c r="AB34" s="648"/>
      <c r="AC34" s="648"/>
      <c r="AD34" s="649">
        <v>147397</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13734796</v>
      </c>
      <c r="CS34" s="646"/>
      <c r="CT34" s="646"/>
      <c r="CU34" s="646"/>
      <c r="CV34" s="646"/>
      <c r="CW34" s="646"/>
      <c r="CX34" s="646"/>
      <c r="CY34" s="647"/>
      <c r="CZ34" s="650">
        <v>10.1</v>
      </c>
      <c r="DA34" s="682"/>
      <c r="DB34" s="682"/>
      <c r="DC34" s="684"/>
      <c r="DD34" s="654">
        <v>10097917</v>
      </c>
      <c r="DE34" s="646"/>
      <c r="DF34" s="646"/>
      <c r="DG34" s="646"/>
      <c r="DH34" s="646"/>
      <c r="DI34" s="646"/>
      <c r="DJ34" s="646"/>
      <c r="DK34" s="647"/>
      <c r="DL34" s="654">
        <v>8547563</v>
      </c>
      <c r="DM34" s="646"/>
      <c r="DN34" s="646"/>
      <c r="DO34" s="646"/>
      <c r="DP34" s="646"/>
      <c r="DQ34" s="646"/>
      <c r="DR34" s="646"/>
      <c r="DS34" s="646"/>
      <c r="DT34" s="646"/>
      <c r="DU34" s="646"/>
      <c r="DV34" s="647"/>
      <c r="DW34" s="650">
        <v>12</v>
      </c>
      <c r="DX34" s="682"/>
      <c r="DY34" s="682"/>
      <c r="DZ34" s="682"/>
      <c r="EA34" s="682"/>
      <c r="EB34" s="682"/>
      <c r="EC34" s="683"/>
    </row>
    <row r="35" spans="2:133" ht="11.25" customHeight="1" x14ac:dyDescent="0.15">
      <c r="B35" s="642" t="s">
        <v>320</v>
      </c>
      <c r="C35" s="643"/>
      <c r="D35" s="643"/>
      <c r="E35" s="643"/>
      <c r="F35" s="643"/>
      <c r="G35" s="643"/>
      <c r="H35" s="643"/>
      <c r="I35" s="643"/>
      <c r="J35" s="643"/>
      <c r="K35" s="643"/>
      <c r="L35" s="643"/>
      <c r="M35" s="643"/>
      <c r="N35" s="643"/>
      <c r="O35" s="643"/>
      <c r="P35" s="643"/>
      <c r="Q35" s="644"/>
      <c r="R35" s="645">
        <v>822492</v>
      </c>
      <c r="S35" s="646"/>
      <c r="T35" s="646"/>
      <c r="U35" s="646"/>
      <c r="V35" s="646"/>
      <c r="W35" s="646"/>
      <c r="X35" s="646"/>
      <c r="Y35" s="647"/>
      <c r="Z35" s="648">
        <v>0.6</v>
      </c>
      <c r="AA35" s="648"/>
      <c r="AB35" s="648"/>
      <c r="AC35" s="648"/>
      <c r="AD35" s="649" t="s">
        <v>181</v>
      </c>
      <c r="AE35" s="649"/>
      <c r="AF35" s="649"/>
      <c r="AG35" s="649"/>
      <c r="AH35" s="649"/>
      <c r="AI35" s="649"/>
      <c r="AJ35" s="649"/>
      <c r="AK35" s="649"/>
      <c r="AL35" s="650" t="s">
        <v>126</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2539592</v>
      </c>
      <c r="CS35" s="670"/>
      <c r="CT35" s="670"/>
      <c r="CU35" s="670"/>
      <c r="CV35" s="670"/>
      <c r="CW35" s="670"/>
      <c r="CX35" s="670"/>
      <c r="CY35" s="671"/>
      <c r="CZ35" s="650">
        <v>1.9</v>
      </c>
      <c r="DA35" s="682"/>
      <c r="DB35" s="682"/>
      <c r="DC35" s="684"/>
      <c r="DD35" s="654">
        <v>1986333</v>
      </c>
      <c r="DE35" s="670"/>
      <c r="DF35" s="670"/>
      <c r="DG35" s="670"/>
      <c r="DH35" s="670"/>
      <c r="DI35" s="670"/>
      <c r="DJ35" s="670"/>
      <c r="DK35" s="671"/>
      <c r="DL35" s="654">
        <v>1954648</v>
      </c>
      <c r="DM35" s="670"/>
      <c r="DN35" s="670"/>
      <c r="DO35" s="670"/>
      <c r="DP35" s="670"/>
      <c r="DQ35" s="670"/>
      <c r="DR35" s="670"/>
      <c r="DS35" s="670"/>
      <c r="DT35" s="670"/>
      <c r="DU35" s="670"/>
      <c r="DV35" s="671"/>
      <c r="DW35" s="650">
        <v>2.7</v>
      </c>
      <c r="DX35" s="682"/>
      <c r="DY35" s="682"/>
      <c r="DZ35" s="682"/>
      <c r="EA35" s="682"/>
      <c r="EB35" s="682"/>
      <c r="EC35" s="683"/>
    </row>
    <row r="36" spans="2:133" ht="11.25" customHeight="1" x14ac:dyDescent="0.15">
      <c r="B36" s="642" t="s">
        <v>324</v>
      </c>
      <c r="C36" s="643"/>
      <c r="D36" s="643"/>
      <c r="E36" s="643"/>
      <c r="F36" s="643"/>
      <c r="G36" s="643"/>
      <c r="H36" s="643"/>
      <c r="I36" s="643"/>
      <c r="J36" s="643"/>
      <c r="K36" s="643"/>
      <c r="L36" s="643"/>
      <c r="M36" s="643"/>
      <c r="N36" s="643"/>
      <c r="O36" s="643"/>
      <c r="P36" s="643"/>
      <c r="Q36" s="644"/>
      <c r="R36" s="645">
        <v>764592</v>
      </c>
      <c r="S36" s="646"/>
      <c r="T36" s="646"/>
      <c r="U36" s="646"/>
      <c r="V36" s="646"/>
      <c r="W36" s="646"/>
      <c r="X36" s="646"/>
      <c r="Y36" s="647"/>
      <c r="Z36" s="648">
        <v>0.6</v>
      </c>
      <c r="AA36" s="648"/>
      <c r="AB36" s="648"/>
      <c r="AC36" s="648"/>
      <c r="AD36" s="649" t="s">
        <v>126</v>
      </c>
      <c r="AE36" s="649"/>
      <c r="AF36" s="649"/>
      <c r="AG36" s="649"/>
      <c r="AH36" s="649"/>
      <c r="AI36" s="649"/>
      <c r="AJ36" s="649"/>
      <c r="AK36" s="649"/>
      <c r="AL36" s="650" t="s">
        <v>181</v>
      </c>
      <c r="AM36" s="651"/>
      <c r="AN36" s="651"/>
      <c r="AO36" s="652"/>
      <c r="AP36" s="235"/>
      <c r="AQ36" s="719" t="s">
        <v>325</v>
      </c>
      <c r="AR36" s="720"/>
      <c r="AS36" s="720"/>
      <c r="AT36" s="720"/>
      <c r="AU36" s="720"/>
      <c r="AV36" s="720"/>
      <c r="AW36" s="720"/>
      <c r="AX36" s="720"/>
      <c r="AY36" s="721"/>
      <c r="AZ36" s="634">
        <v>17849410</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581437</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9927472</v>
      </c>
      <c r="CS36" s="646"/>
      <c r="CT36" s="646"/>
      <c r="CU36" s="646"/>
      <c r="CV36" s="646"/>
      <c r="CW36" s="646"/>
      <c r="CX36" s="646"/>
      <c r="CY36" s="647"/>
      <c r="CZ36" s="650">
        <v>7.3</v>
      </c>
      <c r="DA36" s="682"/>
      <c r="DB36" s="682"/>
      <c r="DC36" s="684"/>
      <c r="DD36" s="654">
        <v>8689436</v>
      </c>
      <c r="DE36" s="646"/>
      <c r="DF36" s="646"/>
      <c r="DG36" s="646"/>
      <c r="DH36" s="646"/>
      <c r="DI36" s="646"/>
      <c r="DJ36" s="646"/>
      <c r="DK36" s="647"/>
      <c r="DL36" s="654">
        <v>5125947</v>
      </c>
      <c r="DM36" s="646"/>
      <c r="DN36" s="646"/>
      <c r="DO36" s="646"/>
      <c r="DP36" s="646"/>
      <c r="DQ36" s="646"/>
      <c r="DR36" s="646"/>
      <c r="DS36" s="646"/>
      <c r="DT36" s="646"/>
      <c r="DU36" s="646"/>
      <c r="DV36" s="647"/>
      <c r="DW36" s="650">
        <v>7.2</v>
      </c>
      <c r="DX36" s="682"/>
      <c r="DY36" s="682"/>
      <c r="DZ36" s="682"/>
      <c r="EA36" s="682"/>
      <c r="EB36" s="682"/>
      <c r="EC36" s="683"/>
    </row>
    <row r="37" spans="2:133" ht="11.25" customHeight="1" x14ac:dyDescent="0.15">
      <c r="B37" s="642" t="s">
        <v>328</v>
      </c>
      <c r="C37" s="643"/>
      <c r="D37" s="643"/>
      <c r="E37" s="643"/>
      <c r="F37" s="643"/>
      <c r="G37" s="643"/>
      <c r="H37" s="643"/>
      <c r="I37" s="643"/>
      <c r="J37" s="643"/>
      <c r="K37" s="643"/>
      <c r="L37" s="643"/>
      <c r="M37" s="643"/>
      <c r="N37" s="643"/>
      <c r="O37" s="643"/>
      <c r="P37" s="643"/>
      <c r="Q37" s="644"/>
      <c r="R37" s="645">
        <v>604301</v>
      </c>
      <c r="S37" s="646"/>
      <c r="T37" s="646"/>
      <c r="U37" s="646"/>
      <c r="V37" s="646"/>
      <c r="W37" s="646"/>
      <c r="X37" s="646"/>
      <c r="Y37" s="647"/>
      <c r="Z37" s="648">
        <v>0.4</v>
      </c>
      <c r="AA37" s="648"/>
      <c r="AB37" s="648"/>
      <c r="AC37" s="648"/>
      <c r="AD37" s="649" t="s">
        <v>126</v>
      </c>
      <c r="AE37" s="649"/>
      <c r="AF37" s="649"/>
      <c r="AG37" s="649"/>
      <c r="AH37" s="649"/>
      <c r="AI37" s="649"/>
      <c r="AJ37" s="649"/>
      <c r="AK37" s="649"/>
      <c r="AL37" s="650" t="s">
        <v>181</v>
      </c>
      <c r="AM37" s="651"/>
      <c r="AN37" s="651"/>
      <c r="AO37" s="652"/>
      <c r="AQ37" s="723" t="s">
        <v>329</v>
      </c>
      <c r="AR37" s="724"/>
      <c r="AS37" s="724"/>
      <c r="AT37" s="724"/>
      <c r="AU37" s="724"/>
      <c r="AV37" s="724"/>
      <c r="AW37" s="724"/>
      <c r="AX37" s="724"/>
      <c r="AY37" s="725"/>
      <c r="AZ37" s="645">
        <v>2841199</v>
      </c>
      <c r="BA37" s="646"/>
      <c r="BB37" s="646"/>
      <c r="BC37" s="646"/>
      <c r="BD37" s="670"/>
      <c r="BE37" s="670"/>
      <c r="BF37" s="700"/>
      <c r="BG37" s="660" t="s">
        <v>330</v>
      </c>
      <c r="BH37" s="661"/>
      <c r="BI37" s="661"/>
      <c r="BJ37" s="661"/>
      <c r="BK37" s="661"/>
      <c r="BL37" s="661"/>
      <c r="BM37" s="661"/>
      <c r="BN37" s="661"/>
      <c r="BO37" s="661"/>
      <c r="BP37" s="661"/>
      <c r="BQ37" s="661"/>
      <c r="BR37" s="661"/>
      <c r="BS37" s="661"/>
      <c r="BT37" s="661"/>
      <c r="BU37" s="662"/>
      <c r="BV37" s="645">
        <v>73353</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1907737</v>
      </c>
      <c r="CS37" s="670"/>
      <c r="CT37" s="670"/>
      <c r="CU37" s="670"/>
      <c r="CV37" s="670"/>
      <c r="CW37" s="670"/>
      <c r="CX37" s="670"/>
      <c r="CY37" s="671"/>
      <c r="CZ37" s="650">
        <v>1.4</v>
      </c>
      <c r="DA37" s="682"/>
      <c r="DB37" s="682"/>
      <c r="DC37" s="684"/>
      <c r="DD37" s="654">
        <v>1907737</v>
      </c>
      <c r="DE37" s="670"/>
      <c r="DF37" s="670"/>
      <c r="DG37" s="670"/>
      <c r="DH37" s="670"/>
      <c r="DI37" s="670"/>
      <c r="DJ37" s="670"/>
      <c r="DK37" s="671"/>
      <c r="DL37" s="654">
        <v>1866766</v>
      </c>
      <c r="DM37" s="670"/>
      <c r="DN37" s="670"/>
      <c r="DO37" s="670"/>
      <c r="DP37" s="670"/>
      <c r="DQ37" s="670"/>
      <c r="DR37" s="670"/>
      <c r="DS37" s="670"/>
      <c r="DT37" s="670"/>
      <c r="DU37" s="670"/>
      <c r="DV37" s="671"/>
      <c r="DW37" s="650">
        <v>2.6</v>
      </c>
      <c r="DX37" s="682"/>
      <c r="DY37" s="682"/>
      <c r="DZ37" s="682"/>
      <c r="EA37" s="682"/>
      <c r="EB37" s="682"/>
      <c r="EC37" s="683"/>
    </row>
    <row r="38" spans="2:133" ht="11.25" customHeight="1" x14ac:dyDescent="0.15">
      <c r="B38" s="642" t="s">
        <v>332</v>
      </c>
      <c r="C38" s="643"/>
      <c r="D38" s="643"/>
      <c r="E38" s="643"/>
      <c r="F38" s="643"/>
      <c r="G38" s="643"/>
      <c r="H38" s="643"/>
      <c r="I38" s="643"/>
      <c r="J38" s="643"/>
      <c r="K38" s="643"/>
      <c r="L38" s="643"/>
      <c r="M38" s="643"/>
      <c r="N38" s="643"/>
      <c r="O38" s="643"/>
      <c r="P38" s="643"/>
      <c r="Q38" s="644"/>
      <c r="R38" s="645">
        <v>8174973</v>
      </c>
      <c r="S38" s="646"/>
      <c r="T38" s="646"/>
      <c r="U38" s="646"/>
      <c r="V38" s="646"/>
      <c r="W38" s="646"/>
      <c r="X38" s="646"/>
      <c r="Y38" s="647"/>
      <c r="Z38" s="648">
        <v>5.9</v>
      </c>
      <c r="AA38" s="648"/>
      <c r="AB38" s="648"/>
      <c r="AC38" s="648"/>
      <c r="AD38" s="649">
        <v>136563</v>
      </c>
      <c r="AE38" s="649"/>
      <c r="AF38" s="649"/>
      <c r="AG38" s="649"/>
      <c r="AH38" s="649"/>
      <c r="AI38" s="649"/>
      <c r="AJ38" s="649"/>
      <c r="AK38" s="649"/>
      <c r="AL38" s="650">
        <v>0.2</v>
      </c>
      <c r="AM38" s="651"/>
      <c r="AN38" s="651"/>
      <c r="AO38" s="652"/>
      <c r="AQ38" s="723" t="s">
        <v>333</v>
      </c>
      <c r="AR38" s="724"/>
      <c r="AS38" s="724"/>
      <c r="AT38" s="724"/>
      <c r="AU38" s="724"/>
      <c r="AV38" s="724"/>
      <c r="AW38" s="724"/>
      <c r="AX38" s="724"/>
      <c r="AY38" s="725"/>
      <c r="AZ38" s="645">
        <v>1712049</v>
      </c>
      <c r="BA38" s="646"/>
      <c r="BB38" s="646"/>
      <c r="BC38" s="646"/>
      <c r="BD38" s="670"/>
      <c r="BE38" s="670"/>
      <c r="BF38" s="700"/>
      <c r="BG38" s="660" t="s">
        <v>334</v>
      </c>
      <c r="BH38" s="661"/>
      <c r="BI38" s="661"/>
      <c r="BJ38" s="661"/>
      <c r="BK38" s="661"/>
      <c r="BL38" s="661"/>
      <c r="BM38" s="661"/>
      <c r="BN38" s="661"/>
      <c r="BO38" s="661"/>
      <c r="BP38" s="661"/>
      <c r="BQ38" s="661"/>
      <c r="BR38" s="661"/>
      <c r="BS38" s="661"/>
      <c r="BT38" s="661"/>
      <c r="BU38" s="662"/>
      <c r="BV38" s="645">
        <v>37448</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12847093</v>
      </c>
      <c r="CS38" s="646"/>
      <c r="CT38" s="646"/>
      <c r="CU38" s="646"/>
      <c r="CV38" s="646"/>
      <c r="CW38" s="646"/>
      <c r="CX38" s="646"/>
      <c r="CY38" s="647"/>
      <c r="CZ38" s="650">
        <v>9.4</v>
      </c>
      <c r="DA38" s="682"/>
      <c r="DB38" s="682"/>
      <c r="DC38" s="684"/>
      <c r="DD38" s="654">
        <v>10452744</v>
      </c>
      <c r="DE38" s="646"/>
      <c r="DF38" s="646"/>
      <c r="DG38" s="646"/>
      <c r="DH38" s="646"/>
      <c r="DI38" s="646"/>
      <c r="DJ38" s="646"/>
      <c r="DK38" s="647"/>
      <c r="DL38" s="654">
        <v>9299270</v>
      </c>
      <c r="DM38" s="646"/>
      <c r="DN38" s="646"/>
      <c r="DO38" s="646"/>
      <c r="DP38" s="646"/>
      <c r="DQ38" s="646"/>
      <c r="DR38" s="646"/>
      <c r="DS38" s="646"/>
      <c r="DT38" s="646"/>
      <c r="DU38" s="646"/>
      <c r="DV38" s="647"/>
      <c r="DW38" s="650">
        <v>13</v>
      </c>
      <c r="DX38" s="682"/>
      <c r="DY38" s="682"/>
      <c r="DZ38" s="682"/>
      <c r="EA38" s="682"/>
      <c r="EB38" s="682"/>
      <c r="EC38" s="683"/>
    </row>
    <row r="39" spans="2:133" ht="11.25" customHeight="1" x14ac:dyDescent="0.15">
      <c r="B39" s="642" t="s">
        <v>336</v>
      </c>
      <c r="C39" s="643"/>
      <c r="D39" s="643"/>
      <c r="E39" s="643"/>
      <c r="F39" s="643"/>
      <c r="G39" s="643"/>
      <c r="H39" s="643"/>
      <c r="I39" s="643"/>
      <c r="J39" s="643"/>
      <c r="K39" s="643"/>
      <c r="L39" s="643"/>
      <c r="M39" s="643"/>
      <c r="N39" s="643"/>
      <c r="O39" s="643"/>
      <c r="P39" s="643"/>
      <c r="Q39" s="644"/>
      <c r="R39" s="645">
        <v>13582100</v>
      </c>
      <c r="S39" s="646"/>
      <c r="T39" s="646"/>
      <c r="U39" s="646"/>
      <c r="V39" s="646"/>
      <c r="W39" s="646"/>
      <c r="X39" s="646"/>
      <c r="Y39" s="647"/>
      <c r="Z39" s="648">
        <v>9.9</v>
      </c>
      <c r="AA39" s="648"/>
      <c r="AB39" s="648"/>
      <c r="AC39" s="648"/>
      <c r="AD39" s="649" t="s">
        <v>231</v>
      </c>
      <c r="AE39" s="649"/>
      <c r="AF39" s="649"/>
      <c r="AG39" s="649"/>
      <c r="AH39" s="649"/>
      <c r="AI39" s="649"/>
      <c r="AJ39" s="649"/>
      <c r="AK39" s="649"/>
      <c r="AL39" s="650" t="s">
        <v>126</v>
      </c>
      <c r="AM39" s="651"/>
      <c r="AN39" s="651"/>
      <c r="AO39" s="652"/>
      <c r="AQ39" s="723" t="s">
        <v>337</v>
      </c>
      <c r="AR39" s="724"/>
      <c r="AS39" s="724"/>
      <c r="AT39" s="724"/>
      <c r="AU39" s="724"/>
      <c r="AV39" s="724"/>
      <c r="AW39" s="724"/>
      <c r="AX39" s="724"/>
      <c r="AY39" s="725"/>
      <c r="AZ39" s="645">
        <v>365290</v>
      </c>
      <c r="BA39" s="646"/>
      <c r="BB39" s="646"/>
      <c r="BC39" s="646"/>
      <c r="BD39" s="670"/>
      <c r="BE39" s="670"/>
      <c r="BF39" s="700"/>
      <c r="BG39" s="660" t="s">
        <v>338</v>
      </c>
      <c r="BH39" s="661"/>
      <c r="BI39" s="661"/>
      <c r="BJ39" s="661"/>
      <c r="BK39" s="661"/>
      <c r="BL39" s="661"/>
      <c r="BM39" s="661"/>
      <c r="BN39" s="661"/>
      <c r="BO39" s="661"/>
      <c r="BP39" s="661"/>
      <c r="BQ39" s="661"/>
      <c r="BR39" s="661"/>
      <c r="BS39" s="661"/>
      <c r="BT39" s="661"/>
      <c r="BU39" s="662"/>
      <c r="BV39" s="645">
        <v>53976</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1528973</v>
      </c>
      <c r="CS39" s="670"/>
      <c r="CT39" s="670"/>
      <c r="CU39" s="670"/>
      <c r="CV39" s="670"/>
      <c r="CW39" s="670"/>
      <c r="CX39" s="670"/>
      <c r="CY39" s="671"/>
      <c r="CZ39" s="650">
        <v>1.1000000000000001</v>
      </c>
      <c r="DA39" s="682"/>
      <c r="DB39" s="682"/>
      <c r="DC39" s="684"/>
      <c r="DD39" s="654">
        <v>1472416</v>
      </c>
      <c r="DE39" s="670"/>
      <c r="DF39" s="670"/>
      <c r="DG39" s="670"/>
      <c r="DH39" s="670"/>
      <c r="DI39" s="670"/>
      <c r="DJ39" s="670"/>
      <c r="DK39" s="671"/>
      <c r="DL39" s="654" t="s">
        <v>126</v>
      </c>
      <c r="DM39" s="670"/>
      <c r="DN39" s="670"/>
      <c r="DO39" s="670"/>
      <c r="DP39" s="670"/>
      <c r="DQ39" s="670"/>
      <c r="DR39" s="670"/>
      <c r="DS39" s="670"/>
      <c r="DT39" s="670"/>
      <c r="DU39" s="670"/>
      <c r="DV39" s="671"/>
      <c r="DW39" s="650" t="s">
        <v>231</v>
      </c>
      <c r="DX39" s="682"/>
      <c r="DY39" s="682"/>
      <c r="DZ39" s="682"/>
      <c r="EA39" s="682"/>
      <c r="EB39" s="682"/>
      <c r="EC39" s="683"/>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231</v>
      </c>
      <c r="S40" s="646"/>
      <c r="T40" s="646"/>
      <c r="U40" s="646"/>
      <c r="V40" s="646"/>
      <c r="W40" s="646"/>
      <c r="X40" s="646"/>
      <c r="Y40" s="647"/>
      <c r="Z40" s="648" t="s">
        <v>231</v>
      </c>
      <c r="AA40" s="648"/>
      <c r="AB40" s="648"/>
      <c r="AC40" s="648"/>
      <c r="AD40" s="649" t="s">
        <v>181</v>
      </c>
      <c r="AE40" s="649"/>
      <c r="AF40" s="649"/>
      <c r="AG40" s="649"/>
      <c r="AH40" s="649"/>
      <c r="AI40" s="649"/>
      <c r="AJ40" s="649"/>
      <c r="AK40" s="649"/>
      <c r="AL40" s="650" t="s">
        <v>126</v>
      </c>
      <c r="AM40" s="651"/>
      <c r="AN40" s="651"/>
      <c r="AO40" s="652"/>
      <c r="AQ40" s="723" t="s">
        <v>341</v>
      </c>
      <c r="AR40" s="724"/>
      <c r="AS40" s="724"/>
      <c r="AT40" s="724"/>
      <c r="AU40" s="724"/>
      <c r="AV40" s="724"/>
      <c r="AW40" s="724"/>
      <c r="AX40" s="724"/>
      <c r="AY40" s="725"/>
      <c r="AZ40" s="645">
        <v>207872</v>
      </c>
      <c r="BA40" s="646"/>
      <c r="BB40" s="646"/>
      <c r="BC40" s="646"/>
      <c r="BD40" s="670"/>
      <c r="BE40" s="670"/>
      <c r="BF40" s="700"/>
      <c r="BG40" s="726" t="s">
        <v>342</v>
      </c>
      <c r="BH40" s="727"/>
      <c r="BI40" s="727"/>
      <c r="BJ40" s="727"/>
      <c r="BK40" s="727"/>
      <c r="BL40" s="236"/>
      <c r="BM40" s="661" t="s">
        <v>343</v>
      </c>
      <c r="BN40" s="661"/>
      <c r="BO40" s="661"/>
      <c r="BP40" s="661"/>
      <c r="BQ40" s="661"/>
      <c r="BR40" s="661"/>
      <c r="BS40" s="661"/>
      <c r="BT40" s="661"/>
      <c r="BU40" s="662"/>
      <c r="BV40" s="645">
        <v>89</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7647876</v>
      </c>
      <c r="CS40" s="646"/>
      <c r="CT40" s="646"/>
      <c r="CU40" s="646"/>
      <c r="CV40" s="646"/>
      <c r="CW40" s="646"/>
      <c r="CX40" s="646"/>
      <c r="CY40" s="647"/>
      <c r="CZ40" s="650">
        <v>5.6</v>
      </c>
      <c r="DA40" s="682"/>
      <c r="DB40" s="682"/>
      <c r="DC40" s="684"/>
      <c r="DD40" s="654">
        <v>111198</v>
      </c>
      <c r="DE40" s="646"/>
      <c r="DF40" s="646"/>
      <c r="DG40" s="646"/>
      <c r="DH40" s="646"/>
      <c r="DI40" s="646"/>
      <c r="DJ40" s="646"/>
      <c r="DK40" s="647"/>
      <c r="DL40" s="654" t="s">
        <v>231</v>
      </c>
      <c r="DM40" s="646"/>
      <c r="DN40" s="646"/>
      <c r="DO40" s="646"/>
      <c r="DP40" s="646"/>
      <c r="DQ40" s="646"/>
      <c r="DR40" s="646"/>
      <c r="DS40" s="646"/>
      <c r="DT40" s="646"/>
      <c r="DU40" s="646"/>
      <c r="DV40" s="647"/>
      <c r="DW40" s="650" t="s">
        <v>126</v>
      </c>
      <c r="DX40" s="682"/>
      <c r="DY40" s="682"/>
      <c r="DZ40" s="682"/>
      <c r="EA40" s="682"/>
      <c r="EB40" s="682"/>
      <c r="EC40" s="683"/>
    </row>
    <row r="41" spans="2:133" ht="11.25" customHeight="1" x14ac:dyDescent="0.15">
      <c r="B41" s="642" t="s">
        <v>345</v>
      </c>
      <c r="C41" s="643"/>
      <c r="D41" s="643"/>
      <c r="E41" s="643"/>
      <c r="F41" s="643"/>
      <c r="G41" s="643"/>
      <c r="H41" s="643"/>
      <c r="I41" s="643"/>
      <c r="J41" s="643"/>
      <c r="K41" s="643"/>
      <c r="L41" s="643"/>
      <c r="M41" s="643"/>
      <c r="N41" s="643"/>
      <c r="O41" s="643"/>
      <c r="P41" s="643"/>
      <c r="Q41" s="644"/>
      <c r="R41" s="645">
        <v>3505800</v>
      </c>
      <c r="S41" s="646"/>
      <c r="T41" s="646"/>
      <c r="U41" s="646"/>
      <c r="V41" s="646"/>
      <c r="W41" s="646"/>
      <c r="X41" s="646"/>
      <c r="Y41" s="647"/>
      <c r="Z41" s="648">
        <v>2.5</v>
      </c>
      <c r="AA41" s="648"/>
      <c r="AB41" s="648"/>
      <c r="AC41" s="648"/>
      <c r="AD41" s="649" t="s">
        <v>181</v>
      </c>
      <c r="AE41" s="649"/>
      <c r="AF41" s="649"/>
      <c r="AG41" s="649"/>
      <c r="AH41" s="649"/>
      <c r="AI41" s="649"/>
      <c r="AJ41" s="649"/>
      <c r="AK41" s="649"/>
      <c r="AL41" s="650" t="s">
        <v>126</v>
      </c>
      <c r="AM41" s="651"/>
      <c r="AN41" s="651"/>
      <c r="AO41" s="652"/>
      <c r="AQ41" s="723" t="s">
        <v>346</v>
      </c>
      <c r="AR41" s="724"/>
      <c r="AS41" s="724"/>
      <c r="AT41" s="724"/>
      <c r="AU41" s="724"/>
      <c r="AV41" s="724"/>
      <c r="AW41" s="724"/>
      <c r="AX41" s="724"/>
      <c r="AY41" s="725"/>
      <c r="AZ41" s="645">
        <v>2901864</v>
      </c>
      <c r="BA41" s="646"/>
      <c r="BB41" s="646"/>
      <c r="BC41" s="646"/>
      <c r="BD41" s="670"/>
      <c r="BE41" s="670"/>
      <c r="BF41" s="700"/>
      <c r="BG41" s="726"/>
      <c r="BH41" s="727"/>
      <c r="BI41" s="727"/>
      <c r="BJ41" s="727"/>
      <c r="BK41" s="727"/>
      <c r="BL41" s="236"/>
      <c r="BM41" s="661" t="s">
        <v>347</v>
      </c>
      <c r="BN41" s="661"/>
      <c r="BO41" s="661"/>
      <c r="BP41" s="661"/>
      <c r="BQ41" s="661"/>
      <c r="BR41" s="661"/>
      <c r="BS41" s="661"/>
      <c r="BT41" s="661"/>
      <c r="BU41" s="662"/>
      <c r="BV41" s="645" t="s">
        <v>231</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126</v>
      </c>
      <c r="CS41" s="670"/>
      <c r="CT41" s="670"/>
      <c r="CU41" s="670"/>
      <c r="CV41" s="670"/>
      <c r="CW41" s="670"/>
      <c r="CX41" s="670"/>
      <c r="CY41" s="671"/>
      <c r="CZ41" s="650" t="s">
        <v>126</v>
      </c>
      <c r="DA41" s="682"/>
      <c r="DB41" s="682"/>
      <c r="DC41" s="684"/>
      <c r="DD41" s="654" t="s">
        <v>181</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349</v>
      </c>
      <c r="C42" s="687"/>
      <c r="D42" s="687"/>
      <c r="E42" s="687"/>
      <c r="F42" s="687"/>
      <c r="G42" s="687"/>
      <c r="H42" s="687"/>
      <c r="I42" s="687"/>
      <c r="J42" s="687"/>
      <c r="K42" s="687"/>
      <c r="L42" s="687"/>
      <c r="M42" s="687"/>
      <c r="N42" s="687"/>
      <c r="O42" s="687"/>
      <c r="P42" s="687"/>
      <c r="Q42" s="688"/>
      <c r="R42" s="730">
        <v>137782620</v>
      </c>
      <c r="S42" s="731"/>
      <c r="T42" s="731"/>
      <c r="U42" s="731"/>
      <c r="V42" s="731"/>
      <c r="W42" s="731"/>
      <c r="X42" s="731"/>
      <c r="Y42" s="739"/>
      <c r="Z42" s="740">
        <v>100</v>
      </c>
      <c r="AA42" s="740"/>
      <c r="AB42" s="740"/>
      <c r="AC42" s="740"/>
      <c r="AD42" s="741">
        <v>67946213</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9821136</v>
      </c>
      <c r="BA42" s="731"/>
      <c r="BB42" s="731"/>
      <c r="BC42" s="731"/>
      <c r="BD42" s="716"/>
      <c r="BE42" s="716"/>
      <c r="BF42" s="718"/>
      <c r="BG42" s="728"/>
      <c r="BH42" s="729"/>
      <c r="BI42" s="729"/>
      <c r="BJ42" s="729"/>
      <c r="BK42" s="729"/>
      <c r="BL42" s="237"/>
      <c r="BM42" s="673" t="s">
        <v>351</v>
      </c>
      <c r="BN42" s="673"/>
      <c r="BO42" s="673"/>
      <c r="BP42" s="673"/>
      <c r="BQ42" s="673"/>
      <c r="BR42" s="673"/>
      <c r="BS42" s="673"/>
      <c r="BT42" s="673"/>
      <c r="BU42" s="674"/>
      <c r="BV42" s="730">
        <v>383</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14728384</v>
      </c>
      <c r="CS42" s="646"/>
      <c r="CT42" s="646"/>
      <c r="CU42" s="646"/>
      <c r="CV42" s="646"/>
      <c r="CW42" s="646"/>
      <c r="CX42" s="646"/>
      <c r="CY42" s="647"/>
      <c r="CZ42" s="650">
        <v>10.8</v>
      </c>
      <c r="DA42" s="651"/>
      <c r="DB42" s="651"/>
      <c r="DC42" s="663"/>
      <c r="DD42" s="654">
        <v>1807404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312016</v>
      </c>
      <c r="CS43" s="670"/>
      <c r="CT43" s="670"/>
      <c r="CU43" s="670"/>
      <c r="CV43" s="670"/>
      <c r="CW43" s="670"/>
      <c r="CX43" s="670"/>
      <c r="CY43" s="671"/>
      <c r="CZ43" s="650">
        <v>0.2</v>
      </c>
      <c r="DA43" s="682"/>
      <c r="DB43" s="682"/>
      <c r="DC43" s="684"/>
      <c r="DD43" s="654">
        <v>272098</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301</v>
      </c>
      <c r="CE44" s="758"/>
      <c r="CF44" s="642" t="s">
        <v>354</v>
      </c>
      <c r="CG44" s="643"/>
      <c r="CH44" s="643"/>
      <c r="CI44" s="643"/>
      <c r="CJ44" s="643"/>
      <c r="CK44" s="643"/>
      <c r="CL44" s="643"/>
      <c r="CM44" s="643"/>
      <c r="CN44" s="643"/>
      <c r="CO44" s="643"/>
      <c r="CP44" s="643"/>
      <c r="CQ44" s="644"/>
      <c r="CR44" s="645">
        <v>14619913</v>
      </c>
      <c r="CS44" s="646"/>
      <c r="CT44" s="646"/>
      <c r="CU44" s="646"/>
      <c r="CV44" s="646"/>
      <c r="CW44" s="646"/>
      <c r="CX44" s="646"/>
      <c r="CY44" s="647"/>
      <c r="CZ44" s="650">
        <v>10.7</v>
      </c>
      <c r="DA44" s="651"/>
      <c r="DB44" s="651"/>
      <c r="DC44" s="663"/>
      <c r="DD44" s="654">
        <v>1807351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4983553</v>
      </c>
      <c r="CS45" s="670"/>
      <c r="CT45" s="670"/>
      <c r="CU45" s="670"/>
      <c r="CV45" s="670"/>
      <c r="CW45" s="670"/>
      <c r="CX45" s="670"/>
      <c r="CY45" s="671"/>
      <c r="CZ45" s="650">
        <v>3.7</v>
      </c>
      <c r="DA45" s="682"/>
      <c r="DB45" s="682"/>
      <c r="DC45" s="684"/>
      <c r="DD45" s="654">
        <v>80213</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8874195</v>
      </c>
      <c r="CS46" s="646"/>
      <c r="CT46" s="646"/>
      <c r="CU46" s="646"/>
      <c r="CV46" s="646"/>
      <c r="CW46" s="646"/>
      <c r="CX46" s="646"/>
      <c r="CY46" s="647"/>
      <c r="CZ46" s="650">
        <v>6.5</v>
      </c>
      <c r="DA46" s="651"/>
      <c r="DB46" s="651"/>
      <c r="DC46" s="663"/>
      <c r="DD46" s="654">
        <v>1726545</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108471</v>
      </c>
      <c r="CS47" s="670"/>
      <c r="CT47" s="670"/>
      <c r="CU47" s="670"/>
      <c r="CV47" s="670"/>
      <c r="CW47" s="670"/>
      <c r="CX47" s="670"/>
      <c r="CY47" s="671"/>
      <c r="CZ47" s="650">
        <v>0.1</v>
      </c>
      <c r="DA47" s="682"/>
      <c r="DB47" s="682"/>
      <c r="DC47" s="684"/>
      <c r="DD47" s="654">
        <v>53</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231</v>
      </c>
      <c r="CS48" s="646"/>
      <c r="CT48" s="646"/>
      <c r="CU48" s="646"/>
      <c r="CV48" s="646"/>
      <c r="CW48" s="646"/>
      <c r="CX48" s="646"/>
      <c r="CY48" s="647"/>
      <c r="CZ48" s="650" t="s">
        <v>231</v>
      </c>
      <c r="DA48" s="651"/>
      <c r="DB48" s="651"/>
      <c r="DC48" s="663"/>
      <c r="DD48" s="654" t="s">
        <v>231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362</v>
      </c>
      <c r="CE49" s="687"/>
      <c r="CF49" s="687"/>
      <c r="CG49" s="687"/>
      <c r="CH49" s="687"/>
      <c r="CI49" s="687"/>
      <c r="CJ49" s="687"/>
      <c r="CK49" s="687"/>
      <c r="CL49" s="687"/>
      <c r="CM49" s="687"/>
      <c r="CN49" s="687"/>
      <c r="CO49" s="687"/>
      <c r="CP49" s="687"/>
      <c r="CQ49" s="688"/>
      <c r="CR49" s="730">
        <v>136199691</v>
      </c>
      <c r="CS49" s="716"/>
      <c r="CT49" s="716"/>
      <c r="CU49" s="716"/>
      <c r="CV49" s="716"/>
      <c r="CW49" s="716"/>
      <c r="CX49" s="716"/>
      <c r="CY49" s="747"/>
      <c r="CZ49" s="742">
        <v>100</v>
      </c>
      <c r="DA49" s="748"/>
      <c r="DB49" s="748"/>
      <c r="DC49" s="749"/>
      <c r="DD49" s="750">
        <v>76995309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XsbbmbCN46vrBzmdzqiy5MKO9SRMUZj3gfBambTEFrANIwXdrSky5Fw43g8SQ0mQfpj/WDJGQLFLkF1roPHiQQ==" saltValue="lGdbCDJCL9YJOGjYGnhN/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136092</v>
      </c>
      <c r="R7" s="781"/>
      <c r="S7" s="781"/>
      <c r="T7" s="781"/>
      <c r="U7" s="781"/>
      <c r="V7" s="781">
        <v>134729</v>
      </c>
      <c r="W7" s="781"/>
      <c r="X7" s="781"/>
      <c r="Y7" s="781"/>
      <c r="Z7" s="781"/>
      <c r="AA7" s="781">
        <f>+Q7-V7</f>
        <v>1363</v>
      </c>
      <c r="AB7" s="781"/>
      <c r="AC7" s="781"/>
      <c r="AD7" s="781"/>
      <c r="AE7" s="782"/>
      <c r="AF7" s="783">
        <v>1289</v>
      </c>
      <c r="AG7" s="784"/>
      <c r="AH7" s="784"/>
      <c r="AI7" s="784"/>
      <c r="AJ7" s="785"/>
      <c r="AK7" s="820">
        <v>765</v>
      </c>
      <c r="AL7" s="821"/>
      <c r="AM7" s="821"/>
      <c r="AN7" s="821"/>
      <c r="AO7" s="821"/>
      <c r="AP7" s="821">
        <v>127959</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601</v>
      </c>
      <c r="BT7" s="825"/>
      <c r="BU7" s="825"/>
      <c r="BV7" s="825"/>
      <c r="BW7" s="825"/>
      <c r="BX7" s="825"/>
      <c r="BY7" s="825"/>
      <c r="BZ7" s="825"/>
      <c r="CA7" s="825"/>
      <c r="CB7" s="825"/>
      <c r="CC7" s="825"/>
      <c r="CD7" s="825"/>
      <c r="CE7" s="825"/>
      <c r="CF7" s="825"/>
      <c r="CG7" s="826"/>
      <c r="CH7" s="817">
        <v>-621</v>
      </c>
      <c r="CI7" s="818"/>
      <c r="CJ7" s="818"/>
      <c r="CK7" s="818"/>
      <c r="CL7" s="819"/>
      <c r="CM7" s="817">
        <v>2414</v>
      </c>
      <c r="CN7" s="818"/>
      <c r="CO7" s="818"/>
      <c r="CP7" s="818"/>
      <c r="CQ7" s="819"/>
      <c r="CR7" s="817">
        <v>20</v>
      </c>
      <c r="CS7" s="818"/>
      <c r="CT7" s="818"/>
      <c r="CU7" s="818"/>
      <c r="CV7" s="819"/>
      <c r="CW7" s="817">
        <v>21</v>
      </c>
      <c r="CX7" s="818"/>
      <c r="CY7" s="818"/>
      <c r="CZ7" s="818"/>
      <c r="DA7" s="819"/>
      <c r="DB7" s="817" t="s">
        <v>602</v>
      </c>
      <c r="DC7" s="818"/>
      <c r="DD7" s="818"/>
      <c r="DE7" s="818"/>
      <c r="DF7" s="819"/>
      <c r="DG7" s="817" t="s">
        <v>602</v>
      </c>
      <c r="DH7" s="818"/>
      <c r="DI7" s="818"/>
      <c r="DJ7" s="818"/>
      <c r="DK7" s="819"/>
      <c r="DL7" s="817" t="s">
        <v>602</v>
      </c>
      <c r="DM7" s="818"/>
      <c r="DN7" s="818"/>
      <c r="DO7" s="818"/>
      <c r="DP7" s="819"/>
      <c r="DQ7" s="817" t="s">
        <v>602</v>
      </c>
      <c r="DR7" s="818"/>
      <c r="DS7" s="818"/>
      <c r="DT7" s="818"/>
      <c r="DU7" s="819"/>
      <c r="DV7" s="798"/>
      <c r="DW7" s="799"/>
      <c r="DX7" s="799"/>
      <c r="DY7" s="799"/>
      <c r="DZ7" s="800"/>
      <c r="EA7" s="255"/>
    </row>
    <row r="8" spans="1:131" s="256" customFormat="1" ht="26.25" customHeight="1" x14ac:dyDescent="0.15">
      <c r="A8" s="262">
        <v>2</v>
      </c>
      <c r="B8" s="801" t="s">
        <v>386</v>
      </c>
      <c r="C8" s="802"/>
      <c r="D8" s="802"/>
      <c r="E8" s="802"/>
      <c r="F8" s="802"/>
      <c r="G8" s="802"/>
      <c r="H8" s="802"/>
      <c r="I8" s="802"/>
      <c r="J8" s="802"/>
      <c r="K8" s="802"/>
      <c r="L8" s="802"/>
      <c r="M8" s="802"/>
      <c r="N8" s="802"/>
      <c r="O8" s="802"/>
      <c r="P8" s="803"/>
      <c r="Q8" s="804">
        <v>3546</v>
      </c>
      <c r="R8" s="805"/>
      <c r="S8" s="805"/>
      <c r="T8" s="805"/>
      <c r="U8" s="805"/>
      <c r="V8" s="805">
        <v>3493</v>
      </c>
      <c r="W8" s="805"/>
      <c r="X8" s="805"/>
      <c r="Y8" s="805"/>
      <c r="Z8" s="805"/>
      <c r="AA8" s="805">
        <f>+Q8-V8</f>
        <v>53</v>
      </c>
      <c r="AB8" s="805"/>
      <c r="AC8" s="805"/>
      <c r="AD8" s="805"/>
      <c r="AE8" s="806"/>
      <c r="AF8" s="807">
        <v>53</v>
      </c>
      <c r="AG8" s="808"/>
      <c r="AH8" s="808"/>
      <c r="AI8" s="808"/>
      <c r="AJ8" s="809"/>
      <c r="AK8" s="810">
        <v>1326</v>
      </c>
      <c r="AL8" s="811"/>
      <c r="AM8" s="811"/>
      <c r="AN8" s="811"/>
      <c r="AO8" s="811"/>
      <c r="AP8" s="811">
        <v>11421</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603</v>
      </c>
      <c r="BT8" s="815"/>
      <c r="BU8" s="815"/>
      <c r="BV8" s="815"/>
      <c r="BW8" s="815"/>
      <c r="BX8" s="815"/>
      <c r="BY8" s="815"/>
      <c r="BZ8" s="815"/>
      <c r="CA8" s="815"/>
      <c r="CB8" s="815"/>
      <c r="CC8" s="815"/>
      <c r="CD8" s="815"/>
      <c r="CE8" s="815"/>
      <c r="CF8" s="815"/>
      <c r="CG8" s="816"/>
      <c r="CH8" s="827">
        <v>-4</v>
      </c>
      <c r="CI8" s="828"/>
      <c r="CJ8" s="828"/>
      <c r="CK8" s="828"/>
      <c r="CL8" s="829"/>
      <c r="CM8" s="827">
        <v>418</v>
      </c>
      <c r="CN8" s="828"/>
      <c r="CO8" s="828"/>
      <c r="CP8" s="828"/>
      <c r="CQ8" s="829"/>
      <c r="CR8" s="827">
        <v>304</v>
      </c>
      <c r="CS8" s="828"/>
      <c r="CT8" s="828"/>
      <c r="CU8" s="828"/>
      <c r="CV8" s="829"/>
      <c r="CW8" s="827" t="s">
        <v>602</v>
      </c>
      <c r="CX8" s="828"/>
      <c r="CY8" s="828"/>
      <c r="CZ8" s="828"/>
      <c r="DA8" s="829"/>
      <c r="DB8" s="827" t="s">
        <v>602</v>
      </c>
      <c r="DC8" s="828"/>
      <c r="DD8" s="828"/>
      <c r="DE8" s="828"/>
      <c r="DF8" s="829"/>
      <c r="DG8" s="827" t="s">
        <v>602</v>
      </c>
      <c r="DH8" s="828"/>
      <c r="DI8" s="828"/>
      <c r="DJ8" s="828"/>
      <c r="DK8" s="829"/>
      <c r="DL8" s="827" t="s">
        <v>602</v>
      </c>
      <c r="DM8" s="828"/>
      <c r="DN8" s="828"/>
      <c r="DO8" s="828"/>
      <c r="DP8" s="829"/>
      <c r="DQ8" s="827" t="s">
        <v>602</v>
      </c>
      <c r="DR8" s="828"/>
      <c r="DS8" s="828"/>
      <c r="DT8" s="828"/>
      <c r="DU8" s="829"/>
      <c r="DV8" s="830"/>
      <c r="DW8" s="831"/>
      <c r="DX8" s="831"/>
      <c r="DY8" s="831"/>
      <c r="DZ8" s="832"/>
      <c r="EA8" s="255"/>
    </row>
    <row r="9" spans="1:131" s="256" customFormat="1" ht="26.25" customHeight="1" x14ac:dyDescent="0.15">
      <c r="A9" s="262">
        <v>3</v>
      </c>
      <c r="B9" s="801" t="s">
        <v>387</v>
      </c>
      <c r="C9" s="802"/>
      <c r="D9" s="802"/>
      <c r="E9" s="802"/>
      <c r="F9" s="802"/>
      <c r="G9" s="802"/>
      <c r="H9" s="802"/>
      <c r="I9" s="802"/>
      <c r="J9" s="802"/>
      <c r="K9" s="802"/>
      <c r="L9" s="802"/>
      <c r="M9" s="802"/>
      <c r="N9" s="802"/>
      <c r="O9" s="802"/>
      <c r="P9" s="803"/>
      <c r="Q9" s="804">
        <v>34</v>
      </c>
      <c r="R9" s="805"/>
      <c r="S9" s="805"/>
      <c r="T9" s="805"/>
      <c r="U9" s="805"/>
      <c r="V9" s="805">
        <v>33</v>
      </c>
      <c r="W9" s="805"/>
      <c r="X9" s="805"/>
      <c r="Y9" s="805"/>
      <c r="Z9" s="805"/>
      <c r="AA9" s="805">
        <f>+Q9-V9</f>
        <v>1</v>
      </c>
      <c r="AB9" s="805"/>
      <c r="AC9" s="805"/>
      <c r="AD9" s="805"/>
      <c r="AE9" s="806"/>
      <c r="AF9" s="807">
        <v>1</v>
      </c>
      <c r="AG9" s="808"/>
      <c r="AH9" s="808"/>
      <c r="AI9" s="808"/>
      <c r="AJ9" s="809"/>
      <c r="AK9" s="810" t="s">
        <v>613</v>
      </c>
      <c r="AL9" s="811"/>
      <c r="AM9" s="811"/>
      <c r="AN9" s="811"/>
      <c r="AO9" s="811"/>
      <c r="AP9" s="811" t="s">
        <v>613</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t="s">
        <v>604</v>
      </c>
      <c r="BS9" s="814" t="s">
        <v>605</v>
      </c>
      <c r="BT9" s="815"/>
      <c r="BU9" s="815"/>
      <c r="BV9" s="815"/>
      <c r="BW9" s="815"/>
      <c r="BX9" s="815"/>
      <c r="BY9" s="815"/>
      <c r="BZ9" s="815"/>
      <c r="CA9" s="815"/>
      <c r="CB9" s="815"/>
      <c r="CC9" s="815"/>
      <c r="CD9" s="815"/>
      <c r="CE9" s="815"/>
      <c r="CF9" s="815"/>
      <c r="CG9" s="816"/>
      <c r="CH9" s="827">
        <v>6</v>
      </c>
      <c r="CI9" s="828"/>
      <c r="CJ9" s="828"/>
      <c r="CK9" s="828"/>
      <c r="CL9" s="829"/>
      <c r="CM9" s="827">
        <v>2947</v>
      </c>
      <c r="CN9" s="828"/>
      <c r="CO9" s="828"/>
      <c r="CP9" s="828"/>
      <c r="CQ9" s="829"/>
      <c r="CR9" s="827">
        <v>10</v>
      </c>
      <c r="CS9" s="828"/>
      <c r="CT9" s="828"/>
      <c r="CU9" s="828"/>
      <c r="CV9" s="829"/>
      <c r="CW9" s="827" t="s">
        <v>602</v>
      </c>
      <c r="CX9" s="828"/>
      <c r="CY9" s="828"/>
      <c r="CZ9" s="828"/>
      <c r="DA9" s="829"/>
      <c r="DB9" s="827" t="s">
        <v>602</v>
      </c>
      <c r="DC9" s="828"/>
      <c r="DD9" s="828"/>
      <c r="DE9" s="828"/>
      <c r="DF9" s="829"/>
      <c r="DG9" s="827">
        <v>1734</v>
      </c>
      <c r="DH9" s="828"/>
      <c r="DI9" s="828"/>
      <c r="DJ9" s="828"/>
      <c r="DK9" s="829"/>
      <c r="DL9" s="827" t="s">
        <v>602</v>
      </c>
      <c r="DM9" s="828"/>
      <c r="DN9" s="828"/>
      <c r="DO9" s="828"/>
      <c r="DP9" s="829"/>
      <c r="DQ9" s="827">
        <v>1384</v>
      </c>
      <c r="DR9" s="828"/>
      <c r="DS9" s="828"/>
      <c r="DT9" s="828"/>
      <c r="DU9" s="829"/>
      <c r="DV9" s="830"/>
      <c r="DW9" s="831"/>
      <c r="DX9" s="831"/>
      <c r="DY9" s="831"/>
      <c r="DZ9" s="832"/>
      <c r="EA9" s="255"/>
    </row>
    <row r="10" spans="1:131" s="256" customFormat="1" ht="26.25" customHeight="1" x14ac:dyDescent="0.15">
      <c r="A10" s="262">
        <v>4</v>
      </c>
      <c r="B10" s="801" t="s">
        <v>388</v>
      </c>
      <c r="C10" s="802"/>
      <c r="D10" s="802"/>
      <c r="E10" s="802"/>
      <c r="F10" s="802"/>
      <c r="G10" s="802"/>
      <c r="H10" s="802"/>
      <c r="I10" s="802"/>
      <c r="J10" s="802"/>
      <c r="K10" s="802"/>
      <c r="L10" s="802"/>
      <c r="M10" s="802"/>
      <c r="N10" s="802"/>
      <c r="O10" s="802"/>
      <c r="P10" s="803"/>
      <c r="Q10" s="804">
        <v>214</v>
      </c>
      <c r="R10" s="805"/>
      <c r="S10" s="805"/>
      <c r="T10" s="805"/>
      <c r="U10" s="805"/>
      <c r="V10" s="805">
        <v>48</v>
      </c>
      <c r="W10" s="805"/>
      <c r="X10" s="805"/>
      <c r="Y10" s="805"/>
      <c r="Z10" s="805"/>
      <c r="AA10" s="805">
        <f>+Q10-V10</f>
        <v>166</v>
      </c>
      <c r="AB10" s="805"/>
      <c r="AC10" s="805"/>
      <c r="AD10" s="805"/>
      <c r="AE10" s="806"/>
      <c r="AF10" s="807">
        <v>1</v>
      </c>
      <c r="AG10" s="808"/>
      <c r="AH10" s="808"/>
      <c r="AI10" s="808"/>
      <c r="AJ10" s="809"/>
      <c r="AK10" s="810">
        <v>1</v>
      </c>
      <c r="AL10" s="811"/>
      <c r="AM10" s="811"/>
      <c r="AN10" s="811"/>
      <c r="AO10" s="811"/>
      <c r="AP10" s="811">
        <v>644</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606</v>
      </c>
      <c r="BT10" s="815"/>
      <c r="BU10" s="815"/>
      <c r="BV10" s="815"/>
      <c r="BW10" s="815"/>
      <c r="BX10" s="815"/>
      <c r="BY10" s="815"/>
      <c r="BZ10" s="815"/>
      <c r="CA10" s="815"/>
      <c r="CB10" s="815"/>
      <c r="CC10" s="815"/>
      <c r="CD10" s="815"/>
      <c r="CE10" s="815"/>
      <c r="CF10" s="815"/>
      <c r="CG10" s="816"/>
      <c r="CH10" s="827">
        <v>116</v>
      </c>
      <c r="CI10" s="828"/>
      <c r="CJ10" s="828"/>
      <c r="CK10" s="828"/>
      <c r="CL10" s="829"/>
      <c r="CM10" s="827">
        <v>3287</v>
      </c>
      <c r="CN10" s="828"/>
      <c r="CO10" s="828"/>
      <c r="CP10" s="828"/>
      <c r="CQ10" s="829"/>
      <c r="CR10" s="827">
        <v>80</v>
      </c>
      <c r="CS10" s="828"/>
      <c r="CT10" s="828"/>
      <c r="CU10" s="828"/>
      <c r="CV10" s="829"/>
      <c r="CW10" s="827" t="s">
        <v>602</v>
      </c>
      <c r="CX10" s="828"/>
      <c r="CY10" s="828"/>
      <c r="CZ10" s="828"/>
      <c r="DA10" s="829"/>
      <c r="DB10" s="827" t="s">
        <v>602</v>
      </c>
      <c r="DC10" s="828"/>
      <c r="DD10" s="828"/>
      <c r="DE10" s="828"/>
      <c r="DF10" s="829"/>
      <c r="DG10" s="827" t="s">
        <v>602</v>
      </c>
      <c r="DH10" s="828"/>
      <c r="DI10" s="828"/>
      <c r="DJ10" s="828"/>
      <c r="DK10" s="829"/>
      <c r="DL10" s="827" t="s">
        <v>602</v>
      </c>
      <c r="DM10" s="828"/>
      <c r="DN10" s="828"/>
      <c r="DO10" s="828"/>
      <c r="DP10" s="829"/>
      <c r="DQ10" s="827" t="s">
        <v>602</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607</v>
      </c>
      <c r="BT11" s="815"/>
      <c r="BU11" s="815"/>
      <c r="BV11" s="815"/>
      <c r="BW11" s="815"/>
      <c r="BX11" s="815"/>
      <c r="BY11" s="815"/>
      <c r="BZ11" s="815"/>
      <c r="CA11" s="815"/>
      <c r="CB11" s="815"/>
      <c r="CC11" s="815"/>
      <c r="CD11" s="815"/>
      <c r="CE11" s="815"/>
      <c r="CF11" s="815"/>
      <c r="CG11" s="816"/>
      <c r="CH11" s="827">
        <v>3</v>
      </c>
      <c r="CI11" s="828"/>
      <c r="CJ11" s="828"/>
      <c r="CK11" s="828"/>
      <c r="CL11" s="829"/>
      <c r="CM11" s="827">
        <v>106</v>
      </c>
      <c r="CN11" s="828"/>
      <c r="CO11" s="828"/>
      <c r="CP11" s="828"/>
      <c r="CQ11" s="829"/>
      <c r="CR11" s="827">
        <v>35</v>
      </c>
      <c r="CS11" s="828"/>
      <c r="CT11" s="828"/>
      <c r="CU11" s="828"/>
      <c r="CV11" s="829"/>
      <c r="CW11" s="827" t="s">
        <v>602</v>
      </c>
      <c r="CX11" s="828"/>
      <c r="CY11" s="828"/>
      <c r="CZ11" s="828"/>
      <c r="DA11" s="829"/>
      <c r="DB11" s="827" t="s">
        <v>602</v>
      </c>
      <c r="DC11" s="828"/>
      <c r="DD11" s="828"/>
      <c r="DE11" s="828"/>
      <c r="DF11" s="829"/>
      <c r="DG11" s="827" t="s">
        <v>602</v>
      </c>
      <c r="DH11" s="828"/>
      <c r="DI11" s="828"/>
      <c r="DJ11" s="828"/>
      <c r="DK11" s="829"/>
      <c r="DL11" s="827" t="s">
        <v>602</v>
      </c>
      <c r="DM11" s="828"/>
      <c r="DN11" s="828"/>
      <c r="DO11" s="828"/>
      <c r="DP11" s="829"/>
      <c r="DQ11" s="827" t="s">
        <v>602</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608</v>
      </c>
      <c r="BT12" s="815"/>
      <c r="BU12" s="815"/>
      <c r="BV12" s="815"/>
      <c r="BW12" s="815"/>
      <c r="BX12" s="815"/>
      <c r="BY12" s="815"/>
      <c r="BZ12" s="815"/>
      <c r="CA12" s="815"/>
      <c r="CB12" s="815"/>
      <c r="CC12" s="815"/>
      <c r="CD12" s="815"/>
      <c r="CE12" s="815"/>
      <c r="CF12" s="815"/>
      <c r="CG12" s="816"/>
      <c r="CH12" s="827">
        <v>56</v>
      </c>
      <c r="CI12" s="828"/>
      <c r="CJ12" s="828"/>
      <c r="CK12" s="828"/>
      <c r="CL12" s="829"/>
      <c r="CM12" s="827">
        <v>436</v>
      </c>
      <c r="CN12" s="828"/>
      <c r="CO12" s="828"/>
      <c r="CP12" s="828"/>
      <c r="CQ12" s="829"/>
      <c r="CR12" s="827">
        <v>3</v>
      </c>
      <c r="CS12" s="828"/>
      <c r="CT12" s="828"/>
      <c r="CU12" s="828"/>
      <c r="CV12" s="829"/>
      <c r="CW12" s="827">
        <v>11</v>
      </c>
      <c r="CX12" s="828"/>
      <c r="CY12" s="828"/>
      <c r="CZ12" s="828"/>
      <c r="DA12" s="829"/>
      <c r="DB12" s="827" t="s">
        <v>602</v>
      </c>
      <c r="DC12" s="828"/>
      <c r="DD12" s="828"/>
      <c r="DE12" s="828"/>
      <c r="DF12" s="829"/>
      <c r="DG12" s="827" t="s">
        <v>602</v>
      </c>
      <c r="DH12" s="828"/>
      <c r="DI12" s="828"/>
      <c r="DJ12" s="828"/>
      <c r="DK12" s="829"/>
      <c r="DL12" s="827" t="s">
        <v>602</v>
      </c>
      <c r="DM12" s="828"/>
      <c r="DN12" s="828"/>
      <c r="DO12" s="828"/>
      <c r="DP12" s="829"/>
      <c r="DQ12" s="827" t="s">
        <v>602</v>
      </c>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609</v>
      </c>
      <c r="BT13" s="815"/>
      <c r="BU13" s="815"/>
      <c r="BV13" s="815"/>
      <c r="BW13" s="815"/>
      <c r="BX13" s="815"/>
      <c r="BY13" s="815"/>
      <c r="BZ13" s="815"/>
      <c r="CA13" s="815"/>
      <c r="CB13" s="815"/>
      <c r="CC13" s="815"/>
      <c r="CD13" s="815"/>
      <c r="CE13" s="815"/>
      <c r="CF13" s="815"/>
      <c r="CG13" s="816"/>
      <c r="CH13" s="827">
        <v>-9</v>
      </c>
      <c r="CI13" s="828"/>
      <c r="CJ13" s="828"/>
      <c r="CK13" s="828"/>
      <c r="CL13" s="829"/>
      <c r="CM13" s="827">
        <v>239</v>
      </c>
      <c r="CN13" s="828"/>
      <c r="CO13" s="828"/>
      <c r="CP13" s="828"/>
      <c r="CQ13" s="829"/>
      <c r="CR13" s="827">
        <v>30</v>
      </c>
      <c r="CS13" s="828"/>
      <c r="CT13" s="828"/>
      <c r="CU13" s="828"/>
      <c r="CV13" s="829"/>
      <c r="CW13" s="827" t="s">
        <v>613</v>
      </c>
      <c r="CX13" s="828"/>
      <c r="CY13" s="828"/>
      <c r="CZ13" s="828"/>
      <c r="DA13" s="829"/>
      <c r="DB13" s="827" t="s">
        <v>602</v>
      </c>
      <c r="DC13" s="828"/>
      <c r="DD13" s="828"/>
      <c r="DE13" s="828"/>
      <c r="DF13" s="829"/>
      <c r="DG13" s="827" t="s">
        <v>602</v>
      </c>
      <c r="DH13" s="828"/>
      <c r="DI13" s="828"/>
      <c r="DJ13" s="828"/>
      <c r="DK13" s="829"/>
      <c r="DL13" s="827" t="s">
        <v>602</v>
      </c>
      <c r="DM13" s="828"/>
      <c r="DN13" s="828"/>
      <c r="DO13" s="828"/>
      <c r="DP13" s="829"/>
      <c r="DQ13" s="827" t="s">
        <v>602</v>
      </c>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610</v>
      </c>
      <c r="BT14" s="815"/>
      <c r="BU14" s="815"/>
      <c r="BV14" s="815"/>
      <c r="BW14" s="815"/>
      <c r="BX14" s="815"/>
      <c r="BY14" s="815"/>
      <c r="BZ14" s="815"/>
      <c r="CA14" s="815"/>
      <c r="CB14" s="815"/>
      <c r="CC14" s="815"/>
      <c r="CD14" s="815"/>
      <c r="CE14" s="815"/>
      <c r="CF14" s="815"/>
      <c r="CG14" s="816"/>
      <c r="CH14" s="827">
        <v>2</v>
      </c>
      <c r="CI14" s="828"/>
      <c r="CJ14" s="828"/>
      <c r="CK14" s="828"/>
      <c r="CL14" s="829"/>
      <c r="CM14" s="827">
        <v>24</v>
      </c>
      <c r="CN14" s="828"/>
      <c r="CO14" s="828"/>
      <c r="CP14" s="828"/>
      <c r="CQ14" s="829"/>
      <c r="CR14" s="827">
        <v>15</v>
      </c>
      <c r="CS14" s="828"/>
      <c r="CT14" s="828"/>
      <c r="CU14" s="828"/>
      <c r="CV14" s="829"/>
      <c r="CW14" s="827" t="s">
        <v>602</v>
      </c>
      <c r="CX14" s="828"/>
      <c r="CY14" s="828"/>
      <c r="CZ14" s="828"/>
      <c r="DA14" s="829"/>
      <c r="DB14" s="827" t="s">
        <v>602</v>
      </c>
      <c r="DC14" s="828"/>
      <c r="DD14" s="828"/>
      <c r="DE14" s="828"/>
      <c r="DF14" s="829"/>
      <c r="DG14" s="827" t="s">
        <v>602</v>
      </c>
      <c r="DH14" s="828"/>
      <c r="DI14" s="828"/>
      <c r="DJ14" s="828"/>
      <c r="DK14" s="829"/>
      <c r="DL14" s="827" t="s">
        <v>602</v>
      </c>
      <c r="DM14" s="828"/>
      <c r="DN14" s="828"/>
      <c r="DO14" s="828"/>
      <c r="DP14" s="829"/>
      <c r="DQ14" s="827" t="s">
        <v>602</v>
      </c>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611</v>
      </c>
      <c r="BT15" s="815"/>
      <c r="BU15" s="815"/>
      <c r="BV15" s="815"/>
      <c r="BW15" s="815"/>
      <c r="BX15" s="815"/>
      <c r="BY15" s="815"/>
      <c r="BZ15" s="815"/>
      <c r="CA15" s="815"/>
      <c r="CB15" s="815"/>
      <c r="CC15" s="815"/>
      <c r="CD15" s="815"/>
      <c r="CE15" s="815"/>
      <c r="CF15" s="815"/>
      <c r="CG15" s="816"/>
      <c r="CH15" s="827">
        <v>2</v>
      </c>
      <c r="CI15" s="828"/>
      <c r="CJ15" s="828"/>
      <c r="CK15" s="828"/>
      <c r="CL15" s="829"/>
      <c r="CM15" s="827">
        <v>45</v>
      </c>
      <c r="CN15" s="828"/>
      <c r="CO15" s="828"/>
      <c r="CP15" s="828"/>
      <c r="CQ15" s="829"/>
      <c r="CR15" s="827">
        <v>20</v>
      </c>
      <c r="CS15" s="828"/>
      <c r="CT15" s="828"/>
      <c r="CU15" s="828"/>
      <c r="CV15" s="829"/>
      <c r="CW15" s="827">
        <v>18</v>
      </c>
      <c r="CX15" s="828"/>
      <c r="CY15" s="828"/>
      <c r="CZ15" s="828"/>
      <c r="DA15" s="829"/>
      <c r="DB15" s="827" t="s">
        <v>602</v>
      </c>
      <c r="DC15" s="828"/>
      <c r="DD15" s="828"/>
      <c r="DE15" s="828"/>
      <c r="DF15" s="829"/>
      <c r="DG15" s="827" t="s">
        <v>602</v>
      </c>
      <c r="DH15" s="828"/>
      <c r="DI15" s="828"/>
      <c r="DJ15" s="828"/>
      <c r="DK15" s="829"/>
      <c r="DL15" s="827" t="s">
        <v>602</v>
      </c>
      <c r="DM15" s="828"/>
      <c r="DN15" s="828"/>
      <c r="DO15" s="828"/>
      <c r="DP15" s="829"/>
      <c r="DQ15" s="827" t="s">
        <v>602</v>
      </c>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t="s">
        <v>612</v>
      </c>
      <c r="BT16" s="815"/>
      <c r="BU16" s="815"/>
      <c r="BV16" s="815"/>
      <c r="BW16" s="815"/>
      <c r="BX16" s="815"/>
      <c r="BY16" s="815"/>
      <c r="BZ16" s="815"/>
      <c r="CA16" s="815"/>
      <c r="CB16" s="815"/>
      <c r="CC16" s="815"/>
      <c r="CD16" s="815"/>
      <c r="CE16" s="815"/>
      <c r="CF16" s="815"/>
      <c r="CG16" s="816"/>
      <c r="CH16" s="827" t="s">
        <v>602</v>
      </c>
      <c r="CI16" s="828"/>
      <c r="CJ16" s="828"/>
      <c r="CK16" s="828"/>
      <c r="CL16" s="829"/>
      <c r="CM16" s="827">
        <v>4</v>
      </c>
      <c r="CN16" s="828"/>
      <c r="CO16" s="828"/>
      <c r="CP16" s="828"/>
      <c r="CQ16" s="829"/>
      <c r="CR16" s="827">
        <v>3</v>
      </c>
      <c r="CS16" s="828"/>
      <c r="CT16" s="828"/>
      <c r="CU16" s="828"/>
      <c r="CV16" s="829"/>
      <c r="CW16" s="827">
        <v>16</v>
      </c>
      <c r="CX16" s="828"/>
      <c r="CY16" s="828"/>
      <c r="CZ16" s="828"/>
      <c r="DA16" s="829"/>
      <c r="DB16" s="827" t="s">
        <v>602</v>
      </c>
      <c r="DC16" s="828"/>
      <c r="DD16" s="828"/>
      <c r="DE16" s="828"/>
      <c r="DF16" s="829"/>
      <c r="DG16" s="827" t="s">
        <v>602</v>
      </c>
      <c r="DH16" s="828"/>
      <c r="DI16" s="828"/>
      <c r="DJ16" s="828"/>
      <c r="DK16" s="829"/>
      <c r="DL16" s="827" t="s">
        <v>602</v>
      </c>
      <c r="DM16" s="828"/>
      <c r="DN16" s="828"/>
      <c r="DO16" s="828"/>
      <c r="DP16" s="829"/>
      <c r="DQ16" s="827" t="s">
        <v>602</v>
      </c>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390</v>
      </c>
      <c r="B23" s="836" t="s">
        <v>391</v>
      </c>
      <c r="C23" s="837"/>
      <c r="D23" s="837"/>
      <c r="E23" s="837"/>
      <c r="F23" s="837"/>
      <c r="G23" s="837"/>
      <c r="H23" s="837"/>
      <c r="I23" s="837"/>
      <c r="J23" s="837"/>
      <c r="K23" s="837"/>
      <c r="L23" s="837"/>
      <c r="M23" s="837"/>
      <c r="N23" s="837"/>
      <c r="O23" s="837"/>
      <c r="P23" s="838"/>
      <c r="Q23" s="839">
        <v>138510</v>
      </c>
      <c r="R23" s="840"/>
      <c r="S23" s="840"/>
      <c r="T23" s="840"/>
      <c r="U23" s="840"/>
      <c r="V23" s="840">
        <v>136927</v>
      </c>
      <c r="W23" s="840"/>
      <c r="X23" s="840"/>
      <c r="Y23" s="840"/>
      <c r="Z23" s="840"/>
      <c r="AA23" s="840">
        <f>+Q23-V23</f>
        <v>1583</v>
      </c>
      <c r="AB23" s="840"/>
      <c r="AC23" s="840"/>
      <c r="AD23" s="840"/>
      <c r="AE23" s="841"/>
      <c r="AF23" s="842">
        <v>1345</v>
      </c>
      <c r="AG23" s="840"/>
      <c r="AH23" s="840"/>
      <c r="AI23" s="840"/>
      <c r="AJ23" s="843"/>
      <c r="AK23" s="844"/>
      <c r="AL23" s="845"/>
      <c r="AM23" s="845"/>
      <c r="AN23" s="845"/>
      <c r="AO23" s="845"/>
      <c r="AP23" s="840">
        <f>+AP7+AP8+AP10</f>
        <v>140024</v>
      </c>
      <c r="AQ23" s="840"/>
      <c r="AR23" s="840"/>
      <c r="AS23" s="840"/>
      <c r="AT23" s="840"/>
      <c r="AU23" s="846"/>
      <c r="AV23" s="846"/>
      <c r="AW23" s="846"/>
      <c r="AX23" s="846"/>
      <c r="AY23" s="847"/>
      <c r="AZ23" s="855" t="s">
        <v>392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403</v>
      </c>
      <c r="C28" s="778"/>
      <c r="D28" s="778"/>
      <c r="E28" s="778"/>
      <c r="F28" s="778"/>
      <c r="G28" s="778"/>
      <c r="H28" s="778"/>
      <c r="I28" s="778"/>
      <c r="J28" s="778"/>
      <c r="K28" s="778"/>
      <c r="L28" s="778"/>
      <c r="M28" s="778"/>
      <c r="N28" s="778"/>
      <c r="O28" s="778"/>
      <c r="P28" s="779"/>
      <c r="Q28" s="868">
        <v>29374</v>
      </c>
      <c r="R28" s="869"/>
      <c r="S28" s="869"/>
      <c r="T28" s="869"/>
      <c r="U28" s="869"/>
      <c r="V28" s="869">
        <v>28793</v>
      </c>
      <c r="W28" s="869"/>
      <c r="X28" s="869"/>
      <c r="Y28" s="869"/>
      <c r="Z28" s="869"/>
      <c r="AA28" s="869">
        <f>+Q28-V28</f>
        <v>581</v>
      </c>
      <c r="AB28" s="869"/>
      <c r="AC28" s="869"/>
      <c r="AD28" s="869"/>
      <c r="AE28" s="870"/>
      <c r="AF28" s="871">
        <v>581</v>
      </c>
      <c r="AG28" s="869"/>
      <c r="AH28" s="869"/>
      <c r="AI28" s="869"/>
      <c r="AJ28" s="872"/>
      <c r="AK28" s="873">
        <v>2902</v>
      </c>
      <c r="AL28" s="864"/>
      <c r="AM28" s="864"/>
      <c r="AN28" s="864"/>
      <c r="AO28" s="864"/>
      <c r="AP28" s="864" t="s">
        <v>602</v>
      </c>
      <c r="AQ28" s="864"/>
      <c r="AR28" s="864"/>
      <c r="AS28" s="864"/>
      <c r="AT28" s="864"/>
      <c r="AU28" s="864" t="s">
        <v>602</v>
      </c>
      <c r="AV28" s="864"/>
      <c r="AW28" s="864"/>
      <c r="AX28" s="864"/>
      <c r="AY28" s="864"/>
      <c r="AZ28" s="865" t="s">
        <v>602</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404</v>
      </c>
      <c r="C29" s="802"/>
      <c r="D29" s="802"/>
      <c r="E29" s="802"/>
      <c r="F29" s="802"/>
      <c r="G29" s="802"/>
      <c r="H29" s="802"/>
      <c r="I29" s="802"/>
      <c r="J29" s="802"/>
      <c r="K29" s="802"/>
      <c r="L29" s="802"/>
      <c r="M29" s="802"/>
      <c r="N29" s="802"/>
      <c r="O29" s="802"/>
      <c r="P29" s="803"/>
      <c r="Q29" s="804">
        <v>16564</v>
      </c>
      <c r="R29" s="805"/>
      <c r="S29" s="805"/>
      <c r="T29" s="805"/>
      <c r="U29" s="805"/>
      <c r="V29" s="805">
        <v>16550</v>
      </c>
      <c r="W29" s="805"/>
      <c r="X29" s="805"/>
      <c r="Y29" s="805"/>
      <c r="Z29" s="805"/>
      <c r="AA29" s="805">
        <f t="shared" ref="AA29:AA37" si="0">+Q29-V29</f>
        <v>14</v>
      </c>
      <c r="AB29" s="805"/>
      <c r="AC29" s="805"/>
      <c r="AD29" s="805"/>
      <c r="AE29" s="806"/>
      <c r="AF29" s="807">
        <v>14</v>
      </c>
      <c r="AG29" s="808"/>
      <c r="AH29" s="808"/>
      <c r="AI29" s="808"/>
      <c r="AJ29" s="809"/>
      <c r="AK29" s="876" t="s">
        <v>602</v>
      </c>
      <c r="AL29" s="877"/>
      <c r="AM29" s="877"/>
      <c r="AN29" s="877"/>
      <c r="AO29" s="877"/>
      <c r="AP29" s="877" t="s">
        <v>613</v>
      </c>
      <c r="AQ29" s="877"/>
      <c r="AR29" s="877"/>
      <c r="AS29" s="877"/>
      <c r="AT29" s="877"/>
      <c r="AU29" s="877" t="s">
        <v>602</v>
      </c>
      <c r="AV29" s="877"/>
      <c r="AW29" s="877"/>
      <c r="AX29" s="877"/>
      <c r="AY29" s="877"/>
      <c r="AZ29" s="878" t="s">
        <v>602</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405</v>
      </c>
      <c r="C30" s="802"/>
      <c r="D30" s="802"/>
      <c r="E30" s="802"/>
      <c r="F30" s="802"/>
      <c r="G30" s="802"/>
      <c r="H30" s="802"/>
      <c r="I30" s="802"/>
      <c r="J30" s="802"/>
      <c r="K30" s="802"/>
      <c r="L30" s="802"/>
      <c r="M30" s="802"/>
      <c r="N30" s="802"/>
      <c r="O30" s="802"/>
      <c r="P30" s="803"/>
      <c r="Q30" s="804">
        <v>30467</v>
      </c>
      <c r="R30" s="805"/>
      <c r="S30" s="805"/>
      <c r="T30" s="805"/>
      <c r="U30" s="805"/>
      <c r="V30" s="805">
        <v>29903</v>
      </c>
      <c r="W30" s="805"/>
      <c r="X30" s="805"/>
      <c r="Y30" s="805"/>
      <c r="Z30" s="805"/>
      <c r="AA30" s="805">
        <f t="shared" si="0"/>
        <v>564</v>
      </c>
      <c r="AB30" s="805"/>
      <c r="AC30" s="805"/>
      <c r="AD30" s="805"/>
      <c r="AE30" s="806"/>
      <c r="AF30" s="807">
        <v>564</v>
      </c>
      <c r="AG30" s="808"/>
      <c r="AH30" s="808"/>
      <c r="AI30" s="808"/>
      <c r="AJ30" s="809"/>
      <c r="AK30" s="876">
        <v>4580</v>
      </c>
      <c r="AL30" s="877"/>
      <c r="AM30" s="877"/>
      <c r="AN30" s="877"/>
      <c r="AO30" s="877"/>
      <c r="AP30" s="877" t="s">
        <v>602</v>
      </c>
      <c r="AQ30" s="877"/>
      <c r="AR30" s="877"/>
      <c r="AS30" s="877"/>
      <c r="AT30" s="877"/>
      <c r="AU30" s="877" t="s">
        <v>602</v>
      </c>
      <c r="AV30" s="877"/>
      <c r="AW30" s="877"/>
      <c r="AX30" s="877"/>
      <c r="AY30" s="877"/>
      <c r="AZ30" s="878" t="s">
        <v>602</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406</v>
      </c>
      <c r="C31" s="802"/>
      <c r="D31" s="802"/>
      <c r="E31" s="802"/>
      <c r="F31" s="802"/>
      <c r="G31" s="802"/>
      <c r="H31" s="802"/>
      <c r="I31" s="802"/>
      <c r="J31" s="802"/>
      <c r="K31" s="802"/>
      <c r="L31" s="802"/>
      <c r="M31" s="802"/>
      <c r="N31" s="802"/>
      <c r="O31" s="802"/>
      <c r="P31" s="803"/>
      <c r="Q31" s="804">
        <v>4250</v>
      </c>
      <c r="R31" s="805"/>
      <c r="S31" s="805"/>
      <c r="T31" s="805"/>
      <c r="U31" s="805"/>
      <c r="V31" s="805">
        <v>4173</v>
      </c>
      <c r="W31" s="805"/>
      <c r="X31" s="805"/>
      <c r="Y31" s="805"/>
      <c r="Z31" s="805"/>
      <c r="AA31" s="805">
        <f t="shared" si="0"/>
        <v>77</v>
      </c>
      <c r="AB31" s="805"/>
      <c r="AC31" s="805"/>
      <c r="AD31" s="805"/>
      <c r="AE31" s="806"/>
      <c r="AF31" s="807">
        <v>77</v>
      </c>
      <c r="AG31" s="808"/>
      <c r="AH31" s="808"/>
      <c r="AI31" s="808"/>
      <c r="AJ31" s="809"/>
      <c r="AK31" s="876">
        <v>1134</v>
      </c>
      <c r="AL31" s="877"/>
      <c r="AM31" s="877"/>
      <c r="AN31" s="877"/>
      <c r="AO31" s="877"/>
      <c r="AP31" s="877" t="s">
        <v>602</v>
      </c>
      <c r="AQ31" s="877"/>
      <c r="AR31" s="877"/>
      <c r="AS31" s="877"/>
      <c r="AT31" s="877"/>
      <c r="AU31" s="877" t="s">
        <v>602</v>
      </c>
      <c r="AV31" s="877"/>
      <c r="AW31" s="877"/>
      <c r="AX31" s="877"/>
      <c r="AY31" s="877"/>
      <c r="AZ31" s="878" t="s">
        <v>602</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407</v>
      </c>
      <c r="C32" s="802"/>
      <c r="D32" s="802"/>
      <c r="E32" s="802"/>
      <c r="F32" s="802"/>
      <c r="G32" s="802"/>
      <c r="H32" s="802"/>
      <c r="I32" s="802"/>
      <c r="J32" s="802"/>
      <c r="K32" s="802"/>
      <c r="L32" s="802"/>
      <c r="M32" s="802"/>
      <c r="N32" s="802"/>
      <c r="O32" s="802"/>
      <c r="P32" s="803"/>
      <c r="Q32" s="804">
        <v>4614</v>
      </c>
      <c r="R32" s="805"/>
      <c r="S32" s="805"/>
      <c r="T32" s="805"/>
      <c r="U32" s="805"/>
      <c r="V32" s="805">
        <v>4218</v>
      </c>
      <c r="W32" s="805"/>
      <c r="X32" s="805"/>
      <c r="Y32" s="805"/>
      <c r="Z32" s="805"/>
      <c r="AA32" s="805">
        <f t="shared" si="0"/>
        <v>396</v>
      </c>
      <c r="AB32" s="805"/>
      <c r="AC32" s="805"/>
      <c r="AD32" s="805"/>
      <c r="AE32" s="806"/>
      <c r="AF32" s="807">
        <v>3290</v>
      </c>
      <c r="AG32" s="808"/>
      <c r="AH32" s="808"/>
      <c r="AI32" s="808"/>
      <c r="AJ32" s="809"/>
      <c r="AK32" s="876">
        <v>84</v>
      </c>
      <c r="AL32" s="877"/>
      <c r="AM32" s="877"/>
      <c r="AN32" s="877"/>
      <c r="AO32" s="877"/>
      <c r="AP32" s="877">
        <v>16830</v>
      </c>
      <c r="AQ32" s="877"/>
      <c r="AR32" s="877"/>
      <c r="AS32" s="877"/>
      <c r="AT32" s="877"/>
      <c r="AU32" s="877">
        <v>640</v>
      </c>
      <c r="AV32" s="877"/>
      <c r="AW32" s="877"/>
      <c r="AX32" s="877"/>
      <c r="AY32" s="877"/>
      <c r="AZ32" s="878" t="s">
        <v>602</v>
      </c>
      <c r="BA32" s="878"/>
      <c r="BB32" s="878"/>
      <c r="BC32" s="878"/>
      <c r="BD32" s="878"/>
      <c r="BE32" s="874" t="s">
        <v>408</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409</v>
      </c>
      <c r="C33" s="802"/>
      <c r="D33" s="802"/>
      <c r="E33" s="802"/>
      <c r="F33" s="802"/>
      <c r="G33" s="802"/>
      <c r="H33" s="802"/>
      <c r="I33" s="802"/>
      <c r="J33" s="802"/>
      <c r="K33" s="802"/>
      <c r="L33" s="802"/>
      <c r="M33" s="802"/>
      <c r="N33" s="802"/>
      <c r="O33" s="802"/>
      <c r="P33" s="803"/>
      <c r="Q33" s="804">
        <f>7437+107</f>
        <v>7544</v>
      </c>
      <c r="R33" s="805"/>
      <c r="S33" s="805"/>
      <c r="T33" s="805"/>
      <c r="U33" s="805"/>
      <c r="V33" s="805">
        <f>6480+99</f>
        <v>6579</v>
      </c>
      <c r="W33" s="805"/>
      <c r="X33" s="805"/>
      <c r="Y33" s="805"/>
      <c r="Z33" s="805"/>
      <c r="AA33" s="805">
        <f t="shared" si="0"/>
        <v>965</v>
      </c>
      <c r="AB33" s="805"/>
      <c r="AC33" s="805"/>
      <c r="AD33" s="805"/>
      <c r="AE33" s="806"/>
      <c r="AF33" s="807">
        <v>2167</v>
      </c>
      <c r="AG33" s="808"/>
      <c r="AH33" s="808"/>
      <c r="AI33" s="808"/>
      <c r="AJ33" s="809"/>
      <c r="AK33" s="876">
        <v>1712</v>
      </c>
      <c r="AL33" s="877"/>
      <c r="AM33" s="877"/>
      <c r="AN33" s="877"/>
      <c r="AO33" s="877"/>
      <c r="AP33" s="877">
        <v>50936</v>
      </c>
      <c r="AQ33" s="877"/>
      <c r="AR33" s="877"/>
      <c r="AS33" s="877"/>
      <c r="AT33" s="877"/>
      <c r="AU33" s="877">
        <v>15536</v>
      </c>
      <c r="AV33" s="877"/>
      <c r="AW33" s="877"/>
      <c r="AX33" s="877"/>
      <c r="AY33" s="877"/>
      <c r="AZ33" s="878" t="s">
        <v>602</v>
      </c>
      <c r="BA33" s="878"/>
      <c r="BB33" s="878"/>
      <c r="BC33" s="878"/>
      <c r="BD33" s="878"/>
      <c r="BE33" s="874" t="s">
        <v>410</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411</v>
      </c>
      <c r="C34" s="802"/>
      <c r="D34" s="802"/>
      <c r="E34" s="802"/>
      <c r="F34" s="802"/>
      <c r="G34" s="802"/>
      <c r="H34" s="802"/>
      <c r="I34" s="802"/>
      <c r="J34" s="802"/>
      <c r="K34" s="802"/>
      <c r="L34" s="802"/>
      <c r="M34" s="802"/>
      <c r="N34" s="802"/>
      <c r="O34" s="802"/>
      <c r="P34" s="803"/>
      <c r="Q34" s="804">
        <v>1374</v>
      </c>
      <c r="R34" s="805"/>
      <c r="S34" s="805"/>
      <c r="T34" s="805"/>
      <c r="U34" s="805"/>
      <c r="V34" s="805">
        <v>1404</v>
      </c>
      <c r="W34" s="805"/>
      <c r="X34" s="805"/>
      <c r="Y34" s="805"/>
      <c r="Z34" s="805"/>
      <c r="AA34" s="805">
        <f t="shared" si="0"/>
        <v>-30</v>
      </c>
      <c r="AB34" s="805"/>
      <c r="AC34" s="805"/>
      <c r="AD34" s="805"/>
      <c r="AE34" s="806"/>
      <c r="AF34" s="807">
        <v>478</v>
      </c>
      <c r="AG34" s="808"/>
      <c r="AH34" s="808"/>
      <c r="AI34" s="808"/>
      <c r="AJ34" s="809"/>
      <c r="AK34" s="876">
        <v>365</v>
      </c>
      <c r="AL34" s="877"/>
      <c r="AM34" s="877"/>
      <c r="AN34" s="877"/>
      <c r="AO34" s="877"/>
      <c r="AP34" s="877">
        <v>2134</v>
      </c>
      <c r="AQ34" s="877"/>
      <c r="AR34" s="877"/>
      <c r="AS34" s="877"/>
      <c r="AT34" s="877"/>
      <c r="AU34" s="877">
        <v>531</v>
      </c>
      <c r="AV34" s="877"/>
      <c r="AW34" s="877"/>
      <c r="AX34" s="877"/>
      <c r="AY34" s="877"/>
      <c r="AZ34" s="878" t="s">
        <v>602</v>
      </c>
      <c r="BA34" s="878"/>
      <c r="BB34" s="878"/>
      <c r="BC34" s="878"/>
      <c r="BD34" s="878"/>
      <c r="BE34" s="874" t="s">
        <v>408</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412</v>
      </c>
      <c r="C35" s="802"/>
      <c r="D35" s="802"/>
      <c r="E35" s="802"/>
      <c r="F35" s="802"/>
      <c r="G35" s="802"/>
      <c r="H35" s="802"/>
      <c r="I35" s="802"/>
      <c r="J35" s="802"/>
      <c r="K35" s="802"/>
      <c r="L35" s="802"/>
      <c r="M35" s="802"/>
      <c r="N35" s="802"/>
      <c r="O35" s="802"/>
      <c r="P35" s="803"/>
      <c r="Q35" s="804">
        <f>20225+726+628</f>
        <v>21579</v>
      </c>
      <c r="R35" s="805"/>
      <c r="S35" s="805"/>
      <c r="T35" s="805"/>
      <c r="U35" s="805"/>
      <c r="V35" s="805">
        <f>19030+716+600</f>
        <v>20346</v>
      </c>
      <c r="W35" s="805"/>
      <c r="X35" s="805"/>
      <c r="Y35" s="805"/>
      <c r="Z35" s="805"/>
      <c r="AA35" s="805">
        <f t="shared" si="0"/>
        <v>1233</v>
      </c>
      <c r="AB35" s="805"/>
      <c r="AC35" s="805"/>
      <c r="AD35" s="805"/>
      <c r="AE35" s="806"/>
      <c r="AF35" s="807">
        <v>-3048</v>
      </c>
      <c r="AG35" s="808"/>
      <c r="AH35" s="808"/>
      <c r="AI35" s="808"/>
      <c r="AJ35" s="809"/>
      <c r="AK35" s="876">
        <v>2841</v>
      </c>
      <c r="AL35" s="877"/>
      <c r="AM35" s="877"/>
      <c r="AN35" s="877"/>
      <c r="AO35" s="877"/>
      <c r="AP35" s="877">
        <v>13332</v>
      </c>
      <c r="AQ35" s="877"/>
      <c r="AR35" s="877"/>
      <c r="AS35" s="877"/>
      <c r="AT35" s="877"/>
      <c r="AU35" s="877">
        <v>8399</v>
      </c>
      <c r="AV35" s="877"/>
      <c r="AW35" s="877"/>
      <c r="AX35" s="877"/>
      <c r="AY35" s="877"/>
      <c r="AZ35" s="878">
        <v>16.399999999999999</v>
      </c>
      <c r="BA35" s="878"/>
      <c r="BB35" s="878"/>
      <c r="BC35" s="878"/>
      <c r="BD35" s="878"/>
      <c r="BE35" s="874" t="s">
        <v>408</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413</v>
      </c>
      <c r="C36" s="802"/>
      <c r="D36" s="802"/>
      <c r="E36" s="802"/>
      <c r="F36" s="802"/>
      <c r="G36" s="802"/>
      <c r="H36" s="802"/>
      <c r="I36" s="802"/>
      <c r="J36" s="802"/>
      <c r="K36" s="802"/>
      <c r="L36" s="802"/>
      <c r="M36" s="802"/>
      <c r="N36" s="802"/>
      <c r="O36" s="802"/>
      <c r="P36" s="803"/>
      <c r="Q36" s="804">
        <v>405</v>
      </c>
      <c r="R36" s="805"/>
      <c r="S36" s="805"/>
      <c r="T36" s="805"/>
      <c r="U36" s="805"/>
      <c r="V36" s="805">
        <v>397</v>
      </c>
      <c r="W36" s="805"/>
      <c r="X36" s="805"/>
      <c r="Y36" s="805"/>
      <c r="Z36" s="805"/>
      <c r="AA36" s="805">
        <f t="shared" si="0"/>
        <v>8</v>
      </c>
      <c r="AB36" s="805"/>
      <c r="AC36" s="805"/>
      <c r="AD36" s="805"/>
      <c r="AE36" s="806"/>
      <c r="AF36" s="807">
        <v>8</v>
      </c>
      <c r="AG36" s="808"/>
      <c r="AH36" s="808"/>
      <c r="AI36" s="808"/>
      <c r="AJ36" s="809"/>
      <c r="AK36" s="876">
        <v>208</v>
      </c>
      <c r="AL36" s="877"/>
      <c r="AM36" s="877"/>
      <c r="AN36" s="877"/>
      <c r="AO36" s="877"/>
      <c r="AP36" s="877">
        <v>309</v>
      </c>
      <c r="AQ36" s="877"/>
      <c r="AR36" s="877"/>
      <c r="AS36" s="877"/>
      <c r="AT36" s="877"/>
      <c r="AU36" s="877">
        <v>223</v>
      </c>
      <c r="AV36" s="877"/>
      <c r="AW36" s="877"/>
      <c r="AX36" s="877"/>
      <c r="AY36" s="877"/>
      <c r="AZ36" s="878" t="s">
        <v>602</v>
      </c>
      <c r="BA36" s="878"/>
      <c r="BB36" s="878"/>
      <c r="BC36" s="878"/>
      <c r="BD36" s="878"/>
      <c r="BE36" s="874" t="s">
        <v>414</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415</v>
      </c>
      <c r="C37" s="802"/>
      <c r="D37" s="802"/>
      <c r="E37" s="802"/>
      <c r="F37" s="802"/>
      <c r="G37" s="802"/>
      <c r="H37" s="802"/>
      <c r="I37" s="802"/>
      <c r="J37" s="802"/>
      <c r="K37" s="802"/>
      <c r="L37" s="802"/>
      <c r="M37" s="802"/>
      <c r="N37" s="802"/>
      <c r="O37" s="802"/>
      <c r="P37" s="803"/>
      <c r="Q37" s="804">
        <v>5</v>
      </c>
      <c r="R37" s="805"/>
      <c r="S37" s="805"/>
      <c r="T37" s="805"/>
      <c r="U37" s="805"/>
      <c r="V37" s="805">
        <v>4</v>
      </c>
      <c r="W37" s="805"/>
      <c r="X37" s="805"/>
      <c r="Y37" s="805"/>
      <c r="Z37" s="805"/>
      <c r="AA37" s="805">
        <f t="shared" si="0"/>
        <v>1</v>
      </c>
      <c r="AB37" s="805"/>
      <c r="AC37" s="805"/>
      <c r="AD37" s="805"/>
      <c r="AE37" s="806"/>
      <c r="AF37" s="807">
        <v>1</v>
      </c>
      <c r="AG37" s="808"/>
      <c r="AH37" s="808"/>
      <c r="AI37" s="808"/>
      <c r="AJ37" s="809"/>
      <c r="AK37" s="876" t="s">
        <v>602</v>
      </c>
      <c r="AL37" s="877"/>
      <c r="AM37" s="877"/>
      <c r="AN37" s="877"/>
      <c r="AO37" s="877"/>
      <c r="AP37" s="877" t="s">
        <v>602</v>
      </c>
      <c r="AQ37" s="877"/>
      <c r="AR37" s="877"/>
      <c r="AS37" s="877"/>
      <c r="AT37" s="877"/>
      <c r="AU37" s="877" t="s">
        <v>602</v>
      </c>
      <c r="AV37" s="877"/>
      <c r="AW37" s="877"/>
      <c r="AX37" s="877"/>
      <c r="AY37" s="877"/>
      <c r="AZ37" s="878" t="s">
        <v>602</v>
      </c>
      <c r="BA37" s="878"/>
      <c r="BB37" s="878"/>
      <c r="BC37" s="878"/>
      <c r="BD37" s="878"/>
      <c r="BE37" s="874" t="s">
        <v>416</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417</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390</v>
      </c>
      <c r="B63" s="836" t="s">
        <v>418</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4132</v>
      </c>
      <c r="AG63" s="888"/>
      <c r="AH63" s="888"/>
      <c r="AI63" s="888"/>
      <c r="AJ63" s="889"/>
      <c r="AK63" s="890"/>
      <c r="AL63" s="885"/>
      <c r="AM63" s="885"/>
      <c r="AN63" s="885"/>
      <c r="AO63" s="885"/>
      <c r="AP63" s="888">
        <f>+AP32+AP33+AP34+AP35+AP36</f>
        <v>83541</v>
      </c>
      <c r="AQ63" s="888"/>
      <c r="AR63" s="888"/>
      <c r="AS63" s="888"/>
      <c r="AT63" s="888"/>
      <c r="AU63" s="888">
        <f>+AU32+AU33+AU34+AU35+AU36</f>
        <v>25329</v>
      </c>
      <c r="AV63" s="888"/>
      <c r="AW63" s="888"/>
      <c r="AX63" s="888"/>
      <c r="AY63" s="888"/>
      <c r="AZ63" s="892"/>
      <c r="BA63" s="892"/>
      <c r="BB63" s="892"/>
      <c r="BC63" s="892"/>
      <c r="BD63" s="892"/>
      <c r="BE63" s="893"/>
      <c r="BF63" s="893"/>
      <c r="BG63" s="893"/>
      <c r="BH63" s="893"/>
      <c r="BI63" s="894"/>
      <c r="BJ63" s="895" t="s">
        <v>419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421</v>
      </c>
      <c r="B66" s="787"/>
      <c r="C66" s="787"/>
      <c r="D66" s="787"/>
      <c r="E66" s="787"/>
      <c r="F66" s="787"/>
      <c r="G66" s="787"/>
      <c r="H66" s="787"/>
      <c r="I66" s="787"/>
      <c r="J66" s="787"/>
      <c r="K66" s="787"/>
      <c r="L66" s="787"/>
      <c r="M66" s="787"/>
      <c r="N66" s="787"/>
      <c r="O66" s="787"/>
      <c r="P66" s="788"/>
      <c r="Q66" s="763" t="s">
        <v>395</v>
      </c>
      <c r="R66" s="764"/>
      <c r="S66" s="764"/>
      <c r="T66" s="764"/>
      <c r="U66" s="765"/>
      <c r="V66" s="763" t="s">
        <v>422</v>
      </c>
      <c r="W66" s="764"/>
      <c r="X66" s="764"/>
      <c r="Y66" s="764"/>
      <c r="Z66" s="765"/>
      <c r="AA66" s="763" t="s">
        <v>423</v>
      </c>
      <c r="AB66" s="764"/>
      <c r="AC66" s="764"/>
      <c r="AD66" s="764"/>
      <c r="AE66" s="765"/>
      <c r="AF66" s="898" t="s">
        <v>424</v>
      </c>
      <c r="AG66" s="859"/>
      <c r="AH66" s="859"/>
      <c r="AI66" s="859"/>
      <c r="AJ66" s="899"/>
      <c r="AK66" s="763" t="s">
        <v>425</v>
      </c>
      <c r="AL66" s="787"/>
      <c r="AM66" s="787"/>
      <c r="AN66" s="787"/>
      <c r="AO66" s="788"/>
      <c r="AP66" s="763" t="s">
        <v>426</v>
      </c>
      <c r="AQ66" s="764"/>
      <c r="AR66" s="764"/>
      <c r="AS66" s="764"/>
      <c r="AT66" s="765"/>
      <c r="AU66" s="763" t="s">
        <v>427</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614</v>
      </c>
      <c r="C68" s="916"/>
      <c r="D68" s="916"/>
      <c r="E68" s="916"/>
      <c r="F68" s="916"/>
      <c r="G68" s="916"/>
      <c r="H68" s="916"/>
      <c r="I68" s="916"/>
      <c r="J68" s="916"/>
      <c r="K68" s="916"/>
      <c r="L68" s="916"/>
      <c r="M68" s="916"/>
      <c r="N68" s="916"/>
      <c r="O68" s="916"/>
      <c r="P68" s="917"/>
      <c r="Q68" s="918">
        <v>2009</v>
      </c>
      <c r="R68" s="912"/>
      <c r="S68" s="912"/>
      <c r="T68" s="912"/>
      <c r="U68" s="912"/>
      <c r="V68" s="912">
        <v>2007</v>
      </c>
      <c r="W68" s="912"/>
      <c r="X68" s="912"/>
      <c r="Y68" s="912"/>
      <c r="Z68" s="912"/>
      <c r="AA68" s="912">
        <f>+Q68-V68</f>
        <v>2</v>
      </c>
      <c r="AB68" s="912"/>
      <c r="AC68" s="912"/>
      <c r="AD68" s="912"/>
      <c r="AE68" s="912"/>
      <c r="AF68" s="912">
        <v>2</v>
      </c>
      <c r="AG68" s="912"/>
      <c r="AH68" s="912"/>
      <c r="AI68" s="912"/>
      <c r="AJ68" s="912"/>
      <c r="AK68" s="912" t="s">
        <v>602</v>
      </c>
      <c r="AL68" s="912"/>
      <c r="AM68" s="912"/>
      <c r="AN68" s="912"/>
      <c r="AO68" s="912"/>
      <c r="AP68" s="912">
        <v>1783</v>
      </c>
      <c r="AQ68" s="912"/>
      <c r="AR68" s="912"/>
      <c r="AS68" s="912"/>
      <c r="AT68" s="912"/>
      <c r="AU68" s="912">
        <v>1282</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615</v>
      </c>
      <c r="C69" s="920"/>
      <c r="D69" s="920"/>
      <c r="E69" s="920"/>
      <c r="F69" s="920"/>
      <c r="G69" s="920"/>
      <c r="H69" s="920"/>
      <c r="I69" s="920"/>
      <c r="J69" s="920"/>
      <c r="K69" s="920"/>
      <c r="L69" s="920"/>
      <c r="M69" s="920"/>
      <c r="N69" s="920"/>
      <c r="O69" s="920"/>
      <c r="P69" s="921"/>
      <c r="Q69" s="922">
        <v>734</v>
      </c>
      <c r="R69" s="877"/>
      <c r="S69" s="877"/>
      <c r="T69" s="877"/>
      <c r="U69" s="877"/>
      <c r="V69" s="877">
        <v>720</v>
      </c>
      <c r="W69" s="877"/>
      <c r="X69" s="877"/>
      <c r="Y69" s="877"/>
      <c r="Z69" s="877"/>
      <c r="AA69" s="877">
        <f>+Q69-V69</f>
        <v>14</v>
      </c>
      <c r="AB69" s="877"/>
      <c r="AC69" s="877"/>
      <c r="AD69" s="877"/>
      <c r="AE69" s="877"/>
      <c r="AF69" s="877">
        <v>14</v>
      </c>
      <c r="AG69" s="877"/>
      <c r="AH69" s="877"/>
      <c r="AI69" s="877"/>
      <c r="AJ69" s="877"/>
      <c r="AK69" s="877" t="s">
        <v>602</v>
      </c>
      <c r="AL69" s="877"/>
      <c r="AM69" s="877"/>
      <c r="AN69" s="877"/>
      <c r="AO69" s="877"/>
      <c r="AP69" s="877" t="s">
        <v>602</v>
      </c>
      <c r="AQ69" s="877"/>
      <c r="AR69" s="877"/>
      <c r="AS69" s="877"/>
      <c r="AT69" s="877"/>
      <c r="AU69" s="877" t="s">
        <v>602</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c r="C70" s="920"/>
      <c r="D70" s="920"/>
      <c r="E70" s="920"/>
      <c r="F70" s="920"/>
      <c r="G70" s="920"/>
      <c r="H70" s="920"/>
      <c r="I70" s="920"/>
      <c r="J70" s="920"/>
      <c r="K70" s="920"/>
      <c r="L70" s="920"/>
      <c r="M70" s="920"/>
      <c r="N70" s="920"/>
      <c r="O70" s="920"/>
      <c r="P70" s="921"/>
      <c r="Q70" s="922"/>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390</v>
      </c>
      <c r="B88" s="836" t="s">
        <v>428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f>+AF68+AF69</f>
        <v>16</v>
      </c>
      <c r="AG88" s="888"/>
      <c r="AH88" s="888"/>
      <c r="AI88" s="888"/>
      <c r="AJ88" s="888"/>
      <c r="AK88" s="885"/>
      <c r="AL88" s="885"/>
      <c r="AM88" s="885"/>
      <c r="AN88" s="885"/>
      <c r="AO88" s="885"/>
      <c r="AP88" s="888">
        <f>+AP68</f>
        <v>1783</v>
      </c>
      <c r="AQ88" s="888"/>
      <c r="AR88" s="888"/>
      <c r="AS88" s="888"/>
      <c r="AT88" s="888"/>
      <c r="AU88" s="888">
        <f>+AU68</f>
        <v>1282</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f>+SUM(CR7:CV16)</f>
        <v>520</v>
      </c>
      <c r="CS102" s="896"/>
      <c r="CT102" s="896"/>
      <c r="CU102" s="896"/>
      <c r="CV102" s="939"/>
      <c r="CW102" s="938">
        <f>+CW7+CW12+CW15+CW16</f>
        <v>66</v>
      </c>
      <c r="CX102" s="896"/>
      <c r="CY102" s="896"/>
      <c r="CZ102" s="896"/>
      <c r="DA102" s="939"/>
      <c r="DB102" s="938" t="s">
        <v>529</v>
      </c>
      <c r="DC102" s="896"/>
      <c r="DD102" s="896"/>
      <c r="DE102" s="896"/>
      <c r="DF102" s="939"/>
      <c r="DG102" s="938">
        <f>+DG9</f>
        <v>1734</v>
      </c>
      <c r="DH102" s="896"/>
      <c r="DI102" s="896"/>
      <c r="DJ102" s="896"/>
      <c r="DK102" s="939"/>
      <c r="DL102" s="938" t="s">
        <v>529</v>
      </c>
      <c r="DM102" s="896"/>
      <c r="DN102" s="896"/>
      <c r="DO102" s="896"/>
      <c r="DP102" s="939"/>
      <c r="DQ102" s="938">
        <f>+DQ9</f>
        <v>1384</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437</v>
      </c>
      <c r="AB109" s="941"/>
      <c r="AC109" s="941"/>
      <c r="AD109" s="941"/>
      <c r="AE109" s="942"/>
      <c r="AF109" s="940" t="s">
        <v>305</v>
      </c>
      <c r="AG109" s="941"/>
      <c r="AH109" s="941"/>
      <c r="AI109" s="941"/>
      <c r="AJ109" s="942"/>
      <c r="AK109" s="940" t="s">
        <v>304</v>
      </c>
      <c r="AL109" s="941"/>
      <c r="AM109" s="941"/>
      <c r="AN109" s="941"/>
      <c r="AO109" s="942"/>
      <c r="AP109" s="940" t="s">
        <v>438</v>
      </c>
      <c r="AQ109" s="941"/>
      <c r="AR109" s="941"/>
      <c r="AS109" s="941"/>
      <c r="AT109" s="943"/>
      <c r="AU109" s="960" t="s">
        <v>436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437</v>
      </c>
      <c r="BR109" s="941"/>
      <c r="BS109" s="941"/>
      <c r="BT109" s="941"/>
      <c r="BU109" s="942"/>
      <c r="BV109" s="940" t="s">
        <v>305</v>
      </c>
      <c r="BW109" s="941"/>
      <c r="BX109" s="941"/>
      <c r="BY109" s="941"/>
      <c r="BZ109" s="942"/>
      <c r="CA109" s="940" t="s">
        <v>304</v>
      </c>
      <c r="CB109" s="941"/>
      <c r="CC109" s="941"/>
      <c r="CD109" s="941"/>
      <c r="CE109" s="942"/>
      <c r="CF109" s="961" t="s">
        <v>438</v>
      </c>
      <c r="CG109" s="961"/>
      <c r="CH109" s="961"/>
      <c r="CI109" s="961"/>
      <c r="CJ109" s="961"/>
      <c r="CK109" s="940" t="s">
        <v>439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437</v>
      </c>
      <c r="DH109" s="941"/>
      <c r="DI109" s="941"/>
      <c r="DJ109" s="941"/>
      <c r="DK109" s="942"/>
      <c r="DL109" s="940" t="s">
        <v>305</v>
      </c>
      <c r="DM109" s="941"/>
      <c r="DN109" s="941"/>
      <c r="DO109" s="941"/>
      <c r="DP109" s="942"/>
      <c r="DQ109" s="940" t="s">
        <v>304</v>
      </c>
      <c r="DR109" s="941"/>
      <c r="DS109" s="941"/>
      <c r="DT109" s="941"/>
      <c r="DU109" s="942"/>
      <c r="DV109" s="940" t="s">
        <v>438</v>
      </c>
      <c r="DW109" s="941"/>
      <c r="DX109" s="941"/>
      <c r="DY109" s="941"/>
      <c r="DZ109" s="943"/>
    </row>
    <row r="110" spans="1:131" s="247" customFormat="1" ht="26.25" customHeight="1" x14ac:dyDescent="0.15">
      <c r="A110" s="944" t="s">
        <v>440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15480397</v>
      </c>
      <c r="AB110" s="948"/>
      <c r="AC110" s="948"/>
      <c r="AD110" s="948"/>
      <c r="AE110" s="949"/>
      <c r="AF110" s="950">
        <v>15680117</v>
      </c>
      <c r="AG110" s="948"/>
      <c r="AH110" s="948"/>
      <c r="AI110" s="948"/>
      <c r="AJ110" s="949"/>
      <c r="AK110" s="950">
        <v>13155795</v>
      </c>
      <c r="AL110" s="948"/>
      <c r="AM110" s="948"/>
      <c r="AN110" s="948"/>
      <c r="AO110" s="949"/>
      <c r="AP110" s="951">
        <v>22.2</v>
      </c>
      <c r="AQ110" s="952"/>
      <c r="AR110" s="952"/>
      <c r="AS110" s="952"/>
      <c r="AT110" s="953"/>
      <c r="AU110" s="954" t="s">
        <v>73</v>
      </c>
      <c r="AV110" s="955"/>
      <c r="AW110" s="955"/>
      <c r="AX110" s="955"/>
      <c r="AY110" s="955"/>
      <c r="AZ110" s="996" t="s">
        <v>441</v>
      </c>
      <c r="BA110" s="945"/>
      <c r="BB110" s="945"/>
      <c r="BC110" s="945"/>
      <c r="BD110" s="945"/>
      <c r="BE110" s="945"/>
      <c r="BF110" s="945"/>
      <c r="BG110" s="945"/>
      <c r="BH110" s="945"/>
      <c r="BI110" s="945"/>
      <c r="BJ110" s="945"/>
      <c r="BK110" s="945"/>
      <c r="BL110" s="945"/>
      <c r="BM110" s="945"/>
      <c r="BN110" s="945"/>
      <c r="BO110" s="945"/>
      <c r="BP110" s="946"/>
      <c r="BQ110" s="982">
        <v>141985856</v>
      </c>
      <c r="BR110" s="983"/>
      <c r="BS110" s="983"/>
      <c r="BT110" s="983"/>
      <c r="BU110" s="983"/>
      <c r="BV110" s="983">
        <v>138299364</v>
      </c>
      <c r="BW110" s="983"/>
      <c r="BX110" s="983"/>
      <c r="BY110" s="983"/>
      <c r="BZ110" s="983"/>
      <c r="CA110" s="983">
        <v>140023654</v>
      </c>
      <c r="CB110" s="983"/>
      <c r="CC110" s="983"/>
      <c r="CD110" s="983"/>
      <c r="CE110" s="983"/>
      <c r="CF110" s="997">
        <v>236.2</v>
      </c>
      <c r="CG110" s="998"/>
      <c r="CH110" s="998"/>
      <c r="CI110" s="998"/>
      <c r="CJ110" s="998"/>
      <c r="CK110" s="999" t="s">
        <v>442</v>
      </c>
      <c r="CL110" s="1000"/>
      <c r="CM110" s="979" t="s">
        <v>443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444</v>
      </c>
      <c r="DH110" s="983"/>
      <c r="DI110" s="983"/>
      <c r="DJ110" s="983"/>
      <c r="DK110" s="983"/>
      <c r="DL110" s="983" t="s">
        <v>445</v>
      </c>
      <c r="DM110" s="983"/>
      <c r="DN110" s="983"/>
      <c r="DO110" s="983"/>
      <c r="DP110" s="983"/>
      <c r="DQ110" s="983" t="s">
        <v>445</v>
      </c>
      <c r="DR110" s="983"/>
      <c r="DS110" s="983"/>
      <c r="DT110" s="983"/>
      <c r="DU110" s="983"/>
      <c r="DV110" s="984" t="s">
        <v>446</v>
      </c>
      <c r="DW110" s="984"/>
      <c r="DX110" s="984"/>
      <c r="DY110" s="984"/>
      <c r="DZ110" s="985"/>
    </row>
    <row r="111" spans="1:131" s="247" customFormat="1" ht="26.25" customHeight="1" x14ac:dyDescent="0.15">
      <c r="A111" s="986" t="s">
        <v>447</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448</v>
      </c>
      <c r="AB111" s="990"/>
      <c r="AC111" s="990"/>
      <c r="AD111" s="990"/>
      <c r="AE111" s="991"/>
      <c r="AF111" s="992" t="s">
        <v>446</v>
      </c>
      <c r="AG111" s="990"/>
      <c r="AH111" s="990"/>
      <c r="AI111" s="990"/>
      <c r="AJ111" s="991"/>
      <c r="AK111" s="992" t="s">
        <v>449</v>
      </c>
      <c r="AL111" s="990"/>
      <c r="AM111" s="990"/>
      <c r="AN111" s="990"/>
      <c r="AO111" s="991"/>
      <c r="AP111" s="993" t="s">
        <v>445</v>
      </c>
      <c r="AQ111" s="994"/>
      <c r="AR111" s="994"/>
      <c r="AS111" s="994"/>
      <c r="AT111" s="995"/>
      <c r="AU111" s="956"/>
      <c r="AV111" s="957"/>
      <c r="AW111" s="957"/>
      <c r="AX111" s="957"/>
      <c r="AY111" s="957"/>
      <c r="AZ111" s="1005" t="s">
        <v>450</v>
      </c>
      <c r="BA111" s="1006"/>
      <c r="BB111" s="1006"/>
      <c r="BC111" s="1006"/>
      <c r="BD111" s="1006"/>
      <c r="BE111" s="1006"/>
      <c r="BF111" s="1006"/>
      <c r="BG111" s="1006"/>
      <c r="BH111" s="1006"/>
      <c r="BI111" s="1006"/>
      <c r="BJ111" s="1006"/>
      <c r="BK111" s="1006"/>
      <c r="BL111" s="1006"/>
      <c r="BM111" s="1006"/>
      <c r="BN111" s="1006"/>
      <c r="BO111" s="1006"/>
      <c r="BP111" s="1007"/>
      <c r="BQ111" s="975">
        <v>1448046</v>
      </c>
      <c r="BR111" s="976"/>
      <c r="BS111" s="976"/>
      <c r="BT111" s="976"/>
      <c r="BU111" s="976"/>
      <c r="BV111" s="976">
        <v>1333447</v>
      </c>
      <c r="BW111" s="976"/>
      <c r="BX111" s="976"/>
      <c r="BY111" s="976"/>
      <c r="BZ111" s="976"/>
      <c r="CA111" s="976">
        <v>1226789</v>
      </c>
      <c r="CB111" s="976"/>
      <c r="CC111" s="976"/>
      <c r="CD111" s="976"/>
      <c r="CE111" s="976"/>
      <c r="CF111" s="970">
        <v>2.1</v>
      </c>
      <c r="CG111" s="971"/>
      <c r="CH111" s="971"/>
      <c r="CI111" s="971"/>
      <c r="CJ111" s="971"/>
      <c r="CK111" s="1001"/>
      <c r="CL111" s="1002"/>
      <c r="CM111" s="972" t="s">
        <v>451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419</v>
      </c>
      <c r="DH111" s="976"/>
      <c r="DI111" s="976"/>
      <c r="DJ111" s="976"/>
      <c r="DK111" s="976"/>
      <c r="DL111" s="976" t="s">
        <v>446</v>
      </c>
      <c r="DM111" s="976"/>
      <c r="DN111" s="976"/>
      <c r="DO111" s="976"/>
      <c r="DP111" s="976"/>
      <c r="DQ111" s="976" t="s">
        <v>419</v>
      </c>
      <c r="DR111" s="976"/>
      <c r="DS111" s="976"/>
      <c r="DT111" s="976"/>
      <c r="DU111" s="976"/>
      <c r="DV111" s="977" t="s">
        <v>445</v>
      </c>
      <c r="DW111" s="977"/>
      <c r="DX111" s="977"/>
      <c r="DY111" s="977"/>
      <c r="DZ111" s="978"/>
    </row>
    <row r="112" spans="1:131" s="247" customFormat="1" ht="26.25" customHeight="1" x14ac:dyDescent="0.15">
      <c r="A112" s="1008" t="s">
        <v>452</v>
      </c>
      <c r="B112" s="1009"/>
      <c r="C112" s="1006" t="s">
        <v>453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445</v>
      </c>
      <c r="AB112" s="1015"/>
      <c r="AC112" s="1015"/>
      <c r="AD112" s="1015"/>
      <c r="AE112" s="1016"/>
      <c r="AF112" s="1017" t="s">
        <v>446</v>
      </c>
      <c r="AG112" s="1015"/>
      <c r="AH112" s="1015"/>
      <c r="AI112" s="1015"/>
      <c r="AJ112" s="1016"/>
      <c r="AK112" s="1017" t="s">
        <v>446</v>
      </c>
      <c r="AL112" s="1015"/>
      <c r="AM112" s="1015"/>
      <c r="AN112" s="1015"/>
      <c r="AO112" s="1016"/>
      <c r="AP112" s="1018" t="s">
        <v>446</v>
      </c>
      <c r="AQ112" s="1019"/>
      <c r="AR112" s="1019"/>
      <c r="AS112" s="1019"/>
      <c r="AT112" s="1020"/>
      <c r="AU112" s="956"/>
      <c r="AV112" s="957"/>
      <c r="AW112" s="957"/>
      <c r="AX112" s="957"/>
      <c r="AY112" s="957"/>
      <c r="AZ112" s="1005" t="s">
        <v>454</v>
      </c>
      <c r="BA112" s="1006"/>
      <c r="BB112" s="1006"/>
      <c r="BC112" s="1006"/>
      <c r="BD112" s="1006"/>
      <c r="BE112" s="1006"/>
      <c r="BF112" s="1006"/>
      <c r="BG112" s="1006"/>
      <c r="BH112" s="1006"/>
      <c r="BI112" s="1006"/>
      <c r="BJ112" s="1006"/>
      <c r="BK112" s="1006"/>
      <c r="BL112" s="1006"/>
      <c r="BM112" s="1006"/>
      <c r="BN112" s="1006"/>
      <c r="BO112" s="1006"/>
      <c r="BP112" s="1007"/>
      <c r="BQ112" s="975">
        <v>28110414</v>
      </c>
      <c r="BR112" s="976"/>
      <c r="BS112" s="976"/>
      <c r="BT112" s="976"/>
      <c r="BU112" s="976"/>
      <c r="BV112" s="976">
        <v>26539287</v>
      </c>
      <c r="BW112" s="976"/>
      <c r="BX112" s="976"/>
      <c r="BY112" s="976"/>
      <c r="BZ112" s="976"/>
      <c r="CA112" s="976">
        <v>25328799</v>
      </c>
      <c r="CB112" s="976"/>
      <c r="CC112" s="976"/>
      <c r="CD112" s="976"/>
      <c r="CE112" s="976"/>
      <c r="CF112" s="970">
        <v>42.7</v>
      </c>
      <c r="CG112" s="971"/>
      <c r="CH112" s="971"/>
      <c r="CI112" s="971"/>
      <c r="CJ112" s="971"/>
      <c r="CK112" s="1001"/>
      <c r="CL112" s="1002"/>
      <c r="CM112" s="972" t="s">
        <v>455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449</v>
      </c>
      <c r="DH112" s="976"/>
      <c r="DI112" s="976"/>
      <c r="DJ112" s="976"/>
      <c r="DK112" s="976"/>
      <c r="DL112" s="976" t="s">
        <v>456</v>
      </c>
      <c r="DM112" s="976"/>
      <c r="DN112" s="976"/>
      <c r="DO112" s="976"/>
      <c r="DP112" s="976"/>
      <c r="DQ112" s="976" t="s">
        <v>445</v>
      </c>
      <c r="DR112" s="976"/>
      <c r="DS112" s="976"/>
      <c r="DT112" s="976"/>
      <c r="DU112" s="976"/>
      <c r="DV112" s="977" t="s">
        <v>457</v>
      </c>
      <c r="DW112" s="977"/>
      <c r="DX112" s="977"/>
      <c r="DY112" s="977"/>
      <c r="DZ112" s="978"/>
    </row>
    <row r="113" spans="1:130" s="247" customFormat="1" ht="26.25" customHeight="1" x14ac:dyDescent="0.15">
      <c r="A113" s="1010"/>
      <c r="B113" s="1011"/>
      <c r="C113" s="1006" t="s">
        <v>458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2962612</v>
      </c>
      <c r="AB113" s="990"/>
      <c r="AC113" s="990"/>
      <c r="AD113" s="990"/>
      <c r="AE113" s="991"/>
      <c r="AF113" s="992">
        <v>2938160</v>
      </c>
      <c r="AG113" s="990"/>
      <c r="AH113" s="990"/>
      <c r="AI113" s="990"/>
      <c r="AJ113" s="991"/>
      <c r="AK113" s="992">
        <v>2819304</v>
      </c>
      <c r="AL113" s="990"/>
      <c r="AM113" s="990"/>
      <c r="AN113" s="990"/>
      <c r="AO113" s="991"/>
      <c r="AP113" s="993">
        <v>4.8</v>
      </c>
      <c r="AQ113" s="994"/>
      <c r="AR113" s="994"/>
      <c r="AS113" s="994"/>
      <c r="AT113" s="995"/>
      <c r="AU113" s="956"/>
      <c r="AV113" s="957"/>
      <c r="AW113" s="957"/>
      <c r="AX113" s="957"/>
      <c r="AY113" s="957"/>
      <c r="AZ113" s="1005" t="s">
        <v>459</v>
      </c>
      <c r="BA113" s="1006"/>
      <c r="BB113" s="1006"/>
      <c r="BC113" s="1006"/>
      <c r="BD113" s="1006"/>
      <c r="BE113" s="1006"/>
      <c r="BF113" s="1006"/>
      <c r="BG113" s="1006"/>
      <c r="BH113" s="1006"/>
      <c r="BI113" s="1006"/>
      <c r="BJ113" s="1006"/>
      <c r="BK113" s="1006"/>
      <c r="BL113" s="1006"/>
      <c r="BM113" s="1006"/>
      <c r="BN113" s="1006"/>
      <c r="BO113" s="1006"/>
      <c r="BP113" s="1007"/>
      <c r="BQ113" s="975">
        <v>1991078</v>
      </c>
      <c r="BR113" s="976"/>
      <c r="BS113" s="976"/>
      <c r="BT113" s="976"/>
      <c r="BU113" s="976"/>
      <c r="BV113" s="976">
        <v>1637445</v>
      </c>
      <c r="BW113" s="976"/>
      <c r="BX113" s="976"/>
      <c r="BY113" s="976"/>
      <c r="BZ113" s="976"/>
      <c r="CA113" s="976">
        <v>1281739</v>
      </c>
      <c r="CB113" s="976"/>
      <c r="CC113" s="976"/>
      <c r="CD113" s="976"/>
      <c r="CE113" s="976"/>
      <c r="CF113" s="970">
        <v>2.2000000000000002</v>
      </c>
      <c r="CG113" s="971"/>
      <c r="CH113" s="971"/>
      <c r="CI113" s="971"/>
      <c r="CJ113" s="971"/>
      <c r="CK113" s="1001"/>
      <c r="CL113" s="1002"/>
      <c r="CM113" s="972" t="s">
        <v>460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445</v>
      </c>
      <c r="DH113" s="1015"/>
      <c r="DI113" s="1015"/>
      <c r="DJ113" s="1015"/>
      <c r="DK113" s="1016"/>
      <c r="DL113" s="1017" t="s">
        <v>449</v>
      </c>
      <c r="DM113" s="1015"/>
      <c r="DN113" s="1015"/>
      <c r="DO113" s="1015"/>
      <c r="DP113" s="1016"/>
      <c r="DQ113" s="1017" t="s">
        <v>446</v>
      </c>
      <c r="DR113" s="1015"/>
      <c r="DS113" s="1015"/>
      <c r="DT113" s="1015"/>
      <c r="DU113" s="1016"/>
      <c r="DV113" s="1018" t="s">
        <v>456</v>
      </c>
      <c r="DW113" s="1019"/>
      <c r="DX113" s="1019"/>
      <c r="DY113" s="1019"/>
      <c r="DZ113" s="1020"/>
    </row>
    <row r="114" spans="1:130" s="247" customFormat="1" ht="26.25" customHeight="1" x14ac:dyDescent="0.15">
      <c r="A114" s="1010"/>
      <c r="B114" s="1011"/>
      <c r="C114" s="1006" t="s">
        <v>461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449</v>
      </c>
      <c r="AB114" s="1015"/>
      <c r="AC114" s="1015"/>
      <c r="AD114" s="1015"/>
      <c r="AE114" s="1016"/>
      <c r="AF114" s="1017" t="s">
        <v>457</v>
      </c>
      <c r="AG114" s="1015"/>
      <c r="AH114" s="1015"/>
      <c r="AI114" s="1015"/>
      <c r="AJ114" s="1016"/>
      <c r="AK114" s="1017" t="s">
        <v>449</v>
      </c>
      <c r="AL114" s="1015"/>
      <c r="AM114" s="1015"/>
      <c r="AN114" s="1015"/>
      <c r="AO114" s="1016"/>
      <c r="AP114" s="1018" t="s">
        <v>446</v>
      </c>
      <c r="AQ114" s="1019"/>
      <c r="AR114" s="1019"/>
      <c r="AS114" s="1019"/>
      <c r="AT114" s="1020"/>
      <c r="AU114" s="956"/>
      <c r="AV114" s="957"/>
      <c r="AW114" s="957"/>
      <c r="AX114" s="957"/>
      <c r="AY114" s="957"/>
      <c r="AZ114" s="1005" t="s">
        <v>462</v>
      </c>
      <c r="BA114" s="1006"/>
      <c r="BB114" s="1006"/>
      <c r="BC114" s="1006"/>
      <c r="BD114" s="1006"/>
      <c r="BE114" s="1006"/>
      <c r="BF114" s="1006"/>
      <c r="BG114" s="1006"/>
      <c r="BH114" s="1006"/>
      <c r="BI114" s="1006"/>
      <c r="BJ114" s="1006"/>
      <c r="BK114" s="1006"/>
      <c r="BL114" s="1006"/>
      <c r="BM114" s="1006"/>
      <c r="BN114" s="1006"/>
      <c r="BO114" s="1006"/>
      <c r="BP114" s="1007"/>
      <c r="BQ114" s="975">
        <v>16202786</v>
      </c>
      <c r="BR114" s="976"/>
      <c r="BS114" s="976"/>
      <c r="BT114" s="976"/>
      <c r="BU114" s="976"/>
      <c r="BV114" s="976">
        <v>16336521</v>
      </c>
      <c r="BW114" s="976"/>
      <c r="BX114" s="976"/>
      <c r="BY114" s="976"/>
      <c r="BZ114" s="976"/>
      <c r="CA114" s="976">
        <v>16292527</v>
      </c>
      <c r="CB114" s="976"/>
      <c r="CC114" s="976"/>
      <c r="CD114" s="976"/>
      <c r="CE114" s="976"/>
      <c r="CF114" s="970">
        <v>27.5</v>
      </c>
      <c r="CG114" s="971"/>
      <c r="CH114" s="971"/>
      <c r="CI114" s="971"/>
      <c r="CJ114" s="971"/>
      <c r="CK114" s="1001"/>
      <c r="CL114" s="1002"/>
      <c r="CM114" s="972" t="s">
        <v>463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419</v>
      </c>
      <c r="DH114" s="1015"/>
      <c r="DI114" s="1015"/>
      <c r="DJ114" s="1015"/>
      <c r="DK114" s="1016"/>
      <c r="DL114" s="1017" t="s">
        <v>457</v>
      </c>
      <c r="DM114" s="1015"/>
      <c r="DN114" s="1015"/>
      <c r="DO114" s="1015"/>
      <c r="DP114" s="1016"/>
      <c r="DQ114" s="1017" t="s">
        <v>446</v>
      </c>
      <c r="DR114" s="1015"/>
      <c r="DS114" s="1015"/>
      <c r="DT114" s="1015"/>
      <c r="DU114" s="1016"/>
      <c r="DV114" s="1018" t="s">
        <v>445</v>
      </c>
      <c r="DW114" s="1019"/>
      <c r="DX114" s="1019"/>
      <c r="DY114" s="1019"/>
      <c r="DZ114" s="1020"/>
    </row>
    <row r="115" spans="1:130" s="247" customFormat="1" ht="26.25" customHeight="1" x14ac:dyDescent="0.15">
      <c r="A115" s="1010"/>
      <c r="B115" s="1011"/>
      <c r="C115" s="1006" t="s">
        <v>464</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186081</v>
      </c>
      <c r="AB115" s="990"/>
      <c r="AC115" s="990"/>
      <c r="AD115" s="990"/>
      <c r="AE115" s="991"/>
      <c r="AF115" s="992">
        <v>243857</v>
      </c>
      <c r="AG115" s="990"/>
      <c r="AH115" s="990"/>
      <c r="AI115" s="990"/>
      <c r="AJ115" s="991"/>
      <c r="AK115" s="992">
        <v>204874</v>
      </c>
      <c r="AL115" s="990"/>
      <c r="AM115" s="990"/>
      <c r="AN115" s="990"/>
      <c r="AO115" s="991"/>
      <c r="AP115" s="993">
        <v>0.3</v>
      </c>
      <c r="AQ115" s="994"/>
      <c r="AR115" s="994"/>
      <c r="AS115" s="994"/>
      <c r="AT115" s="995"/>
      <c r="AU115" s="956"/>
      <c r="AV115" s="957"/>
      <c r="AW115" s="957"/>
      <c r="AX115" s="957"/>
      <c r="AY115" s="957"/>
      <c r="AZ115" s="1005" t="s">
        <v>465</v>
      </c>
      <c r="BA115" s="1006"/>
      <c r="BB115" s="1006"/>
      <c r="BC115" s="1006"/>
      <c r="BD115" s="1006"/>
      <c r="BE115" s="1006"/>
      <c r="BF115" s="1006"/>
      <c r="BG115" s="1006"/>
      <c r="BH115" s="1006"/>
      <c r="BI115" s="1006"/>
      <c r="BJ115" s="1006"/>
      <c r="BK115" s="1006"/>
      <c r="BL115" s="1006"/>
      <c r="BM115" s="1006"/>
      <c r="BN115" s="1006"/>
      <c r="BO115" s="1006"/>
      <c r="BP115" s="1007"/>
      <c r="BQ115" s="975">
        <v>1676922</v>
      </c>
      <c r="BR115" s="976"/>
      <c r="BS115" s="976"/>
      <c r="BT115" s="976"/>
      <c r="BU115" s="976"/>
      <c r="BV115" s="976">
        <v>1481872</v>
      </c>
      <c r="BW115" s="976"/>
      <c r="BX115" s="976"/>
      <c r="BY115" s="976"/>
      <c r="BZ115" s="976"/>
      <c r="CA115" s="976">
        <v>1383829</v>
      </c>
      <c r="CB115" s="976"/>
      <c r="CC115" s="976"/>
      <c r="CD115" s="976"/>
      <c r="CE115" s="976"/>
      <c r="CF115" s="970">
        <v>2.2999999999999998</v>
      </c>
      <c r="CG115" s="971"/>
      <c r="CH115" s="971"/>
      <c r="CI115" s="971"/>
      <c r="CJ115" s="971"/>
      <c r="CK115" s="1001"/>
      <c r="CL115" s="1002"/>
      <c r="CM115" s="1005" t="s">
        <v>466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252884</v>
      </c>
      <c r="DH115" s="1015"/>
      <c r="DI115" s="1015"/>
      <c r="DJ115" s="1015"/>
      <c r="DK115" s="1016"/>
      <c r="DL115" s="1017">
        <v>253995</v>
      </c>
      <c r="DM115" s="1015"/>
      <c r="DN115" s="1015"/>
      <c r="DO115" s="1015"/>
      <c r="DP115" s="1016"/>
      <c r="DQ115" s="1017">
        <v>253995</v>
      </c>
      <c r="DR115" s="1015"/>
      <c r="DS115" s="1015"/>
      <c r="DT115" s="1015"/>
      <c r="DU115" s="1016"/>
      <c r="DV115" s="1018">
        <v>0.4</v>
      </c>
      <c r="DW115" s="1019"/>
      <c r="DX115" s="1019"/>
      <c r="DY115" s="1019"/>
      <c r="DZ115" s="1020"/>
    </row>
    <row r="116" spans="1:130" s="247" customFormat="1" ht="26.25" customHeight="1" x14ac:dyDescent="0.15">
      <c r="A116" s="1012"/>
      <c r="B116" s="1013"/>
      <c r="C116" s="1021" t="s">
        <v>467</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1093</v>
      </c>
      <c r="AB116" s="1015"/>
      <c r="AC116" s="1015"/>
      <c r="AD116" s="1015"/>
      <c r="AE116" s="1016"/>
      <c r="AF116" s="1017">
        <v>1151</v>
      </c>
      <c r="AG116" s="1015"/>
      <c r="AH116" s="1015"/>
      <c r="AI116" s="1015"/>
      <c r="AJ116" s="1016"/>
      <c r="AK116" s="1017" t="s">
        <v>446</v>
      </c>
      <c r="AL116" s="1015"/>
      <c r="AM116" s="1015"/>
      <c r="AN116" s="1015"/>
      <c r="AO116" s="1016"/>
      <c r="AP116" s="1018" t="s">
        <v>419</v>
      </c>
      <c r="AQ116" s="1019"/>
      <c r="AR116" s="1019"/>
      <c r="AS116" s="1019"/>
      <c r="AT116" s="1020"/>
      <c r="AU116" s="956"/>
      <c r="AV116" s="957"/>
      <c r="AW116" s="957"/>
      <c r="AX116" s="957"/>
      <c r="AY116" s="957"/>
      <c r="AZ116" s="1023" t="s">
        <v>468</v>
      </c>
      <c r="BA116" s="1024"/>
      <c r="BB116" s="1024"/>
      <c r="BC116" s="1024"/>
      <c r="BD116" s="1024"/>
      <c r="BE116" s="1024"/>
      <c r="BF116" s="1024"/>
      <c r="BG116" s="1024"/>
      <c r="BH116" s="1024"/>
      <c r="BI116" s="1024"/>
      <c r="BJ116" s="1024"/>
      <c r="BK116" s="1024"/>
      <c r="BL116" s="1024"/>
      <c r="BM116" s="1024"/>
      <c r="BN116" s="1024"/>
      <c r="BO116" s="1024"/>
      <c r="BP116" s="1025"/>
      <c r="BQ116" s="975" t="s">
        <v>446</v>
      </c>
      <c r="BR116" s="976"/>
      <c r="BS116" s="976"/>
      <c r="BT116" s="976"/>
      <c r="BU116" s="976"/>
      <c r="BV116" s="976" t="s">
        <v>449</v>
      </c>
      <c r="BW116" s="976"/>
      <c r="BX116" s="976"/>
      <c r="BY116" s="976"/>
      <c r="BZ116" s="976"/>
      <c r="CA116" s="976" t="s">
        <v>456</v>
      </c>
      <c r="CB116" s="976"/>
      <c r="CC116" s="976"/>
      <c r="CD116" s="976"/>
      <c r="CE116" s="976"/>
      <c r="CF116" s="970" t="s">
        <v>446</v>
      </c>
      <c r="CG116" s="971"/>
      <c r="CH116" s="971"/>
      <c r="CI116" s="971"/>
      <c r="CJ116" s="971"/>
      <c r="CK116" s="1001"/>
      <c r="CL116" s="1002"/>
      <c r="CM116" s="972" t="s">
        <v>469</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1195162</v>
      </c>
      <c r="DH116" s="1015"/>
      <c r="DI116" s="1015"/>
      <c r="DJ116" s="1015"/>
      <c r="DK116" s="1016"/>
      <c r="DL116" s="1017">
        <v>1079452</v>
      </c>
      <c r="DM116" s="1015"/>
      <c r="DN116" s="1015"/>
      <c r="DO116" s="1015"/>
      <c r="DP116" s="1016"/>
      <c r="DQ116" s="1017">
        <v>972794</v>
      </c>
      <c r="DR116" s="1015"/>
      <c r="DS116" s="1015"/>
      <c r="DT116" s="1015"/>
      <c r="DU116" s="1016"/>
      <c r="DV116" s="1018">
        <v>1.6</v>
      </c>
      <c r="DW116" s="1019"/>
      <c r="DX116" s="1019"/>
      <c r="DY116" s="1019"/>
      <c r="DZ116" s="1020"/>
    </row>
    <row r="117" spans="1:130" s="247" customFormat="1" ht="26.25" customHeight="1" x14ac:dyDescent="0.15">
      <c r="A117" s="960" t="s">
        <v>184</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470</v>
      </c>
      <c r="Z117" s="942"/>
      <c r="AA117" s="1032">
        <v>18630183</v>
      </c>
      <c r="AB117" s="1033"/>
      <c r="AC117" s="1033"/>
      <c r="AD117" s="1033"/>
      <c r="AE117" s="1034"/>
      <c r="AF117" s="1035">
        <v>18863285</v>
      </c>
      <c r="AG117" s="1033"/>
      <c r="AH117" s="1033"/>
      <c r="AI117" s="1033"/>
      <c r="AJ117" s="1034"/>
      <c r="AK117" s="1035">
        <v>16179973</v>
      </c>
      <c r="AL117" s="1033"/>
      <c r="AM117" s="1033"/>
      <c r="AN117" s="1033"/>
      <c r="AO117" s="1034"/>
      <c r="AP117" s="1036"/>
      <c r="AQ117" s="1037"/>
      <c r="AR117" s="1037"/>
      <c r="AS117" s="1037"/>
      <c r="AT117" s="1038"/>
      <c r="AU117" s="956"/>
      <c r="AV117" s="957"/>
      <c r="AW117" s="957"/>
      <c r="AX117" s="957"/>
      <c r="AY117" s="957"/>
      <c r="AZ117" s="1023" t="s">
        <v>471</v>
      </c>
      <c r="BA117" s="1024"/>
      <c r="BB117" s="1024"/>
      <c r="BC117" s="1024"/>
      <c r="BD117" s="1024"/>
      <c r="BE117" s="1024"/>
      <c r="BF117" s="1024"/>
      <c r="BG117" s="1024"/>
      <c r="BH117" s="1024"/>
      <c r="BI117" s="1024"/>
      <c r="BJ117" s="1024"/>
      <c r="BK117" s="1024"/>
      <c r="BL117" s="1024"/>
      <c r="BM117" s="1024"/>
      <c r="BN117" s="1024"/>
      <c r="BO117" s="1024"/>
      <c r="BP117" s="1025"/>
      <c r="BQ117" s="975" t="s">
        <v>446</v>
      </c>
      <c r="BR117" s="976"/>
      <c r="BS117" s="976"/>
      <c r="BT117" s="976"/>
      <c r="BU117" s="976"/>
      <c r="BV117" s="976" t="s">
        <v>419</v>
      </c>
      <c r="BW117" s="976"/>
      <c r="BX117" s="976"/>
      <c r="BY117" s="976"/>
      <c r="BZ117" s="976"/>
      <c r="CA117" s="976" t="s">
        <v>445</v>
      </c>
      <c r="CB117" s="976"/>
      <c r="CC117" s="976"/>
      <c r="CD117" s="976"/>
      <c r="CE117" s="976"/>
      <c r="CF117" s="970" t="s">
        <v>446</v>
      </c>
      <c r="CG117" s="971"/>
      <c r="CH117" s="971"/>
      <c r="CI117" s="971"/>
      <c r="CJ117" s="971"/>
      <c r="CK117" s="1001"/>
      <c r="CL117" s="1002"/>
      <c r="CM117" s="972" t="s">
        <v>472</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444</v>
      </c>
      <c r="DH117" s="1015"/>
      <c r="DI117" s="1015"/>
      <c r="DJ117" s="1015"/>
      <c r="DK117" s="1016"/>
      <c r="DL117" s="1017" t="s">
        <v>449</v>
      </c>
      <c r="DM117" s="1015"/>
      <c r="DN117" s="1015"/>
      <c r="DO117" s="1015"/>
      <c r="DP117" s="1016"/>
      <c r="DQ117" s="1017" t="s">
        <v>444</v>
      </c>
      <c r="DR117" s="1015"/>
      <c r="DS117" s="1015"/>
      <c r="DT117" s="1015"/>
      <c r="DU117" s="1016"/>
      <c r="DV117" s="1018" t="s">
        <v>419</v>
      </c>
      <c r="DW117" s="1019"/>
      <c r="DX117" s="1019"/>
      <c r="DY117" s="1019"/>
      <c r="DZ117" s="1020"/>
    </row>
    <row r="118" spans="1:130" s="247" customFormat="1" ht="26.25" customHeight="1" x14ac:dyDescent="0.15">
      <c r="A118" s="960" t="s">
        <v>439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437</v>
      </c>
      <c r="AB118" s="941"/>
      <c r="AC118" s="941"/>
      <c r="AD118" s="941"/>
      <c r="AE118" s="942"/>
      <c r="AF118" s="940" t="s">
        <v>305</v>
      </c>
      <c r="AG118" s="941"/>
      <c r="AH118" s="941"/>
      <c r="AI118" s="941"/>
      <c r="AJ118" s="942"/>
      <c r="AK118" s="940" t="s">
        <v>304</v>
      </c>
      <c r="AL118" s="941"/>
      <c r="AM118" s="941"/>
      <c r="AN118" s="941"/>
      <c r="AO118" s="942"/>
      <c r="AP118" s="1027" t="s">
        <v>438</v>
      </c>
      <c r="AQ118" s="1028"/>
      <c r="AR118" s="1028"/>
      <c r="AS118" s="1028"/>
      <c r="AT118" s="1029"/>
      <c r="AU118" s="956"/>
      <c r="AV118" s="957"/>
      <c r="AW118" s="957"/>
      <c r="AX118" s="957"/>
      <c r="AY118" s="957"/>
      <c r="AZ118" s="1030" t="s">
        <v>473</v>
      </c>
      <c r="BA118" s="1021"/>
      <c r="BB118" s="1021"/>
      <c r="BC118" s="1021"/>
      <c r="BD118" s="1021"/>
      <c r="BE118" s="1021"/>
      <c r="BF118" s="1021"/>
      <c r="BG118" s="1021"/>
      <c r="BH118" s="1021"/>
      <c r="BI118" s="1021"/>
      <c r="BJ118" s="1021"/>
      <c r="BK118" s="1021"/>
      <c r="BL118" s="1021"/>
      <c r="BM118" s="1021"/>
      <c r="BN118" s="1021"/>
      <c r="BO118" s="1021"/>
      <c r="BP118" s="1022"/>
      <c r="BQ118" s="1053" t="s">
        <v>419</v>
      </c>
      <c r="BR118" s="1054"/>
      <c r="BS118" s="1054"/>
      <c r="BT118" s="1054"/>
      <c r="BU118" s="1054"/>
      <c r="BV118" s="1054" t="s">
        <v>419</v>
      </c>
      <c r="BW118" s="1054"/>
      <c r="BX118" s="1054"/>
      <c r="BY118" s="1054"/>
      <c r="BZ118" s="1054"/>
      <c r="CA118" s="1054" t="s">
        <v>444</v>
      </c>
      <c r="CB118" s="1054"/>
      <c r="CC118" s="1054"/>
      <c r="CD118" s="1054"/>
      <c r="CE118" s="1054"/>
      <c r="CF118" s="970" t="s">
        <v>419</v>
      </c>
      <c r="CG118" s="971"/>
      <c r="CH118" s="971"/>
      <c r="CI118" s="971"/>
      <c r="CJ118" s="971"/>
      <c r="CK118" s="1001"/>
      <c r="CL118" s="1002"/>
      <c r="CM118" s="972" t="s">
        <v>474</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419</v>
      </c>
      <c r="DH118" s="1015"/>
      <c r="DI118" s="1015"/>
      <c r="DJ118" s="1015"/>
      <c r="DK118" s="1016"/>
      <c r="DL118" s="1017" t="s">
        <v>444</v>
      </c>
      <c r="DM118" s="1015"/>
      <c r="DN118" s="1015"/>
      <c r="DO118" s="1015"/>
      <c r="DP118" s="1016"/>
      <c r="DQ118" s="1017" t="s">
        <v>445</v>
      </c>
      <c r="DR118" s="1015"/>
      <c r="DS118" s="1015"/>
      <c r="DT118" s="1015"/>
      <c r="DU118" s="1016"/>
      <c r="DV118" s="1018" t="s">
        <v>419</v>
      </c>
      <c r="DW118" s="1019"/>
      <c r="DX118" s="1019"/>
      <c r="DY118" s="1019"/>
      <c r="DZ118" s="1020"/>
    </row>
    <row r="119" spans="1:130" s="247" customFormat="1" ht="26.25" customHeight="1" x14ac:dyDescent="0.15">
      <c r="A119" s="1114" t="s">
        <v>442</v>
      </c>
      <c r="B119" s="1000"/>
      <c r="C119" s="979" t="s">
        <v>443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419</v>
      </c>
      <c r="AB119" s="948"/>
      <c r="AC119" s="948"/>
      <c r="AD119" s="948"/>
      <c r="AE119" s="949"/>
      <c r="AF119" s="950" t="s">
        <v>446</v>
      </c>
      <c r="AG119" s="948"/>
      <c r="AH119" s="948"/>
      <c r="AI119" s="948"/>
      <c r="AJ119" s="949"/>
      <c r="AK119" s="950" t="s">
        <v>446</v>
      </c>
      <c r="AL119" s="948"/>
      <c r="AM119" s="948"/>
      <c r="AN119" s="948"/>
      <c r="AO119" s="949"/>
      <c r="AP119" s="951" t="s">
        <v>419</v>
      </c>
      <c r="AQ119" s="952"/>
      <c r="AR119" s="952"/>
      <c r="AS119" s="952"/>
      <c r="AT119" s="953"/>
      <c r="AU119" s="958"/>
      <c r="AV119" s="959"/>
      <c r="AW119" s="959"/>
      <c r="AX119" s="959"/>
      <c r="AY119" s="959"/>
      <c r="AZ119" s="278" t="s">
        <v>184</v>
      </c>
      <c r="BA119" s="278"/>
      <c r="BB119" s="278"/>
      <c r="BC119" s="278"/>
      <c r="BD119" s="278"/>
      <c r="BE119" s="278"/>
      <c r="BF119" s="278"/>
      <c r="BG119" s="278"/>
      <c r="BH119" s="278"/>
      <c r="BI119" s="278"/>
      <c r="BJ119" s="278"/>
      <c r="BK119" s="278"/>
      <c r="BL119" s="278"/>
      <c r="BM119" s="278"/>
      <c r="BN119" s="278"/>
      <c r="BO119" s="1031" t="s">
        <v>475</v>
      </c>
      <c r="BP119" s="1062"/>
      <c r="BQ119" s="1053">
        <v>191415102</v>
      </c>
      <c r="BR119" s="1054"/>
      <c r="BS119" s="1054"/>
      <c r="BT119" s="1054"/>
      <c r="BU119" s="1054"/>
      <c r="BV119" s="1054">
        <v>185627936</v>
      </c>
      <c r="BW119" s="1054"/>
      <c r="BX119" s="1054"/>
      <c r="BY119" s="1054"/>
      <c r="BZ119" s="1054"/>
      <c r="CA119" s="1054">
        <v>185537337</v>
      </c>
      <c r="CB119" s="1054"/>
      <c r="CC119" s="1054"/>
      <c r="CD119" s="1054"/>
      <c r="CE119" s="1054"/>
      <c r="CF119" s="1055"/>
      <c r="CG119" s="1056"/>
      <c r="CH119" s="1056"/>
      <c r="CI119" s="1056"/>
      <c r="CJ119" s="1057"/>
      <c r="CK119" s="1003"/>
      <c r="CL119" s="1004"/>
      <c r="CM119" s="1058" t="s">
        <v>476</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446</v>
      </c>
      <c r="DH119" s="1040"/>
      <c r="DI119" s="1040"/>
      <c r="DJ119" s="1040"/>
      <c r="DK119" s="1041"/>
      <c r="DL119" s="1039" t="s">
        <v>419</v>
      </c>
      <c r="DM119" s="1040"/>
      <c r="DN119" s="1040"/>
      <c r="DO119" s="1040"/>
      <c r="DP119" s="1041"/>
      <c r="DQ119" s="1039" t="s">
        <v>446</v>
      </c>
      <c r="DR119" s="1040"/>
      <c r="DS119" s="1040"/>
      <c r="DT119" s="1040"/>
      <c r="DU119" s="1041"/>
      <c r="DV119" s="1042" t="s">
        <v>419</v>
      </c>
      <c r="DW119" s="1043"/>
      <c r="DX119" s="1043"/>
      <c r="DY119" s="1043"/>
      <c r="DZ119" s="1044"/>
    </row>
    <row r="120" spans="1:130" s="247" customFormat="1" ht="26.25" customHeight="1" x14ac:dyDescent="0.15">
      <c r="A120" s="1115"/>
      <c r="B120" s="1002"/>
      <c r="C120" s="972" t="s">
        <v>451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446</v>
      </c>
      <c r="AB120" s="1015"/>
      <c r="AC120" s="1015"/>
      <c r="AD120" s="1015"/>
      <c r="AE120" s="1016"/>
      <c r="AF120" s="1017" t="s">
        <v>446</v>
      </c>
      <c r="AG120" s="1015"/>
      <c r="AH120" s="1015"/>
      <c r="AI120" s="1015"/>
      <c r="AJ120" s="1016"/>
      <c r="AK120" s="1017" t="s">
        <v>419</v>
      </c>
      <c r="AL120" s="1015"/>
      <c r="AM120" s="1015"/>
      <c r="AN120" s="1015"/>
      <c r="AO120" s="1016"/>
      <c r="AP120" s="1018" t="s">
        <v>445</v>
      </c>
      <c r="AQ120" s="1019"/>
      <c r="AR120" s="1019"/>
      <c r="AS120" s="1019"/>
      <c r="AT120" s="1020"/>
      <c r="AU120" s="1045" t="s">
        <v>477</v>
      </c>
      <c r="AV120" s="1046"/>
      <c r="AW120" s="1046"/>
      <c r="AX120" s="1046"/>
      <c r="AY120" s="1047"/>
      <c r="AZ120" s="996" t="s">
        <v>478</v>
      </c>
      <c r="BA120" s="945"/>
      <c r="BB120" s="945"/>
      <c r="BC120" s="945"/>
      <c r="BD120" s="945"/>
      <c r="BE120" s="945"/>
      <c r="BF120" s="945"/>
      <c r="BG120" s="945"/>
      <c r="BH120" s="945"/>
      <c r="BI120" s="945"/>
      <c r="BJ120" s="945"/>
      <c r="BK120" s="945"/>
      <c r="BL120" s="945"/>
      <c r="BM120" s="945"/>
      <c r="BN120" s="945"/>
      <c r="BO120" s="945"/>
      <c r="BP120" s="946"/>
      <c r="BQ120" s="982">
        <v>10290174</v>
      </c>
      <c r="BR120" s="983"/>
      <c r="BS120" s="983"/>
      <c r="BT120" s="983"/>
      <c r="BU120" s="983"/>
      <c r="BV120" s="983">
        <v>10099836</v>
      </c>
      <c r="BW120" s="983"/>
      <c r="BX120" s="983"/>
      <c r="BY120" s="983"/>
      <c r="BZ120" s="983"/>
      <c r="CA120" s="983">
        <v>11612803</v>
      </c>
      <c r="CB120" s="983"/>
      <c r="CC120" s="983"/>
      <c r="CD120" s="983"/>
      <c r="CE120" s="983"/>
      <c r="CF120" s="997">
        <v>19.600000000000001</v>
      </c>
      <c r="CG120" s="998"/>
      <c r="CH120" s="998"/>
      <c r="CI120" s="998"/>
      <c r="CJ120" s="998"/>
      <c r="CK120" s="1063" t="s">
        <v>479</v>
      </c>
      <c r="CL120" s="1064"/>
      <c r="CM120" s="1064"/>
      <c r="CN120" s="1064"/>
      <c r="CO120" s="1065"/>
      <c r="CP120" s="1071" t="s">
        <v>480</v>
      </c>
      <c r="CQ120" s="1072"/>
      <c r="CR120" s="1072"/>
      <c r="CS120" s="1072"/>
      <c r="CT120" s="1072"/>
      <c r="CU120" s="1072"/>
      <c r="CV120" s="1072"/>
      <c r="CW120" s="1072"/>
      <c r="CX120" s="1072"/>
      <c r="CY120" s="1072"/>
      <c r="CZ120" s="1072"/>
      <c r="DA120" s="1072"/>
      <c r="DB120" s="1072"/>
      <c r="DC120" s="1072"/>
      <c r="DD120" s="1072"/>
      <c r="DE120" s="1072"/>
      <c r="DF120" s="1073"/>
      <c r="DG120" s="982">
        <v>15424491</v>
      </c>
      <c r="DH120" s="983"/>
      <c r="DI120" s="983"/>
      <c r="DJ120" s="983"/>
      <c r="DK120" s="983"/>
      <c r="DL120" s="983">
        <v>15473805</v>
      </c>
      <c r="DM120" s="983"/>
      <c r="DN120" s="983"/>
      <c r="DO120" s="983"/>
      <c r="DP120" s="983"/>
      <c r="DQ120" s="983">
        <v>15535552</v>
      </c>
      <c r="DR120" s="983"/>
      <c r="DS120" s="983"/>
      <c r="DT120" s="983"/>
      <c r="DU120" s="983"/>
      <c r="DV120" s="984">
        <v>26.2</v>
      </c>
      <c r="DW120" s="984"/>
      <c r="DX120" s="984"/>
      <c r="DY120" s="984"/>
      <c r="DZ120" s="985"/>
    </row>
    <row r="121" spans="1:130" s="247" customFormat="1" ht="26.25" customHeight="1" x14ac:dyDescent="0.15">
      <c r="A121" s="1115"/>
      <c r="B121" s="1002"/>
      <c r="C121" s="1023" t="s">
        <v>481</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449</v>
      </c>
      <c r="AB121" s="1015"/>
      <c r="AC121" s="1015"/>
      <c r="AD121" s="1015"/>
      <c r="AE121" s="1016"/>
      <c r="AF121" s="1017" t="s">
        <v>446</v>
      </c>
      <c r="AG121" s="1015"/>
      <c r="AH121" s="1015"/>
      <c r="AI121" s="1015"/>
      <c r="AJ121" s="1016"/>
      <c r="AK121" s="1017" t="s">
        <v>446</v>
      </c>
      <c r="AL121" s="1015"/>
      <c r="AM121" s="1015"/>
      <c r="AN121" s="1015"/>
      <c r="AO121" s="1016"/>
      <c r="AP121" s="1018" t="s">
        <v>444</v>
      </c>
      <c r="AQ121" s="1019"/>
      <c r="AR121" s="1019"/>
      <c r="AS121" s="1019"/>
      <c r="AT121" s="1020"/>
      <c r="AU121" s="1048"/>
      <c r="AV121" s="1049"/>
      <c r="AW121" s="1049"/>
      <c r="AX121" s="1049"/>
      <c r="AY121" s="1050"/>
      <c r="AZ121" s="1005" t="s">
        <v>482</v>
      </c>
      <c r="BA121" s="1006"/>
      <c r="BB121" s="1006"/>
      <c r="BC121" s="1006"/>
      <c r="BD121" s="1006"/>
      <c r="BE121" s="1006"/>
      <c r="BF121" s="1006"/>
      <c r="BG121" s="1006"/>
      <c r="BH121" s="1006"/>
      <c r="BI121" s="1006"/>
      <c r="BJ121" s="1006"/>
      <c r="BK121" s="1006"/>
      <c r="BL121" s="1006"/>
      <c r="BM121" s="1006"/>
      <c r="BN121" s="1006"/>
      <c r="BO121" s="1006"/>
      <c r="BP121" s="1007"/>
      <c r="BQ121" s="975">
        <v>23763738</v>
      </c>
      <c r="BR121" s="976"/>
      <c r="BS121" s="976"/>
      <c r="BT121" s="976"/>
      <c r="BU121" s="976"/>
      <c r="BV121" s="976">
        <v>23178657</v>
      </c>
      <c r="BW121" s="976"/>
      <c r="BX121" s="976"/>
      <c r="BY121" s="976"/>
      <c r="BZ121" s="976"/>
      <c r="CA121" s="976">
        <v>24190494</v>
      </c>
      <c r="CB121" s="976"/>
      <c r="CC121" s="976"/>
      <c r="CD121" s="976"/>
      <c r="CE121" s="976"/>
      <c r="CF121" s="970">
        <v>40.799999999999997</v>
      </c>
      <c r="CG121" s="971"/>
      <c r="CH121" s="971"/>
      <c r="CI121" s="971"/>
      <c r="CJ121" s="971"/>
      <c r="CK121" s="1066"/>
      <c r="CL121" s="1067"/>
      <c r="CM121" s="1067"/>
      <c r="CN121" s="1067"/>
      <c r="CO121" s="1068"/>
      <c r="CP121" s="1076" t="s">
        <v>483</v>
      </c>
      <c r="CQ121" s="1077"/>
      <c r="CR121" s="1077"/>
      <c r="CS121" s="1077"/>
      <c r="CT121" s="1077"/>
      <c r="CU121" s="1077"/>
      <c r="CV121" s="1077"/>
      <c r="CW121" s="1077"/>
      <c r="CX121" s="1077"/>
      <c r="CY121" s="1077"/>
      <c r="CZ121" s="1077"/>
      <c r="DA121" s="1077"/>
      <c r="DB121" s="1077"/>
      <c r="DC121" s="1077"/>
      <c r="DD121" s="1077"/>
      <c r="DE121" s="1077"/>
      <c r="DF121" s="1078"/>
      <c r="DG121" s="975">
        <v>11070819</v>
      </c>
      <c r="DH121" s="976"/>
      <c r="DI121" s="976"/>
      <c r="DJ121" s="976"/>
      <c r="DK121" s="976"/>
      <c r="DL121" s="976">
        <v>9577319</v>
      </c>
      <c r="DM121" s="976"/>
      <c r="DN121" s="976"/>
      <c r="DO121" s="976"/>
      <c r="DP121" s="976"/>
      <c r="DQ121" s="976">
        <v>8399027</v>
      </c>
      <c r="DR121" s="976"/>
      <c r="DS121" s="976"/>
      <c r="DT121" s="976"/>
      <c r="DU121" s="976"/>
      <c r="DV121" s="977">
        <v>14.2</v>
      </c>
      <c r="DW121" s="977"/>
      <c r="DX121" s="977"/>
      <c r="DY121" s="977"/>
      <c r="DZ121" s="978"/>
    </row>
    <row r="122" spans="1:130" s="247" customFormat="1" ht="26.25" customHeight="1" x14ac:dyDescent="0.15">
      <c r="A122" s="1115"/>
      <c r="B122" s="1002"/>
      <c r="C122" s="972" t="s">
        <v>463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446</v>
      </c>
      <c r="AB122" s="1015"/>
      <c r="AC122" s="1015"/>
      <c r="AD122" s="1015"/>
      <c r="AE122" s="1016"/>
      <c r="AF122" s="1017" t="s">
        <v>446</v>
      </c>
      <c r="AG122" s="1015"/>
      <c r="AH122" s="1015"/>
      <c r="AI122" s="1015"/>
      <c r="AJ122" s="1016"/>
      <c r="AK122" s="1017" t="s">
        <v>445</v>
      </c>
      <c r="AL122" s="1015"/>
      <c r="AM122" s="1015"/>
      <c r="AN122" s="1015"/>
      <c r="AO122" s="1016"/>
      <c r="AP122" s="1018" t="s">
        <v>446</v>
      </c>
      <c r="AQ122" s="1019"/>
      <c r="AR122" s="1019"/>
      <c r="AS122" s="1019"/>
      <c r="AT122" s="1020"/>
      <c r="AU122" s="1048"/>
      <c r="AV122" s="1049"/>
      <c r="AW122" s="1049"/>
      <c r="AX122" s="1049"/>
      <c r="AY122" s="1050"/>
      <c r="AZ122" s="1030" t="s">
        <v>484</v>
      </c>
      <c r="BA122" s="1021"/>
      <c r="BB122" s="1021"/>
      <c r="BC122" s="1021"/>
      <c r="BD122" s="1021"/>
      <c r="BE122" s="1021"/>
      <c r="BF122" s="1021"/>
      <c r="BG122" s="1021"/>
      <c r="BH122" s="1021"/>
      <c r="BI122" s="1021"/>
      <c r="BJ122" s="1021"/>
      <c r="BK122" s="1021"/>
      <c r="BL122" s="1021"/>
      <c r="BM122" s="1021"/>
      <c r="BN122" s="1021"/>
      <c r="BO122" s="1021"/>
      <c r="BP122" s="1022"/>
      <c r="BQ122" s="1053">
        <v>120831246</v>
      </c>
      <c r="BR122" s="1054"/>
      <c r="BS122" s="1054"/>
      <c r="BT122" s="1054"/>
      <c r="BU122" s="1054"/>
      <c r="BV122" s="1054">
        <v>118446837</v>
      </c>
      <c r="BW122" s="1054"/>
      <c r="BX122" s="1054"/>
      <c r="BY122" s="1054"/>
      <c r="BZ122" s="1054"/>
      <c r="CA122" s="1054">
        <v>118607109</v>
      </c>
      <c r="CB122" s="1054"/>
      <c r="CC122" s="1054"/>
      <c r="CD122" s="1054"/>
      <c r="CE122" s="1054"/>
      <c r="CF122" s="1074">
        <v>200</v>
      </c>
      <c r="CG122" s="1075"/>
      <c r="CH122" s="1075"/>
      <c r="CI122" s="1075"/>
      <c r="CJ122" s="1075"/>
      <c r="CK122" s="1066"/>
      <c r="CL122" s="1067"/>
      <c r="CM122" s="1067"/>
      <c r="CN122" s="1067"/>
      <c r="CO122" s="1068"/>
      <c r="CP122" s="1076" t="s">
        <v>485</v>
      </c>
      <c r="CQ122" s="1077"/>
      <c r="CR122" s="1077"/>
      <c r="CS122" s="1077"/>
      <c r="CT122" s="1077"/>
      <c r="CU122" s="1077"/>
      <c r="CV122" s="1077"/>
      <c r="CW122" s="1077"/>
      <c r="CX122" s="1077"/>
      <c r="CY122" s="1077"/>
      <c r="CZ122" s="1077"/>
      <c r="DA122" s="1077"/>
      <c r="DB122" s="1077"/>
      <c r="DC122" s="1077"/>
      <c r="DD122" s="1077"/>
      <c r="DE122" s="1077"/>
      <c r="DF122" s="1078"/>
      <c r="DG122" s="975">
        <v>921328</v>
      </c>
      <c r="DH122" s="976"/>
      <c r="DI122" s="976"/>
      <c r="DJ122" s="976"/>
      <c r="DK122" s="976"/>
      <c r="DL122" s="976">
        <v>768893</v>
      </c>
      <c r="DM122" s="976"/>
      <c r="DN122" s="976"/>
      <c r="DO122" s="976"/>
      <c r="DP122" s="976"/>
      <c r="DQ122" s="976">
        <v>639526</v>
      </c>
      <c r="DR122" s="976"/>
      <c r="DS122" s="976"/>
      <c r="DT122" s="976"/>
      <c r="DU122" s="976"/>
      <c r="DV122" s="977">
        <v>1.1000000000000001</v>
      </c>
      <c r="DW122" s="977"/>
      <c r="DX122" s="977"/>
      <c r="DY122" s="977"/>
      <c r="DZ122" s="978"/>
    </row>
    <row r="123" spans="1:130" s="247" customFormat="1" ht="26.25" customHeight="1" x14ac:dyDescent="0.15">
      <c r="A123" s="1115"/>
      <c r="B123" s="1002"/>
      <c r="C123" s="972" t="s">
        <v>469</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444</v>
      </c>
      <c r="AB123" s="1015"/>
      <c r="AC123" s="1015"/>
      <c r="AD123" s="1015"/>
      <c r="AE123" s="1016"/>
      <c r="AF123" s="1017" t="s">
        <v>419</v>
      </c>
      <c r="AG123" s="1015"/>
      <c r="AH123" s="1015"/>
      <c r="AI123" s="1015"/>
      <c r="AJ123" s="1016"/>
      <c r="AK123" s="1017" t="s">
        <v>449</v>
      </c>
      <c r="AL123" s="1015"/>
      <c r="AM123" s="1015"/>
      <c r="AN123" s="1015"/>
      <c r="AO123" s="1016"/>
      <c r="AP123" s="1018" t="s">
        <v>445</v>
      </c>
      <c r="AQ123" s="1019"/>
      <c r="AR123" s="1019"/>
      <c r="AS123" s="1019"/>
      <c r="AT123" s="1020"/>
      <c r="AU123" s="1051"/>
      <c r="AV123" s="1052"/>
      <c r="AW123" s="1052"/>
      <c r="AX123" s="1052"/>
      <c r="AY123" s="1052"/>
      <c r="AZ123" s="278" t="s">
        <v>184</v>
      </c>
      <c r="BA123" s="278"/>
      <c r="BB123" s="278"/>
      <c r="BC123" s="278"/>
      <c r="BD123" s="278"/>
      <c r="BE123" s="278"/>
      <c r="BF123" s="278"/>
      <c r="BG123" s="278"/>
      <c r="BH123" s="278"/>
      <c r="BI123" s="278"/>
      <c r="BJ123" s="278"/>
      <c r="BK123" s="278"/>
      <c r="BL123" s="278"/>
      <c r="BM123" s="278"/>
      <c r="BN123" s="278"/>
      <c r="BO123" s="1031" t="s">
        <v>486</v>
      </c>
      <c r="BP123" s="1062"/>
      <c r="BQ123" s="1121">
        <v>154885158</v>
      </c>
      <c r="BR123" s="1122"/>
      <c r="BS123" s="1122"/>
      <c r="BT123" s="1122"/>
      <c r="BU123" s="1122"/>
      <c r="BV123" s="1122">
        <v>151725330</v>
      </c>
      <c r="BW123" s="1122"/>
      <c r="BX123" s="1122"/>
      <c r="BY123" s="1122"/>
      <c r="BZ123" s="1122"/>
      <c r="CA123" s="1122">
        <v>154410406</v>
      </c>
      <c r="CB123" s="1122"/>
      <c r="CC123" s="1122"/>
      <c r="CD123" s="1122"/>
      <c r="CE123" s="1122"/>
      <c r="CF123" s="1055"/>
      <c r="CG123" s="1056"/>
      <c r="CH123" s="1056"/>
      <c r="CI123" s="1056"/>
      <c r="CJ123" s="1057"/>
      <c r="CK123" s="1066"/>
      <c r="CL123" s="1067"/>
      <c r="CM123" s="1067"/>
      <c r="CN123" s="1067"/>
      <c r="CO123" s="1068"/>
      <c r="CP123" s="1076" t="s">
        <v>487</v>
      </c>
      <c r="CQ123" s="1077"/>
      <c r="CR123" s="1077"/>
      <c r="CS123" s="1077"/>
      <c r="CT123" s="1077"/>
      <c r="CU123" s="1077"/>
      <c r="CV123" s="1077"/>
      <c r="CW123" s="1077"/>
      <c r="CX123" s="1077"/>
      <c r="CY123" s="1077"/>
      <c r="CZ123" s="1077"/>
      <c r="DA123" s="1077"/>
      <c r="DB123" s="1077"/>
      <c r="DC123" s="1077"/>
      <c r="DD123" s="1077"/>
      <c r="DE123" s="1077"/>
      <c r="DF123" s="1078"/>
      <c r="DG123" s="1014">
        <v>398409</v>
      </c>
      <c r="DH123" s="1015"/>
      <c r="DI123" s="1015"/>
      <c r="DJ123" s="1015"/>
      <c r="DK123" s="1016"/>
      <c r="DL123" s="1017">
        <v>469451</v>
      </c>
      <c r="DM123" s="1015"/>
      <c r="DN123" s="1015"/>
      <c r="DO123" s="1015"/>
      <c r="DP123" s="1016"/>
      <c r="DQ123" s="1017">
        <v>531428</v>
      </c>
      <c r="DR123" s="1015"/>
      <c r="DS123" s="1015"/>
      <c r="DT123" s="1015"/>
      <c r="DU123" s="1016"/>
      <c r="DV123" s="1018">
        <v>0.9</v>
      </c>
      <c r="DW123" s="1019"/>
      <c r="DX123" s="1019"/>
      <c r="DY123" s="1019"/>
      <c r="DZ123" s="1020"/>
    </row>
    <row r="124" spans="1:130" s="247" customFormat="1" ht="26.25" customHeight="1" thickBot="1" x14ac:dyDescent="0.2">
      <c r="A124" s="1115"/>
      <c r="B124" s="1002"/>
      <c r="C124" s="972" t="s">
        <v>472</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446</v>
      </c>
      <c r="AB124" s="1015"/>
      <c r="AC124" s="1015"/>
      <c r="AD124" s="1015"/>
      <c r="AE124" s="1016"/>
      <c r="AF124" s="1017" t="s">
        <v>449</v>
      </c>
      <c r="AG124" s="1015"/>
      <c r="AH124" s="1015"/>
      <c r="AI124" s="1015"/>
      <c r="AJ124" s="1016"/>
      <c r="AK124" s="1017" t="s">
        <v>448</v>
      </c>
      <c r="AL124" s="1015"/>
      <c r="AM124" s="1015"/>
      <c r="AN124" s="1015"/>
      <c r="AO124" s="1016"/>
      <c r="AP124" s="1018" t="s">
        <v>419</v>
      </c>
      <c r="AQ124" s="1019"/>
      <c r="AR124" s="1019"/>
      <c r="AS124" s="1019"/>
      <c r="AT124" s="1020"/>
      <c r="AU124" s="1117" t="s">
        <v>488</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61.1</v>
      </c>
      <c r="BR124" s="1084"/>
      <c r="BS124" s="1084"/>
      <c r="BT124" s="1084"/>
      <c r="BU124" s="1084"/>
      <c r="BV124" s="1084">
        <v>57.2</v>
      </c>
      <c r="BW124" s="1084"/>
      <c r="BX124" s="1084"/>
      <c r="BY124" s="1084"/>
      <c r="BZ124" s="1084"/>
      <c r="CA124" s="1084">
        <v>52.4</v>
      </c>
      <c r="CB124" s="1084"/>
      <c r="CC124" s="1084"/>
      <c r="CD124" s="1084"/>
      <c r="CE124" s="1084"/>
      <c r="CF124" s="1085"/>
      <c r="CG124" s="1086"/>
      <c r="CH124" s="1086"/>
      <c r="CI124" s="1086"/>
      <c r="CJ124" s="1087"/>
      <c r="CK124" s="1069"/>
      <c r="CL124" s="1069"/>
      <c r="CM124" s="1069"/>
      <c r="CN124" s="1069"/>
      <c r="CO124" s="1070"/>
      <c r="CP124" s="1076" t="s">
        <v>489</v>
      </c>
      <c r="CQ124" s="1077"/>
      <c r="CR124" s="1077"/>
      <c r="CS124" s="1077"/>
      <c r="CT124" s="1077"/>
      <c r="CU124" s="1077"/>
      <c r="CV124" s="1077"/>
      <c r="CW124" s="1077"/>
      <c r="CX124" s="1077"/>
      <c r="CY124" s="1077"/>
      <c r="CZ124" s="1077"/>
      <c r="DA124" s="1077"/>
      <c r="DB124" s="1077"/>
      <c r="DC124" s="1077"/>
      <c r="DD124" s="1077"/>
      <c r="DE124" s="1077"/>
      <c r="DF124" s="1078"/>
      <c r="DG124" s="1061">
        <v>295367</v>
      </c>
      <c r="DH124" s="1040"/>
      <c r="DI124" s="1040"/>
      <c r="DJ124" s="1040"/>
      <c r="DK124" s="1041"/>
      <c r="DL124" s="1039">
        <v>249819</v>
      </c>
      <c r="DM124" s="1040"/>
      <c r="DN124" s="1040"/>
      <c r="DO124" s="1040"/>
      <c r="DP124" s="1041"/>
      <c r="DQ124" s="1039">
        <v>223266</v>
      </c>
      <c r="DR124" s="1040"/>
      <c r="DS124" s="1040"/>
      <c r="DT124" s="1040"/>
      <c r="DU124" s="1041"/>
      <c r="DV124" s="1042">
        <v>0.4</v>
      </c>
      <c r="DW124" s="1043"/>
      <c r="DX124" s="1043"/>
      <c r="DY124" s="1043"/>
      <c r="DZ124" s="1044"/>
    </row>
    <row r="125" spans="1:130" s="247" customFormat="1" ht="26.25" customHeight="1" x14ac:dyDescent="0.15">
      <c r="A125" s="1115"/>
      <c r="B125" s="1002"/>
      <c r="C125" s="972" t="s">
        <v>474</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444</v>
      </c>
      <c r="AB125" s="1015"/>
      <c r="AC125" s="1015"/>
      <c r="AD125" s="1015"/>
      <c r="AE125" s="1016"/>
      <c r="AF125" s="1017" t="s">
        <v>444</v>
      </c>
      <c r="AG125" s="1015"/>
      <c r="AH125" s="1015"/>
      <c r="AI125" s="1015"/>
      <c r="AJ125" s="1016"/>
      <c r="AK125" s="1017" t="s">
        <v>445</v>
      </c>
      <c r="AL125" s="1015"/>
      <c r="AM125" s="1015"/>
      <c r="AN125" s="1015"/>
      <c r="AO125" s="1016"/>
      <c r="AP125" s="1018" t="s">
        <v>445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490</v>
      </c>
      <c r="CL125" s="1064"/>
      <c r="CM125" s="1064"/>
      <c r="CN125" s="1064"/>
      <c r="CO125" s="1065"/>
      <c r="CP125" s="996" t="s">
        <v>491</v>
      </c>
      <c r="CQ125" s="945"/>
      <c r="CR125" s="945"/>
      <c r="CS125" s="945"/>
      <c r="CT125" s="945"/>
      <c r="CU125" s="945"/>
      <c r="CV125" s="945"/>
      <c r="CW125" s="945"/>
      <c r="CX125" s="945"/>
      <c r="CY125" s="945"/>
      <c r="CZ125" s="945"/>
      <c r="DA125" s="945"/>
      <c r="DB125" s="945"/>
      <c r="DC125" s="945"/>
      <c r="DD125" s="945"/>
      <c r="DE125" s="945"/>
      <c r="DF125" s="946"/>
      <c r="DG125" s="982" t="s">
        <v>444</v>
      </c>
      <c r="DH125" s="983"/>
      <c r="DI125" s="983"/>
      <c r="DJ125" s="983"/>
      <c r="DK125" s="983"/>
      <c r="DL125" s="983" t="s">
        <v>444</v>
      </c>
      <c r="DM125" s="983"/>
      <c r="DN125" s="983"/>
      <c r="DO125" s="983"/>
      <c r="DP125" s="983"/>
      <c r="DQ125" s="983" t="s">
        <v>444</v>
      </c>
      <c r="DR125" s="983"/>
      <c r="DS125" s="983"/>
      <c r="DT125" s="983"/>
      <c r="DU125" s="983"/>
      <c r="DV125" s="984" t="s">
        <v>419</v>
      </c>
      <c r="DW125" s="984"/>
      <c r="DX125" s="984"/>
      <c r="DY125" s="984"/>
      <c r="DZ125" s="985"/>
    </row>
    <row r="126" spans="1:130" s="247" customFormat="1" ht="26.25" customHeight="1" thickBot="1" x14ac:dyDescent="0.2">
      <c r="A126" s="1115"/>
      <c r="B126" s="1002"/>
      <c r="C126" s="972" t="s">
        <v>476</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185862</v>
      </c>
      <c r="AB126" s="1015"/>
      <c r="AC126" s="1015"/>
      <c r="AD126" s="1015"/>
      <c r="AE126" s="1016"/>
      <c r="AF126" s="1017">
        <v>243697</v>
      </c>
      <c r="AG126" s="1015"/>
      <c r="AH126" s="1015"/>
      <c r="AI126" s="1015"/>
      <c r="AJ126" s="1016"/>
      <c r="AK126" s="1017">
        <v>204819</v>
      </c>
      <c r="AL126" s="1015"/>
      <c r="AM126" s="1015"/>
      <c r="AN126" s="1015"/>
      <c r="AO126" s="1016"/>
      <c r="AP126" s="1018">
        <v>0.3</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492</v>
      </c>
      <c r="CQ126" s="1006"/>
      <c r="CR126" s="1006"/>
      <c r="CS126" s="1006"/>
      <c r="CT126" s="1006"/>
      <c r="CU126" s="1006"/>
      <c r="CV126" s="1006"/>
      <c r="CW126" s="1006"/>
      <c r="CX126" s="1006"/>
      <c r="CY126" s="1006"/>
      <c r="CZ126" s="1006"/>
      <c r="DA126" s="1006"/>
      <c r="DB126" s="1006"/>
      <c r="DC126" s="1006"/>
      <c r="DD126" s="1006"/>
      <c r="DE126" s="1006"/>
      <c r="DF126" s="1007"/>
      <c r="DG126" s="975">
        <v>1676922</v>
      </c>
      <c r="DH126" s="976"/>
      <c r="DI126" s="976"/>
      <c r="DJ126" s="976"/>
      <c r="DK126" s="976"/>
      <c r="DL126" s="976">
        <v>1481872</v>
      </c>
      <c r="DM126" s="976"/>
      <c r="DN126" s="976"/>
      <c r="DO126" s="976"/>
      <c r="DP126" s="976"/>
      <c r="DQ126" s="976">
        <v>1383829</v>
      </c>
      <c r="DR126" s="976"/>
      <c r="DS126" s="976"/>
      <c r="DT126" s="976"/>
      <c r="DU126" s="976"/>
      <c r="DV126" s="977">
        <v>2.2999999999999998</v>
      </c>
      <c r="DW126" s="977"/>
      <c r="DX126" s="977"/>
      <c r="DY126" s="977"/>
      <c r="DZ126" s="978"/>
    </row>
    <row r="127" spans="1:130" s="247" customFormat="1" ht="26.25" customHeight="1" x14ac:dyDescent="0.15">
      <c r="A127" s="1116"/>
      <c r="B127" s="1004"/>
      <c r="C127" s="1058" t="s">
        <v>493</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219</v>
      </c>
      <c r="AB127" s="1015"/>
      <c r="AC127" s="1015"/>
      <c r="AD127" s="1015"/>
      <c r="AE127" s="1016"/>
      <c r="AF127" s="1017">
        <v>160</v>
      </c>
      <c r="AG127" s="1015"/>
      <c r="AH127" s="1015"/>
      <c r="AI127" s="1015"/>
      <c r="AJ127" s="1016"/>
      <c r="AK127" s="1017">
        <v>55</v>
      </c>
      <c r="AL127" s="1015"/>
      <c r="AM127" s="1015"/>
      <c r="AN127" s="1015"/>
      <c r="AO127" s="1016"/>
      <c r="AP127" s="1018">
        <v>0</v>
      </c>
      <c r="AQ127" s="1019"/>
      <c r="AR127" s="1019"/>
      <c r="AS127" s="1019"/>
      <c r="AT127" s="1020"/>
      <c r="AU127" s="283"/>
      <c r="AV127" s="283"/>
      <c r="AW127" s="283"/>
      <c r="AX127" s="1088" t="s">
        <v>494</v>
      </c>
      <c r="AY127" s="1089"/>
      <c r="AZ127" s="1089"/>
      <c r="BA127" s="1089"/>
      <c r="BB127" s="1089"/>
      <c r="BC127" s="1089"/>
      <c r="BD127" s="1089"/>
      <c r="BE127" s="1090"/>
      <c r="BF127" s="1091" t="s">
        <v>495</v>
      </c>
      <c r="BG127" s="1089"/>
      <c r="BH127" s="1089"/>
      <c r="BI127" s="1089"/>
      <c r="BJ127" s="1089"/>
      <c r="BK127" s="1089"/>
      <c r="BL127" s="1090"/>
      <c r="BM127" s="1091" t="s">
        <v>496</v>
      </c>
      <c r="BN127" s="1089"/>
      <c r="BO127" s="1089"/>
      <c r="BP127" s="1089"/>
      <c r="BQ127" s="1089"/>
      <c r="BR127" s="1089"/>
      <c r="BS127" s="1090"/>
      <c r="BT127" s="1091" t="s">
        <v>497</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498</v>
      </c>
      <c r="CQ127" s="1006"/>
      <c r="CR127" s="1006"/>
      <c r="CS127" s="1006"/>
      <c r="CT127" s="1006"/>
      <c r="CU127" s="1006"/>
      <c r="CV127" s="1006"/>
      <c r="CW127" s="1006"/>
      <c r="CX127" s="1006"/>
      <c r="CY127" s="1006"/>
      <c r="CZ127" s="1006"/>
      <c r="DA127" s="1006"/>
      <c r="DB127" s="1006"/>
      <c r="DC127" s="1006"/>
      <c r="DD127" s="1006"/>
      <c r="DE127" s="1006"/>
      <c r="DF127" s="1007"/>
      <c r="DG127" s="975" t="s">
        <v>445</v>
      </c>
      <c r="DH127" s="976"/>
      <c r="DI127" s="976"/>
      <c r="DJ127" s="976"/>
      <c r="DK127" s="976"/>
      <c r="DL127" s="976" t="s">
        <v>444</v>
      </c>
      <c r="DM127" s="976"/>
      <c r="DN127" s="976"/>
      <c r="DO127" s="976"/>
      <c r="DP127" s="976"/>
      <c r="DQ127" s="976" t="s">
        <v>444</v>
      </c>
      <c r="DR127" s="976"/>
      <c r="DS127" s="976"/>
      <c r="DT127" s="976"/>
      <c r="DU127" s="976"/>
      <c r="DV127" s="977" t="s">
        <v>444</v>
      </c>
      <c r="DW127" s="977"/>
      <c r="DX127" s="977"/>
      <c r="DY127" s="977"/>
      <c r="DZ127" s="978"/>
    </row>
    <row r="128" spans="1:130" s="247" customFormat="1" ht="26.25" customHeight="1" thickBot="1" x14ac:dyDescent="0.2">
      <c r="A128" s="1099" t="s">
        <v>499</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500</v>
      </c>
      <c r="X128" s="1101"/>
      <c r="Y128" s="1101"/>
      <c r="Z128" s="1102"/>
      <c r="AA128" s="1103">
        <v>2722404</v>
      </c>
      <c r="AB128" s="1104"/>
      <c r="AC128" s="1104"/>
      <c r="AD128" s="1104"/>
      <c r="AE128" s="1105"/>
      <c r="AF128" s="1106">
        <v>2680083</v>
      </c>
      <c r="AG128" s="1104"/>
      <c r="AH128" s="1104"/>
      <c r="AI128" s="1104"/>
      <c r="AJ128" s="1105"/>
      <c r="AK128" s="1106">
        <v>2641838</v>
      </c>
      <c r="AL128" s="1104"/>
      <c r="AM128" s="1104"/>
      <c r="AN128" s="1104"/>
      <c r="AO128" s="1105"/>
      <c r="AP128" s="1107"/>
      <c r="AQ128" s="1108"/>
      <c r="AR128" s="1108"/>
      <c r="AS128" s="1108"/>
      <c r="AT128" s="1109"/>
      <c r="AU128" s="283"/>
      <c r="AV128" s="283"/>
      <c r="AW128" s="283"/>
      <c r="AX128" s="944" t="s">
        <v>501</v>
      </c>
      <c r="AY128" s="945"/>
      <c r="AZ128" s="945"/>
      <c r="BA128" s="945"/>
      <c r="BB128" s="945"/>
      <c r="BC128" s="945"/>
      <c r="BD128" s="945"/>
      <c r="BE128" s="946"/>
      <c r="BF128" s="1110" t="s">
        <v>446</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502</v>
      </c>
      <c r="CQ128" s="1093"/>
      <c r="CR128" s="1093"/>
      <c r="CS128" s="1093"/>
      <c r="CT128" s="1093"/>
      <c r="CU128" s="1093"/>
      <c r="CV128" s="1093"/>
      <c r="CW128" s="1093"/>
      <c r="CX128" s="1093"/>
      <c r="CY128" s="1093"/>
      <c r="CZ128" s="1093"/>
      <c r="DA128" s="1093"/>
      <c r="DB128" s="1093"/>
      <c r="DC128" s="1093"/>
      <c r="DD128" s="1093"/>
      <c r="DE128" s="1093"/>
      <c r="DF128" s="1094"/>
      <c r="DG128" s="1095" t="s">
        <v>503</v>
      </c>
      <c r="DH128" s="1096"/>
      <c r="DI128" s="1096"/>
      <c r="DJ128" s="1096"/>
      <c r="DK128" s="1096"/>
      <c r="DL128" s="1096" t="s">
        <v>419</v>
      </c>
      <c r="DM128" s="1096"/>
      <c r="DN128" s="1096"/>
      <c r="DO128" s="1096"/>
      <c r="DP128" s="1096"/>
      <c r="DQ128" s="1096" t="s">
        <v>456</v>
      </c>
      <c r="DR128" s="1096"/>
      <c r="DS128" s="1096"/>
      <c r="DT128" s="1096"/>
      <c r="DU128" s="1096"/>
      <c r="DV128" s="1097" t="s">
        <v>504</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505</v>
      </c>
      <c r="X129" s="1130"/>
      <c r="Y129" s="1130"/>
      <c r="Z129" s="1131"/>
      <c r="AA129" s="1014">
        <v>70806025</v>
      </c>
      <c r="AB129" s="1015"/>
      <c r="AC129" s="1015"/>
      <c r="AD129" s="1015"/>
      <c r="AE129" s="1016"/>
      <c r="AF129" s="1017">
        <v>70330634</v>
      </c>
      <c r="AG129" s="1015"/>
      <c r="AH129" s="1015"/>
      <c r="AI129" s="1015"/>
      <c r="AJ129" s="1016"/>
      <c r="AK129" s="1017">
        <v>69622544</v>
      </c>
      <c r="AL129" s="1015"/>
      <c r="AM129" s="1015"/>
      <c r="AN129" s="1015"/>
      <c r="AO129" s="1016"/>
      <c r="AP129" s="1132"/>
      <c r="AQ129" s="1133"/>
      <c r="AR129" s="1133"/>
      <c r="AS129" s="1133"/>
      <c r="AT129" s="1134"/>
      <c r="AU129" s="285"/>
      <c r="AV129" s="285"/>
      <c r="AW129" s="285"/>
      <c r="AX129" s="1123" t="s">
        <v>506</v>
      </c>
      <c r="AY129" s="1006"/>
      <c r="AZ129" s="1006"/>
      <c r="BA129" s="1006"/>
      <c r="BB129" s="1006"/>
      <c r="BC129" s="1006"/>
      <c r="BD129" s="1006"/>
      <c r="BE129" s="1007"/>
      <c r="BF129" s="1124" t="s">
        <v>507</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509</v>
      </c>
      <c r="X130" s="1130"/>
      <c r="Y130" s="1130"/>
      <c r="Z130" s="1131"/>
      <c r="AA130" s="1014">
        <v>11052792</v>
      </c>
      <c r="AB130" s="1015"/>
      <c r="AC130" s="1015"/>
      <c r="AD130" s="1015"/>
      <c r="AE130" s="1016"/>
      <c r="AF130" s="1017">
        <v>11103640</v>
      </c>
      <c r="AG130" s="1015"/>
      <c r="AH130" s="1015"/>
      <c r="AI130" s="1015"/>
      <c r="AJ130" s="1016"/>
      <c r="AK130" s="1017">
        <v>10328960</v>
      </c>
      <c r="AL130" s="1015"/>
      <c r="AM130" s="1015"/>
      <c r="AN130" s="1015"/>
      <c r="AO130" s="1016"/>
      <c r="AP130" s="1132"/>
      <c r="AQ130" s="1133"/>
      <c r="AR130" s="1133"/>
      <c r="AS130" s="1133"/>
      <c r="AT130" s="1134"/>
      <c r="AU130" s="285"/>
      <c r="AV130" s="285"/>
      <c r="AW130" s="285"/>
      <c r="AX130" s="1123" t="s">
        <v>510</v>
      </c>
      <c r="AY130" s="1006"/>
      <c r="AZ130" s="1006"/>
      <c r="BA130" s="1006"/>
      <c r="BB130" s="1006"/>
      <c r="BC130" s="1006"/>
      <c r="BD130" s="1006"/>
      <c r="BE130" s="1007"/>
      <c r="BF130" s="1160">
        <v>7.3</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511</v>
      </c>
      <c r="X131" s="1168"/>
      <c r="Y131" s="1168"/>
      <c r="Z131" s="1169"/>
      <c r="AA131" s="1061">
        <v>59753233</v>
      </c>
      <c r="AB131" s="1040"/>
      <c r="AC131" s="1040"/>
      <c r="AD131" s="1040"/>
      <c r="AE131" s="1041"/>
      <c r="AF131" s="1039">
        <v>59226994</v>
      </c>
      <c r="AG131" s="1040"/>
      <c r="AH131" s="1040"/>
      <c r="AI131" s="1040"/>
      <c r="AJ131" s="1041"/>
      <c r="AK131" s="1039">
        <v>59293584</v>
      </c>
      <c r="AL131" s="1040"/>
      <c r="AM131" s="1040"/>
      <c r="AN131" s="1040"/>
      <c r="AO131" s="1041"/>
      <c r="AP131" s="1170"/>
      <c r="AQ131" s="1171"/>
      <c r="AR131" s="1171"/>
      <c r="AS131" s="1171"/>
      <c r="AT131" s="1172"/>
      <c r="AU131" s="285"/>
      <c r="AV131" s="285"/>
      <c r="AW131" s="285"/>
      <c r="AX131" s="1142" t="s">
        <v>512</v>
      </c>
      <c r="AY131" s="1093"/>
      <c r="AZ131" s="1093"/>
      <c r="BA131" s="1093"/>
      <c r="BB131" s="1093"/>
      <c r="BC131" s="1093"/>
      <c r="BD131" s="1093"/>
      <c r="BE131" s="1094"/>
      <c r="BF131" s="1143">
        <v>52.4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514</v>
      </c>
      <c r="W132" s="1153"/>
      <c r="X132" s="1153"/>
      <c r="Y132" s="1153"/>
      <c r="Z132" s="1154"/>
      <c r="AA132" s="1155">
        <v>8.1250616180000002</v>
      </c>
      <c r="AB132" s="1156"/>
      <c r="AC132" s="1156"/>
      <c r="AD132" s="1156"/>
      <c r="AE132" s="1157"/>
      <c r="AF132" s="1158">
        <v>8.5764305380000003</v>
      </c>
      <c r="AG132" s="1156"/>
      <c r="AH132" s="1156"/>
      <c r="AI132" s="1156"/>
      <c r="AJ132" s="1157"/>
      <c r="AK132" s="1158">
        <v>5.4123478179999998</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515</v>
      </c>
      <c r="W133" s="1136"/>
      <c r="X133" s="1136"/>
      <c r="Y133" s="1136"/>
      <c r="Z133" s="1137"/>
      <c r="AA133" s="1138">
        <v>7.9</v>
      </c>
      <c r="AB133" s="1139"/>
      <c r="AC133" s="1139"/>
      <c r="AD133" s="1139"/>
      <c r="AE133" s="1140"/>
      <c r="AF133" s="1138">
        <v>8.1</v>
      </c>
      <c r="AG133" s="1139"/>
      <c r="AH133" s="1139"/>
      <c r="AI133" s="1139"/>
      <c r="AJ133" s="1140"/>
      <c r="AK133" s="1138">
        <v>7.3</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gUlZ4YOo1oxc4mU3esoC8qpWurPKYWLsX1ALs5dpCux22NuT/7WJ2RpJGET3MmaO5F9/BESmwlG/DIwxzb3PA==" saltValue="t/4GYwc5eenM6XFoy7rS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7" sqref="A7"/>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Apmrcy38QLkiufcLKYjE+bCo9QaSSlkPn5Gcyc2shPAFPAIygGmrxZF8bpKsRo2gaTSvPvRZ9bQG1c9Y2t+gw==" saltValue="EH2gnXejUkjkKcpI2J/y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vrEhR5ZArTBLdERrE54vzDVU5vUsA5mReFlWM7UMB1rHQ69EDEDcQyco0u8Cq/ukrLHS8seh/t4VBdl+K6h9Q==" saltValue="92WHN4kByQ+W8CcmN+vJ4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519</v>
      </c>
      <c r="AP7" s="304"/>
      <c r="AQ7" s="305" t="s">
        <v>520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521</v>
      </c>
      <c r="AQ8" s="311" t="s">
        <v>522</v>
      </c>
      <c r="AR8" s="312" t="s">
        <v>523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524</v>
      </c>
      <c r="AL9" s="1179"/>
      <c r="AM9" s="1179"/>
      <c r="AN9" s="1180"/>
      <c r="AO9" s="313">
        <v>17104867</v>
      </c>
      <c r="AP9" s="313">
        <v>66997</v>
      </c>
      <c r="AQ9" s="314">
        <v>58073</v>
      </c>
      <c r="AR9" s="315">
        <v>15.4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525</v>
      </c>
      <c r="AL10" s="1179"/>
      <c r="AM10" s="1179"/>
      <c r="AN10" s="1180"/>
      <c r="AO10" s="316">
        <v>327218</v>
      </c>
      <c r="AP10" s="316">
        <v>1282</v>
      </c>
      <c r="AQ10" s="317">
        <v>2762</v>
      </c>
      <c r="AR10" s="318">
        <v>-53.6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526</v>
      </c>
      <c r="AL11" s="1179"/>
      <c r="AM11" s="1179"/>
      <c r="AN11" s="1180"/>
      <c r="AO11" s="316">
        <v>940</v>
      </c>
      <c r="AP11" s="316">
        <v>4</v>
      </c>
      <c r="AQ11" s="317">
        <v>1714</v>
      </c>
      <c r="AR11" s="318">
        <v>-99.8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527</v>
      </c>
      <c r="AL12" s="1179"/>
      <c r="AM12" s="1179"/>
      <c r="AN12" s="1180"/>
      <c r="AO12" s="316">
        <v>1063767</v>
      </c>
      <c r="AP12" s="316">
        <v>4167</v>
      </c>
      <c r="AQ12" s="317">
        <v>632</v>
      </c>
      <c r="AR12" s="318">
        <v>559.29999999999995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528</v>
      </c>
      <c r="AL13" s="1179"/>
      <c r="AM13" s="1179"/>
      <c r="AN13" s="1180"/>
      <c r="AO13" s="316" t="s">
        <v>529</v>
      </c>
      <c r="AP13" s="316" t="s">
        <v>529</v>
      </c>
      <c r="AQ13" s="317">
        <v>9</v>
      </c>
      <c r="AR13" s="318" t="s">
        <v>529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530</v>
      </c>
      <c r="AL14" s="1179"/>
      <c r="AM14" s="1179"/>
      <c r="AN14" s="1180"/>
      <c r="AO14" s="316">
        <v>834469</v>
      </c>
      <c r="AP14" s="316">
        <v>3268</v>
      </c>
      <c r="AQ14" s="317">
        <v>1980</v>
      </c>
      <c r="AR14" s="318">
        <v>65.099999999999994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531</v>
      </c>
      <c r="AL15" s="1179"/>
      <c r="AM15" s="1179"/>
      <c r="AN15" s="1180"/>
      <c r="AO15" s="316">
        <v>312016</v>
      </c>
      <c r="AP15" s="316">
        <v>1222</v>
      </c>
      <c r="AQ15" s="317">
        <v>1379</v>
      </c>
      <c r="AR15" s="318">
        <v>-11.4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532</v>
      </c>
      <c r="AL16" s="1182"/>
      <c r="AM16" s="1182"/>
      <c r="AN16" s="1183"/>
      <c r="AO16" s="316">
        <v>-1464905</v>
      </c>
      <c r="AP16" s="316">
        <v>-5738</v>
      </c>
      <c r="AQ16" s="317">
        <v>-3914</v>
      </c>
      <c r="AR16" s="318">
        <v>46.6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184</v>
      </c>
      <c r="AL17" s="1182"/>
      <c r="AM17" s="1182"/>
      <c r="AN17" s="1183"/>
      <c r="AO17" s="316">
        <v>18178372</v>
      </c>
      <c r="AP17" s="316">
        <v>71202</v>
      </c>
      <c r="AQ17" s="317">
        <v>62636</v>
      </c>
      <c r="AR17" s="318">
        <v>13.7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537</v>
      </c>
      <c r="AL21" s="1174"/>
      <c r="AM21" s="1174"/>
      <c r="AN21" s="1175"/>
      <c r="AO21" s="328">
        <v>7.54</v>
      </c>
      <c r="AP21" s="329">
        <v>6.32</v>
      </c>
      <c r="AQ21" s="330">
        <v>1.22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538</v>
      </c>
      <c r="AL22" s="1174"/>
      <c r="AM22" s="1174"/>
      <c r="AN22" s="1175"/>
      <c r="AO22" s="333">
        <v>97.5</v>
      </c>
      <c r="AP22" s="334">
        <v>99.9</v>
      </c>
      <c r="AQ22" s="335">
        <v>-2.4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519</v>
      </c>
      <c r="AP30" s="304"/>
      <c r="AQ30" s="305" t="s">
        <v>520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521</v>
      </c>
      <c r="AQ31" s="311" t="s">
        <v>522</v>
      </c>
      <c r="AR31" s="312" t="s">
        <v>523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542</v>
      </c>
      <c r="AL32" s="1190"/>
      <c r="AM32" s="1190"/>
      <c r="AN32" s="1191"/>
      <c r="AO32" s="343">
        <v>13155795</v>
      </c>
      <c r="AP32" s="343">
        <v>51529</v>
      </c>
      <c r="AQ32" s="344">
        <v>36995</v>
      </c>
      <c r="AR32" s="345">
        <v>39.299999999999997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543</v>
      </c>
      <c r="AL33" s="1190"/>
      <c r="AM33" s="1190"/>
      <c r="AN33" s="1191"/>
      <c r="AO33" s="343" t="s">
        <v>529</v>
      </c>
      <c r="AP33" s="343" t="s">
        <v>529</v>
      </c>
      <c r="AQ33" s="344">
        <v>3</v>
      </c>
      <c r="AR33" s="345" t="s">
        <v>529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544</v>
      </c>
      <c r="AL34" s="1190"/>
      <c r="AM34" s="1190"/>
      <c r="AN34" s="1191"/>
      <c r="AO34" s="343" t="s">
        <v>529</v>
      </c>
      <c r="AP34" s="343" t="s">
        <v>529</v>
      </c>
      <c r="AQ34" s="344">
        <v>81</v>
      </c>
      <c r="AR34" s="345" t="s">
        <v>529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545</v>
      </c>
      <c r="AL35" s="1190"/>
      <c r="AM35" s="1190"/>
      <c r="AN35" s="1191"/>
      <c r="AO35" s="343">
        <v>2819304</v>
      </c>
      <c r="AP35" s="343">
        <v>11043</v>
      </c>
      <c r="AQ35" s="344">
        <v>8919</v>
      </c>
      <c r="AR35" s="345">
        <v>23.8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546</v>
      </c>
      <c r="AL36" s="1190"/>
      <c r="AM36" s="1190"/>
      <c r="AN36" s="1191"/>
      <c r="AO36" s="343" t="s">
        <v>529</v>
      </c>
      <c r="AP36" s="343" t="s">
        <v>529</v>
      </c>
      <c r="AQ36" s="344">
        <v>380</v>
      </c>
      <c r="AR36" s="345" t="s">
        <v>529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547</v>
      </c>
      <c r="AL37" s="1190"/>
      <c r="AM37" s="1190"/>
      <c r="AN37" s="1191"/>
      <c r="AO37" s="343">
        <v>204874</v>
      </c>
      <c r="AP37" s="343">
        <v>802</v>
      </c>
      <c r="AQ37" s="344">
        <v>886</v>
      </c>
      <c r="AR37" s="345">
        <v>-9.5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548</v>
      </c>
      <c r="AL38" s="1193"/>
      <c r="AM38" s="1193"/>
      <c r="AN38" s="1194"/>
      <c r="AO38" s="346" t="s">
        <v>529</v>
      </c>
      <c r="AP38" s="346" t="s">
        <v>529</v>
      </c>
      <c r="AQ38" s="347">
        <v>1</v>
      </c>
      <c r="AR38" s="335" t="s">
        <v>529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549</v>
      </c>
      <c r="AL39" s="1193"/>
      <c r="AM39" s="1193"/>
      <c r="AN39" s="1194"/>
      <c r="AO39" s="343">
        <v>-2641838</v>
      </c>
      <c r="AP39" s="343">
        <v>-10348</v>
      </c>
      <c r="AQ39" s="344">
        <v>-8108</v>
      </c>
      <c r="AR39" s="345">
        <v>27.6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550</v>
      </c>
      <c r="AL40" s="1190"/>
      <c r="AM40" s="1190"/>
      <c r="AN40" s="1191"/>
      <c r="AO40" s="343">
        <v>-10328960</v>
      </c>
      <c r="AP40" s="343">
        <v>-40457</v>
      </c>
      <c r="AQ40" s="344">
        <v>-28743</v>
      </c>
      <c r="AR40" s="345">
        <v>40.799999999999997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296</v>
      </c>
      <c r="AL41" s="1196"/>
      <c r="AM41" s="1196"/>
      <c r="AN41" s="1197"/>
      <c r="AO41" s="343">
        <v>3209175</v>
      </c>
      <c r="AP41" s="343">
        <v>12570</v>
      </c>
      <c r="AQ41" s="344">
        <v>10414</v>
      </c>
      <c r="AR41" s="345">
        <v>20.7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519</v>
      </c>
      <c r="AN49" s="1186" t="s">
        <v>554</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555</v>
      </c>
      <c r="AO50" s="360" t="s">
        <v>556</v>
      </c>
      <c r="AP50" s="361" t="s">
        <v>557</v>
      </c>
      <c r="AQ50" s="362" t="s">
        <v>558</v>
      </c>
      <c r="AR50" s="363" t="s">
        <v>559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15281275</v>
      </c>
      <c r="AN51" s="365">
        <v>56889</v>
      </c>
      <c r="AO51" s="366">
        <v>-15.6</v>
      </c>
      <c r="AP51" s="367">
        <v>50880</v>
      </c>
      <c r="AQ51" s="368">
        <v>-1.4</v>
      </c>
      <c r="AR51" s="369">
        <v>-14.2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6339175</v>
      </c>
      <c r="AN52" s="373">
        <v>23599</v>
      </c>
      <c r="AO52" s="374">
        <v>-14</v>
      </c>
      <c r="AP52" s="375">
        <v>27819</v>
      </c>
      <c r="AQ52" s="376">
        <v>7.5</v>
      </c>
      <c r="AR52" s="377">
        <v>-21.5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13179005</v>
      </c>
      <c r="AN53" s="365">
        <v>49638</v>
      </c>
      <c r="AO53" s="366">
        <v>-12.7</v>
      </c>
      <c r="AP53" s="367">
        <v>46395</v>
      </c>
      <c r="AQ53" s="368">
        <v>-8.8000000000000007</v>
      </c>
      <c r="AR53" s="369">
        <v>-3.9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5780846</v>
      </c>
      <c r="AN54" s="373">
        <v>21773</v>
      </c>
      <c r="AO54" s="374">
        <v>-7.7</v>
      </c>
      <c r="AP54" s="375">
        <v>26304</v>
      </c>
      <c r="AQ54" s="376">
        <v>-5.4</v>
      </c>
      <c r="AR54" s="377">
        <v>-2.2999999999999998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14052271</v>
      </c>
      <c r="AN55" s="365">
        <v>53529</v>
      </c>
      <c r="AO55" s="366">
        <v>7.8</v>
      </c>
      <c r="AP55" s="367">
        <v>48088</v>
      </c>
      <c r="AQ55" s="368">
        <v>3.6</v>
      </c>
      <c r="AR55" s="369">
        <v>4.2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6707095</v>
      </c>
      <c r="AN56" s="373">
        <v>25549</v>
      </c>
      <c r="AO56" s="374">
        <v>17.3</v>
      </c>
      <c r="AP56" s="375">
        <v>25183</v>
      </c>
      <c r="AQ56" s="376">
        <v>-4.3</v>
      </c>
      <c r="AR56" s="377">
        <v>21.6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11643092</v>
      </c>
      <c r="AN57" s="365">
        <v>44963</v>
      </c>
      <c r="AO57" s="366">
        <v>-16</v>
      </c>
      <c r="AP57" s="367">
        <v>46457</v>
      </c>
      <c r="AQ57" s="368">
        <v>-3.4</v>
      </c>
      <c r="AR57" s="369">
        <v>-12.6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6379846</v>
      </c>
      <c r="AN58" s="373">
        <v>24638</v>
      </c>
      <c r="AO58" s="374">
        <v>-3.6</v>
      </c>
      <c r="AP58" s="375">
        <v>24020</v>
      </c>
      <c r="AQ58" s="376">
        <v>-4.5999999999999996</v>
      </c>
      <c r="AR58" s="377">
        <v>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14619913</v>
      </c>
      <c r="AN59" s="365">
        <v>57264</v>
      </c>
      <c r="AO59" s="366">
        <v>27.4</v>
      </c>
      <c r="AP59" s="367">
        <v>51849</v>
      </c>
      <c r="AQ59" s="368">
        <v>11.6</v>
      </c>
      <c r="AR59" s="369">
        <v>15.8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8874195</v>
      </c>
      <c r="AN60" s="373">
        <v>34759</v>
      </c>
      <c r="AO60" s="374">
        <v>41.1</v>
      </c>
      <c r="AP60" s="375">
        <v>26326</v>
      </c>
      <c r="AQ60" s="376">
        <v>9.6</v>
      </c>
      <c r="AR60" s="377">
        <v>31.5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13755111</v>
      </c>
      <c r="AN61" s="380">
        <v>52457</v>
      </c>
      <c r="AO61" s="381">
        <v>-1.8</v>
      </c>
      <c r="AP61" s="382">
        <v>48734</v>
      </c>
      <c r="AQ61" s="383">
        <v>0.3</v>
      </c>
      <c r="AR61" s="369">
        <v>-2.1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6816231</v>
      </c>
      <c r="AN62" s="373">
        <v>26064</v>
      </c>
      <c r="AO62" s="374">
        <v>6.6</v>
      </c>
      <c r="AP62" s="375">
        <v>25930</v>
      </c>
      <c r="AQ62" s="376">
        <v>0.6</v>
      </c>
      <c r="AR62" s="377">
        <v>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boC/brTGYmQwgY1ZObBpk0HFx3CwILYk8rkucJJOlM+uXRl6ZYLTl6tDgMXCDNOSQs/swqqrIG3GhBh4vqpJg==" saltValue="jHMLSMXjMYTA7nxEswsZ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20" spans="125:125" ht="13.5" hidden="1" customHeight="1" x14ac:dyDescent="0.15"/>
    <row r="121" spans="125:125" ht="13.5" hidden="1" customHeight="1" x14ac:dyDescent="0.15">
      <c r="DU121" s="291"/>
    </row>
  </sheetData>
  <sheetProtection algorithmName="SHA-512" hashValue="FR7VbSCEF7rZ7lNuOuIT/vMO2+X/rya7pmrOMptgqzzkM7pnpB1DVllq55Ht/BpHeNDtsMKFjPuik2XFOMvbKw==" saltValue="oWad5GfME7qtEMLlN17R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sheetData>
  <sheetProtection algorithmName="SHA-512" hashValue="W97XAz6+80duisiPHdVEqYv7YSEoLnj52THuf+myZuZyg+M9jKEhxJWM3Dprv4R6XeDr8dEgZS8YnX+tr3qEiA==" saltValue="8ybcSc0fUfU5x4TVCvEZ4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98" t="s">
        <v>3</v>
      </c>
      <c r="D47" s="1198"/>
      <c r="E47" s="1199"/>
      <c r="F47" s="11">
        <v>3.41</v>
      </c>
      <c r="G47" s="12">
        <v>5.1100000000000003</v>
      </c>
      <c r="H47" s="12">
        <v>7.39</v>
      </c>
      <c r="I47" s="12">
        <v>7.75</v>
      </c>
      <c r="J47" s="13">
        <v>8.15</v>
      </c>
    </row>
    <row r="48" spans="2:10" ht="57.75" customHeight="1" x14ac:dyDescent="0.15">
      <c r="B48" s="14"/>
      <c r="C48" s="1200" t="s">
        <v>4</v>
      </c>
      <c r="D48" s="1200"/>
      <c r="E48" s="1201"/>
      <c r="F48" s="15">
        <v>3.3</v>
      </c>
      <c r="G48" s="16">
        <v>2.14</v>
      </c>
      <c r="H48" s="16">
        <v>1.31</v>
      </c>
      <c r="I48" s="16">
        <v>0.67</v>
      </c>
      <c r="J48" s="17">
        <v>1.93</v>
      </c>
    </row>
    <row r="49" spans="2:10" ht="57.75" customHeight="1" thickBot="1" x14ac:dyDescent="0.2">
      <c r="B49" s="18"/>
      <c r="C49" s="1202" t="s">
        <v>5</v>
      </c>
      <c r="D49" s="1202"/>
      <c r="E49" s="1203"/>
      <c r="F49" s="19">
        <v>1.48</v>
      </c>
      <c r="G49" s="20">
        <v>0.66</v>
      </c>
      <c r="H49" s="20">
        <v>1.48</v>
      </c>
      <c r="I49" s="20" t="s">
        <v>575</v>
      </c>
      <c r="J49" s="21">
        <v>1.68</v>
      </c>
    </row>
    <row r="50" spans="2:10" ht="13.5" customHeight="1" x14ac:dyDescent="0.15"/>
  </sheetData>
  <sheetProtection algorithmName="SHA-512" hashValue="eyyGKChp4bFU0ghM4w81THZMDveMmy1FKNPdy1dNqXphRV2xhs8ltS0mQJOOhyxKg3xKf/Di3Er9v4GUDoXilg==" saltValue="sHfmAkPg7KvUKgRWvQvQ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木下　恭兵</cp:lastModifiedBy>
  <cp:lastPrinted>2021-02-26T08:44:12Z</cp:lastPrinted>
  <dcterms:created xsi:type="dcterms:W3CDTF">2021-02-05T00:31:23Z</dcterms:created>
  <dcterms:modified xsi:type="dcterms:W3CDTF">2021-10-12T06:29:07Z</dcterms:modified>
  <cp:category/>
</cp:coreProperties>
</file>