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mc:AlternateContent xmlns:mc="http://schemas.openxmlformats.org/markup-compatibility/2006">
    <mc:Choice Requires="x15">
      <x15ac:absPath xmlns:x15ac="http://schemas.microsoft.com/office/spreadsheetml/2010/11/ac" url="\\10.2.82.44\share2\55_財政事務\32 公会計制度関係★\★財政状況資料集\R1決算\②２回目\03渡島へ回答\"/>
    </mc:Choice>
  </mc:AlternateContent>
  <xr:revisionPtr revIDLastSave="0" documentId="13_ncr:1_{7750FDFD-5D1A-4796-BF0C-8F9897C9E7EE}" xr6:coauthVersionLast="36" xr6:coauthVersionMax="36" xr10:uidLastSave="{00000000-0000-0000-0000-000000000000}"/>
  <bookViews>
    <workbookView xWindow="0" yWindow="0" windowWidth="15360" windowHeight="763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69" i="12" l="1"/>
  <c r="AA68" i="12"/>
  <c r="CW102" i="12" l="1"/>
  <c r="DQ102" i="12"/>
  <c r="DG102" i="12"/>
  <c r="CR102" i="12"/>
  <c r="AU88" i="12"/>
  <c r="AP88" i="12"/>
  <c r="AF88" i="12"/>
  <c r="AP63" i="12"/>
  <c r="AU63" i="12"/>
  <c r="V35" i="12"/>
  <c r="Q35" i="12"/>
  <c r="V33" i="12"/>
  <c r="Q33" i="12"/>
  <c r="AA37" i="12"/>
  <c r="AA36" i="12"/>
  <c r="AA35" i="12"/>
  <c r="AA34" i="12"/>
  <c r="AA33" i="12"/>
  <c r="AA32" i="12"/>
  <c r="AA31" i="12"/>
  <c r="AA30" i="12"/>
  <c r="AA29" i="12"/>
  <c r="AA28" i="12"/>
  <c r="AP23" i="12"/>
  <c r="AA23" i="12"/>
  <c r="AA10" i="12"/>
  <c r="AA9" i="12"/>
  <c r="AA8" i="12"/>
  <c r="AA7" i="12"/>
  <c r="BG35" i="10" l="1"/>
  <c r="BG34" i="10"/>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AM40" i="10"/>
  <c r="U40" i="10"/>
  <c r="C40" i="10"/>
  <c r="BW39" i="10"/>
  <c r="BE39" i="10"/>
  <c r="AM39" i="10"/>
  <c r="U39" i="10"/>
  <c r="C39" i="10"/>
  <c r="BW38" i="10"/>
  <c r="BE38" i="10"/>
  <c r="AM38" i="10"/>
  <c r="U38" i="10"/>
  <c r="C38" i="10"/>
  <c r="BW37" i="10"/>
  <c r="BE37" i="10"/>
  <c r="BW36" i="10"/>
  <c r="BE36"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C37" i="10" l="1"/>
  <c r="U34" i="10"/>
  <c r="U35" i="10" s="1"/>
  <c r="U36" i="10" s="1"/>
  <c r="U37" i="10" s="1"/>
  <c r="AM34" i="10" l="1"/>
  <c r="AM35" i="10" l="1"/>
  <c r="AM36" i="10" l="1"/>
  <c r="AM37" i="10" l="1"/>
  <c r="BE34" i="10" l="1"/>
  <c r="BE35" i="10" l="1"/>
  <c r="BW34" i="10" s="1"/>
  <c r="BW35" i="10" s="1"/>
  <c r="CO34" i="10"/>
  <c r="CO35" i="10" s="1"/>
  <c r="CO36" i="10" s="1"/>
  <c r="CO37" i="10" s="1"/>
  <c r="CO38" i="10" s="1"/>
  <c r="CO39" i="10" s="1"/>
  <c r="CO40" i="10" s="1"/>
  <c r="CO41" i="10" s="1"/>
  <c r="CO42" i="10" s="1"/>
  <c r="CO43" i="10" s="1"/>
</calcChain>
</file>

<file path=xl/sharedStrings.xml><?xml version="1.0" encoding="utf-8"?>
<sst xmlns="http://schemas.openxmlformats.org/spreadsheetml/2006/main" count="1111" uniqueCount="634">
  <si>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</si>
  <si>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</si>
  <si>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</si>
  <si>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</si>
  <si>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</si>
  <si>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</si>
  <si>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</si>
  <si>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</si>
  <si>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</si>
  <si>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</si>
  <si>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</si>
  <si>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</si>
  <si>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</si>
  <si>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</si>
  <si>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</si>
  <si>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</si>
  <si>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</si>
  <si>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</si>
  <si>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</si>
  <si>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</si>
  <si>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</si>
  <si>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</si>
  <si>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</si>
  <si>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</si>
  <si>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</si>
  <si>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</si>
  <si>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</si>
  <si>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</si>
  <si>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</si>
  <si>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</si>
  <si>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</si>
  <si>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</si>
  <si>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</si>
  <si>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</si>
  <si>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</si>
  <si>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</si>
  <si>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</si>
  <si>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</si>
  <si>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</si>
  <si>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</si>
  <si>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</si>
  <si>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</si>
  <si>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</si>
  <si>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</si>
  <si>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</si>
  <si>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</si>
  <si>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</si>
  <si>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</si>
  <si>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</si>
  <si>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</si>
  <si>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</si>
  <si>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</si>
  <si>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</si>
  <si>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</si>
  <si>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</si>
  <si>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</si>
  <si>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</si>
  <si>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</si>
  <si>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</si>
  <si>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</si>
  <si>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</si>
  <si>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</si>
  <si>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</si>
  <si>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</si>
  <si>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</si>
  <si>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</si>
  <si>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</si>
  <si>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</si>
  <si>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</si>
  <si>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</si>
  <si>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</si>
  <si>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</si>
  <si>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</si>
  <si>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</si>
  <si>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</si>
  <si>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</si>
  <si>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</si>
  <si>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</si>
  <si>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</si>
  <si>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</si>
  <si>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</si>
  <si>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</si>
  <si>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</si>
  <si>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</si>
  <si>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</si>
  <si>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中核市</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</si>
  <si>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</si>
  <si>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</si>
  <si>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</si>
  <si>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</si>
  <si>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</si>
  <si>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</si>
  <si>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</si>
  <si>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</si>
  <si>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</si>
  <si>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</si>
  <si>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</si>
  <si>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</si>
  <si>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函館市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</si>
  <si>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</si>
  <si>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</si>
  <si>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</si>
  <si>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</si>
  <si>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</si>
  <si>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</si>
  <si>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</si>
  <si>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</si>
  <si>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</si>
  <si>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</si>
  <si>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</si>
  <si>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</si>
  <si>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</si>
  <si>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</si>
  <si>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</si>
  <si>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</si>
  <si>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</si>
  <si>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</si>
  <si>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</si>
  <si>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</si>
  <si>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</si>
  <si>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</si>
  <si>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</si>
  <si>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</si>
  <si>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</si>
  <si>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</si>
  <si>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</si>
  <si>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</si>
  <si>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</si>
  <si>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</si>
  <si>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</si>
  <si>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</si>
  <si>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</si>
  <si>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</si>
  <si>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</si>
  <si>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</si>
  <si>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</si>
  <si>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</si>
  <si>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</si>
  <si>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</si>
  <si>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</si>
  <si>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</si>
  <si>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</si>
  <si>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</si>
  <si>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</si>
  <si>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</si>
  <si>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</si>
  <si>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</si>
  <si>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</si>
  <si>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5"/>
  </si>
  <si>
    <t>病院事業会計</t>
    <phoneticPr fontId="5"/>
  </si>
  <si>
    <t>うち日本人(％)</t>
    <phoneticPr fontId="5"/>
  </si>
  <si>
    <t>-1.5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</si>
  <si>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</si>
  <si>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</si>
  <si>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</si>
  <si>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</si>
  <si>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</si>
  <si>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</si>
  <si>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</si>
  <si>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</si>
  <si>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</si>
  <si>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</si>
  <si>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</si>
  <si>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</si>
  <si>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</si>
  <si>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</si>
  <si>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</si>
  <si>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</si>
  <si>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</si>
  <si>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</si>
  <si>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</si>
  <si>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</si>
  <si>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</si>
  <si>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</si>
  <si>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</si>
  <si>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</si>
  <si>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</si>
  <si>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</si>
  <si>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</si>
  <si>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</si>
  <si>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</si>
  <si>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</si>
  <si>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</si>
  <si>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</si>
  <si>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</si>
  <si>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</si>
  <si>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</si>
  <si>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</si>
  <si>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</si>
  <si>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</si>
  <si>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</si>
  <si>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</si>
  <si>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</si>
  <si>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</si>
  <si>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</si>
  <si>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</si>
  <si>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</si>
  <si>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</si>
  <si>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</si>
  <si>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</si>
  <si>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</si>
  <si>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</si>
  <si>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</si>
  <si>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</si>
  <si>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</si>
  <si>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</si>
  <si>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</si>
  <si>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</si>
  <si>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</si>
  <si>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</si>
  <si>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</si>
  <si>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北海道函館市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</si>
  <si>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</si>
  <si>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</si>
  <si>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</si>
  <si>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</si>
  <si>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</si>
  <si>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</si>
  <si>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</si>
  <si>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</si>
  <si>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</si>
  <si>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</si>
  <si>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</si>
  <si>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</si>
  <si>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</si>
  <si>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</si>
  <si>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</si>
  <si>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</si>
  <si>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</si>
  <si>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</si>
  <si>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</si>
  <si>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</si>
  <si>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</si>
  <si>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</si>
  <si>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</si>
  <si>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</si>
  <si>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</si>
  <si>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</si>
  <si>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</si>
  <si>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</si>
  <si>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</si>
  <si>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</si>
  <si>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</si>
  <si>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</si>
  <si>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</si>
  <si>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</si>
  <si>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</si>
  <si>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</si>
  <si>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</si>
  <si>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</si>
  <si>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</si>
  <si>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</si>
  <si>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</si>
  <si>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</si>
  <si>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</si>
  <si>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</si>
  <si>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</si>
  <si>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</si>
  <si>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</si>
  <si>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</si>
  <si>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</si>
  <si>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</si>
  <si>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</si>
  <si>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</si>
  <si>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</si>
  <si>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</si>
  <si>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</si>
  <si>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</si>
  <si>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</si>
  <si>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</si>
  <si>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</si>
  <si>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</si>
  <si>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</si>
  <si>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</si>
  <si>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</si>
  <si>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</si>
  <si>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</si>
  <si>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</si>
  <si>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</si>
  <si>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</si>
  <si>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</si>
  <si>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</si>
  <si>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</si>
  <si>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</si>
  <si>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</si>
  <si>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</si>
  <si>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</si>
  <si>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</si>
  <si>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</si>
  <si>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</si>
  <si>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</si>
  <si>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</si>
  <si>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</si>
  <si>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</si>
  <si>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</si>
  <si>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</si>
  <si>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</si>
  <si>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</si>
  <si>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</si>
  <si>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</si>
  <si>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</si>
  <si>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</si>
  <si>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</si>
  <si>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</si>
  <si>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</si>
  <si>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</si>
  <si>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</si>
  <si>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</si>
  <si>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</si>
  <si>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</si>
  <si>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</si>
  <si>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</si>
  <si>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</si>
  <si>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</si>
  <si>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</si>
  <si>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</si>
  <si>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</si>
  <si>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</si>
  <si>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</si>
  <si>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</si>
  <si>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</si>
  <si>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</si>
  <si>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</si>
  <si>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</si>
  <si>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</si>
  <si>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</si>
  <si>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</si>
  <si>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</si>
  <si>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</si>
  <si>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</si>
  <si>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</si>
  <si>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</si>
  <si>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</si>
  <si>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</si>
  <si>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</si>
  <si>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</si>
  <si>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</si>
  <si>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交通</t>
    <phoneticPr fontId="5"/>
  </si>
  <si>
    <t>被保険者数(人)</t>
  </si>
  <si>
    <t>　積立金</t>
    <phoneticPr fontId="5"/>
  </si>
  <si>
    <t>　うち減収補塡債(特例分)</t>
    <rPh sb="4" eb="5">
      <t>シュウ</t>
    </rPh>
    <rPh sb="9" eb="10">
      <t>トク</t>
    </rPh>
    <rPh sb="10" eb="11">
      <t>レイ</t>
    </rPh>
    <rPh sb="11" eb="12">
      <t>ブン</t>
    </rPh>
    <phoneticPr fontId="16"/>
  </si>
  <si>
    <t>市場</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</si>
  <si>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</si>
  <si>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</si>
  <si>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</si>
  <si>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</si>
  <si>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</si>
  <si>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</si>
  <si>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</si>
  <si>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</si>
  <si>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</si>
  <si>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</si>
  <si>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</si>
  <si>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</si>
  <si>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</si>
  <si>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</si>
  <si>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</si>
  <si>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</si>
  <si>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</si>
  <si>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</si>
  <si>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</si>
  <si>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</si>
  <si>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</si>
  <si>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</si>
  <si>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</si>
  <si>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北海道函館市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</si>
  <si>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</si>
  <si>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</si>
  <si>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</si>
  <si>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</si>
  <si>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</si>
  <si>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</si>
  <si>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</si>
  <si>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</si>
  <si>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</si>
  <si>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</si>
  <si>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</si>
  <si>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</si>
  <si>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</si>
  <si>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</si>
  <si>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</si>
  <si>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</si>
  <si>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</si>
  <si>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</si>
  <si>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</si>
  <si>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</si>
  <si>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港湾事業特別会計</t>
    <phoneticPr fontId="5"/>
  </si>
  <si>
    <t>奨学資金特別会計</t>
    <phoneticPr fontId="5"/>
  </si>
  <si>
    <t>母子父子寡婦福祉資金貸付事業特別会計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</si>
  <si>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</si>
  <si>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</si>
  <si>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</si>
  <si>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</si>
  <si>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</si>
  <si>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</si>
  <si>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</si>
  <si>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</si>
  <si>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</si>
  <si>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</si>
  <si>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</si>
  <si>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</si>
  <si>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</si>
  <si>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</si>
  <si>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</si>
  <si>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自転車競走事業特別会計</t>
    <phoneticPr fontId="5"/>
  </si>
  <si>
    <t>介護保険事業特別会計</t>
    <phoneticPr fontId="5"/>
  </si>
  <si>
    <t>後期高齢者医療事業特別会計</t>
    <phoneticPr fontId="5"/>
  </si>
  <si>
    <t>水道事業会計</t>
    <phoneticPr fontId="5"/>
  </si>
  <si>
    <t>法適用企業</t>
    <phoneticPr fontId="5"/>
  </si>
  <si>
    <t>公共下水道事業会計</t>
    <phoneticPr fontId="5"/>
  </si>
  <si>
    <t>法適用企業</t>
    <phoneticPr fontId="5"/>
  </si>
  <si>
    <t>交通事業会計</t>
    <phoneticPr fontId="5"/>
  </si>
  <si>
    <t>病院事業会計</t>
    <phoneticPr fontId="5"/>
  </si>
  <si>
    <t>地方卸売市場事業特別会計</t>
    <phoneticPr fontId="5"/>
  </si>
  <si>
    <t>法非適用企業</t>
    <phoneticPr fontId="5"/>
  </si>
  <si>
    <t>発電事業特別会計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</si>
  <si>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</si>
  <si>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</si>
  <si>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</si>
  <si>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</si>
  <si>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</si>
  <si>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</si>
  <si>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</si>
  <si>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</si>
  <si>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</si>
  <si>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</si>
  <si>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</si>
  <si>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</si>
  <si>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</si>
  <si>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</si>
  <si>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</si>
  <si>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</si>
  <si>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</si>
  <si>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</si>
  <si>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</si>
  <si>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</si>
  <si>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</si>
  <si>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</si>
  <si>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</si>
  <si>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</si>
  <si>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</si>
  <si>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</si>
  <si>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</si>
  <si>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</si>
  <si>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</si>
  <si>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</si>
  <si>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</si>
  <si>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</si>
  <si>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</si>
  <si>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</si>
  <si>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</si>
  <si>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</si>
  <si>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</si>
  <si>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</si>
  <si>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</si>
  <si>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</si>
  <si>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</si>
  <si>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</si>
  <si>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</si>
  <si>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</si>
  <si>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</si>
  <si>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</si>
  <si>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</si>
  <si>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</si>
  <si>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</si>
  <si>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</si>
  <si>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</si>
  <si>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</si>
  <si>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</si>
  <si>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</si>
  <si>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</si>
  <si>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</si>
  <si>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</si>
  <si>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</si>
  <si>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</si>
  <si>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</si>
  <si>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</si>
  <si>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</si>
  <si>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</si>
  <si>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</si>
  <si>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</si>
  <si>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</si>
  <si>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</si>
  <si>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</si>
  <si>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</si>
  <si>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</si>
  <si>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</si>
  <si>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交通事業会計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</si>
  <si>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</si>
  <si>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</si>
  <si>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</si>
  <si>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</si>
  <si>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</si>
  <si>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</si>
  <si>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</si>
  <si>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</si>
  <si>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</si>
  <si>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</si>
  <si>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</si>
  <si>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</si>
  <si>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</si>
  <si>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</si>
  <si>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</si>
  <si>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</si>
  <si>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t>
    <phoneticPr fontId="5"/>
  </si>
  <si>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</si>
  <si>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</si>
  <si>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</si>
  <si>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</si>
  <si>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</si>
  <si>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</si>
  <si>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</si>
  <si>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</si>
  <si>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</si>
  <si>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</si>
  <si>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</si>
  <si>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</si>
  <si>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</si>
  <si>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</si>
  <si>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</si>
  <si>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</si>
  <si>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</si>
  <si>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</si>
  <si>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</si>
  <si>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</si>
  <si>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</si>
  <si>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</si>
  <si>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</si>
  <si>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</si>
  <si>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</si>
  <si>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</si>
  <si>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</si>
  <si>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</si>
  <si>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</si>
  <si>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</si>
  <si>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</si>
  <si>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</si>
  <si>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</si>
  <si>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</si>
  <si>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</si>
  <si>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</si>
  <si>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</si>
  <si>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</si>
  <si>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</si>
  <si>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</si>
  <si>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</si>
  <si>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</si>
  <si>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</si>
  <si>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</si>
  <si>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</si>
  <si>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</si>
  <si>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</si>
  <si>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</si>
  <si>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</si>
  <si>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</si>
  <si>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</si>
  <si>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</si>
  <si>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</si>
  <si>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</si>
  <si>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</si>
  <si>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</si>
  <si>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</si>
  <si>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</si>
  <si>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</si>
  <si>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</si>
  <si>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</si>
  <si>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</si>
  <si>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</si>
  <si>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</si>
  <si>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</si>
  <si>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</si>
  <si>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</si>
  <si>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</si>
  <si>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</si>
  <si>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</si>
  <si>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0.34</t>
  </si>
  <si>
    <t>病院事業会計</t>
  </si>
  <si>
    <t>▲ 2.74</t>
  </si>
  <si>
    <t>▲ 2.05</t>
  </si>
  <si>
    <t>▲ 4.48</t>
  </si>
  <si>
    <t>▲ 4.40</t>
  </si>
  <si>
    <t>▲ 4.37</t>
  </si>
  <si>
    <t>水道事業会計</t>
  </si>
  <si>
    <t>公共下水道事業会計</t>
  </si>
  <si>
    <t>一般会計</t>
  </si>
  <si>
    <t>国民健康保険事業特別会計</t>
  </si>
  <si>
    <t>▲ 1.10</t>
  </si>
  <si>
    <t>▲ 0.63</t>
  </si>
  <si>
    <t>介護保険事業特別会計</t>
  </si>
  <si>
    <t>交通事業会計</t>
  </si>
  <si>
    <t>後期高齢者医療事業特別会計</t>
  </si>
  <si>
    <t>その他会計（赤字）</t>
  </si>
  <si>
    <t>▲ 0.30</t>
  </si>
  <si>
    <t>▲ 0.03</t>
  </si>
  <si>
    <t>その他会計（黒字）</t>
  </si>
  <si>
    <t>（百万円）</t>
    <phoneticPr fontId="5"/>
  </si>
  <si>
    <t>H26末</t>
    <phoneticPr fontId="5"/>
  </si>
  <si>
    <t>H27末</t>
    <phoneticPr fontId="5"/>
  </si>
  <si>
    <t>H28末</t>
    <phoneticPr fontId="5"/>
  </si>
  <si>
    <t>H29末</t>
    <phoneticPr fontId="5"/>
  </si>
  <si>
    <t>H30末</t>
    <phoneticPr fontId="5"/>
  </si>
  <si>
    <t>函館バス</t>
    <rPh sb="0" eb="2">
      <t>ハコダテ</t>
    </rPh>
    <phoneticPr fontId="2"/>
  </si>
  <si>
    <t>-</t>
    <phoneticPr fontId="2"/>
  </si>
  <si>
    <t>南北海道学術振興財団</t>
  </si>
  <si>
    <t>○</t>
    <phoneticPr fontId="2"/>
  </si>
  <si>
    <t>函館市土地開発公社</t>
  </si>
  <si>
    <t>函館山ロープウェイ</t>
  </si>
  <si>
    <t>はこだてティーエムオー</t>
  </si>
  <si>
    <t>函館市住宅都市施設公社</t>
  </si>
  <si>
    <t>函館市文化・スポーツ振興財団</t>
  </si>
  <si>
    <t>函館市国際貿易センター</t>
  </si>
  <si>
    <t>函館国際水産・海洋都市推進機構</t>
  </si>
  <si>
    <t>函館市学校給食会</t>
    <rPh sb="0" eb="3">
      <t>ハコダテシ</t>
    </rPh>
    <rPh sb="3" eb="5">
      <t>ガッコウ</t>
    </rPh>
    <rPh sb="5" eb="8">
      <t>キュウショクカイ</t>
    </rPh>
    <phoneticPr fontId="2"/>
  </si>
  <si>
    <t>-</t>
    <phoneticPr fontId="2"/>
  </si>
  <si>
    <t>函館圏公立大学広域連合</t>
    <rPh sb="0" eb="2">
      <t>ハコダテ</t>
    </rPh>
    <rPh sb="2" eb="3">
      <t>ケン</t>
    </rPh>
    <rPh sb="3" eb="5">
      <t>コウリツ</t>
    </rPh>
    <rPh sb="5" eb="7">
      <t>ダイガク</t>
    </rPh>
    <rPh sb="7" eb="9">
      <t>コウイキ</t>
    </rPh>
    <rPh sb="9" eb="11">
      <t>レンゴウ</t>
    </rPh>
    <phoneticPr fontId="2"/>
  </si>
  <si>
    <t>函館湾流域下水道事務組合</t>
    <rPh sb="0" eb="3">
      <t>ハコダテワン</t>
    </rPh>
    <rPh sb="3" eb="5">
      <t>リュウイキ</t>
    </rPh>
    <rPh sb="5" eb="8">
      <t>ゲスイドウ</t>
    </rPh>
    <rPh sb="8" eb="10">
      <t>ジム</t>
    </rPh>
    <rPh sb="10" eb="12">
      <t>クミアイ</t>
    </rPh>
    <phoneticPr fontId="2"/>
  </si>
  <si>
    <t>-</t>
    <phoneticPr fontId="2"/>
  </si>
  <si>
    <t>地域振興基金</t>
    <rPh sb="0" eb="4">
      <t>チイキシンコウ</t>
    </rPh>
    <rPh sb="4" eb="6">
      <t>キキン</t>
    </rPh>
    <phoneticPr fontId="11"/>
  </si>
  <si>
    <t>公共施設整備等基金</t>
    <rPh sb="0" eb="2">
      <t>コウキョウ</t>
    </rPh>
    <rPh sb="2" eb="4">
      <t>シセツ</t>
    </rPh>
    <rPh sb="4" eb="6">
      <t>セイビ</t>
    </rPh>
    <rPh sb="6" eb="7">
      <t>トウ</t>
    </rPh>
    <rPh sb="7" eb="9">
      <t>キキン</t>
    </rPh>
    <phoneticPr fontId="11"/>
  </si>
  <si>
    <t>観光振興基金</t>
    <rPh sb="0" eb="4">
      <t>カンコウシンコウ</t>
    </rPh>
    <rPh sb="4" eb="6">
      <t>キキン</t>
    </rPh>
    <phoneticPr fontId="11"/>
  </si>
  <si>
    <t>障害者福祉基金</t>
    <rPh sb="0" eb="3">
      <t>ショウガイシャ</t>
    </rPh>
    <rPh sb="3" eb="5">
      <t>フクシ</t>
    </rPh>
    <rPh sb="5" eb="7">
      <t>キキン</t>
    </rPh>
    <phoneticPr fontId="11"/>
  </si>
  <si>
    <t>奨学基金</t>
    <rPh sb="0" eb="2">
      <t>ショウガク</t>
    </rPh>
    <rPh sb="2" eb="4">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</si>
  <si>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</si>
  <si>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</si>
  <si>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</si>
  <si>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将来負担比率および有形固定資産減価償却率ともに類似団体と比較して高い状況にある。
　将来負担比率は減少傾向にあるが，有形固定資産減価償却率については，老朽化した施設が多く増加傾向にあるため，点検・診断や計画的な予防保全による長寿命化を進めていくなど，公共施設等の適正管理に努める。</t>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</si>
  <si>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</si>
  <si>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</si>
  <si>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</si>
  <si>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</si>
  <si>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</si>
  <si>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</si>
  <si>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実質公債費比率および将来負担比率ともに類似団体と比較して高い状況にあるものの，新規市債発行の抑制などに伴い比率は近年減少傾向にあったが，実質公債費比率については，
償還の終了により平成30年度から令和元年度にかけては減少している。
　今後も新規市債発行の抑制などにより，将来負担比率の減少に努めていくことから，実質公債費比率についても減少していくことが想定される。</t>
    <rPh sb="40" eb="42">
      <t>シンキ</t>
    </rPh>
    <rPh sb="42" eb="44">
      <t>シサイ</t>
    </rPh>
    <rPh sb="44" eb="46">
      <t>ハッコウ</t>
    </rPh>
    <rPh sb="47" eb="49">
      <t>ヨクセイ</t>
    </rPh>
    <rPh sb="52" eb="53">
      <t>トモナ</t>
    </rPh>
    <rPh sb="69" eb="71">
      <t>ジッシツ</t>
    </rPh>
    <rPh sb="71" eb="74">
      <t>コウサイヒ</t>
    </rPh>
    <rPh sb="74" eb="76">
      <t>ヒリツ</t>
    </rPh>
    <rPh sb="91" eb="93">
      <t>ヘイセイ</t>
    </rPh>
    <rPh sb="95" eb="97">
      <t>ネンド</t>
    </rPh>
    <rPh sb="99" eb="101">
      <t>レイワ</t>
    </rPh>
    <rPh sb="102" eb="104">
      <t>ネンド</t>
    </rPh>
    <rPh sb="109" eb="111">
      <t>ゲンショウ</t>
    </rPh>
    <rPh sb="123" eb="125">
      <t>シサイ</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</si>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</sst>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5B53875F-CA67-4660-8CA2-528BE20EEBC2}"/>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50880</c:v>
                </c:pt>
                <c:pt idx="1">
                  <c:v>46395</c:v>
                </c:pt>
                <c:pt idx="2">
                  <c:v>48088</c:v>
                </c:pt>
                <c:pt idx="3">
                  <c:v>46457</c:v>
                </c:pt>
                <c:pt idx="4">
                  <c:v>51849</c:v>
                </c:pt>
              </c:numCache>
            </c:numRef>
          </c:val>
          <c:smooth val="0"/>
          <c:extLst>
            <c:ext xmlns:c16="http://schemas.microsoft.com/office/drawing/2014/chart" uri="{C3380CC4-5D6E-409C-BE32-E72D297353CC}">
              <c16:uniqueId val="{00000000-F497-4A67-91F4-756648B7C9D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56889</c:v>
                </c:pt>
                <c:pt idx="1">
                  <c:v>49638</c:v>
                </c:pt>
                <c:pt idx="2">
                  <c:v>53529</c:v>
                </c:pt>
                <c:pt idx="3">
                  <c:v>44963</c:v>
                </c:pt>
                <c:pt idx="4">
                  <c:v>57264</c:v>
                </c:pt>
              </c:numCache>
            </c:numRef>
          </c:val>
          <c:smooth val="0"/>
          <c:extLst>
            <c:ext xmlns:c16="http://schemas.microsoft.com/office/drawing/2014/chart" uri="{C3380CC4-5D6E-409C-BE32-E72D297353CC}">
              <c16:uniqueId val="{00000001-F497-4A67-91F4-756648B7C9D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3.3</c:v>
                </c:pt>
                <c:pt idx="1">
                  <c:v>2.14</c:v>
                </c:pt>
                <c:pt idx="2">
                  <c:v>1.31</c:v>
                </c:pt>
                <c:pt idx="3">
                  <c:v>0.67</c:v>
                </c:pt>
                <c:pt idx="4">
                  <c:v>1.93</c:v>
                </c:pt>
              </c:numCache>
            </c:numRef>
          </c:val>
          <c:extLst>
            <c:ext xmlns:c16="http://schemas.microsoft.com/office/drawing/2014/chart" uri="{C3380CC4-5D6E-409C-BE32-E72D297353CC}">
              <c16:uniqueId val="{00000000-1210-468C-9E06-D0620BB74C0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3.41</c:v>
                </c:pt>
                <c:pt idx="1">
                  <c:v>5.1100000000000003</c:v>
                </c:pt>
                <c:pt idx="2">
                  <c:v>7.39</c:v>
                </c:pt>
                <c:pt idx="3">
                  <c:v>7.75</c:v>
                </c:pt>
                <c:pt idx="4">
                  <c:v>8.15</c:v>
                </c:pt>
              </c:numCache>
            </c:numRef>
          </c:val>
          <c:extLst>
            <c:ext xmlns:c16="http://schemas.microsoft.com/office/drawing/2014/chart" uri="{C3380CC4-5D6E-409C-BE32-E72D297353CC}">
              <c16:uniqueId val="{00000001-1210-468C-9E06-D0620BB74C0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1.48</c:v>
                </c:pt>
                <c:pt idx="1">
                  <c:v>0.66</c:v>
                </c:pt>
                <c:pt idx="2">
                  <c:v>1.48</c:v>
                </c:pt>
                <c:pt idx="3">
                  <c:v>-0.34</c:v>
                </c:pt>
                <c:pt idx="4">
                  <c:v>1.68</c:v>
                </c:pt>
              </c:numCache>
            </c:numRef>
          </c:val>
          <c:smooth val="0"/>
          <c:extLst>
            <c:ext xmlns:c16="http://schemas.microsoft.com/office/drawing/2014/chart" uri="{C3380CC4-5D6E-409C-BE32-E72D297353CC}">
              <c16:uniqueId val="{00000002-1210-468C-9E06-D0620BB74C0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0.05</c:v>
                </c:pt>
                <c:pt idx="2">
                  <c:v>#N/A</c:v>
                </c:pt>
                <c:pt idx="3">
                  <c:v>0.06</c:v>
                </c:pt>
                <c:pt idx="4">
                  <c:v>#N/A</c:v>
                </c:pt>
                <c:pt idx="5">
                  <c:v>0.06</c:v>
                </c:pt>
                <c:pt idx="6">
                  <c:v>#N/A</c:v>
                </c:pt>
                <c:pt idx="7">
                  <c:v>0.06</c:v>
                </c:pt>
                <c:pt idx="8">
                  <c:v>#N/A</c:v>
                </c:pt>
                <c:pt idx="9">
                  <c:v>0.11</c:v>
                </c:pt>
              </c:numCache>
            </c:numRef>
          </c:val>
          <c:extLst>
            <c:ext xmlns:c16="http://schemas.microsoft.com/office/drawing/2014/chart" uri="{C3380CC4-5D6E-409C-BE32-E72D297353CC}">
              <c16:uniqueId val="{00000000-C19B-48AC-BA1C-A0D176A6B7A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0.3</c:v>
                </c:pt>
                <c:pt idx="1">
                  <c:v>#N/A</c:v>
                </c:pt>
                <c:pt idx="2">
                  <c:v>0.03</c:v>
                </c:pt>
                <c:pt idx="3">
                  <c:v>#N/A</c:v>
                </c:pt>
                <c:pt idx="4">
                  <c:v>0</c:v>
                </c:pt>
                <c:pt idx="5">
                  <c:v>0</c:v>
                </c:pt>
                <c:pt idx="6">
                  <c:v>0</c:v>
                </c:pt>
                <c:pt idx="7">
                  <c:v>0</c:v>
                </c:pt>
                <c:pt idx="8">
                  <c:v>0</c:v>
                </c:pt>
                <c:pt idx="9">
                  <c:v>0</c:v>
                </c:pt>
              </c:numCache>
            </c:numRef>
          </c:val>
          <c:extLst>
            <c:ext xmlns:c16="http://schemas.microsoft.com/office/drawing/2014/chart" uri="{C3380CC4-5D6E-409C-BE32-E72D297353CC}">
              <c16:uniqueId val="{00000001-C19B-48AC-BA1C-A0D176A6B7A9}"/>
            </c:ext>
          </c:extLst>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0.1</c:v>
                </c:pt>
                <c:pt idx="2">
                  <c:v>#N/A</c:v>
                </c:pt>
                <c:pt idx="3">
                  <c:v>0.09</c:v>
                </c:pt>
                <c:pt idx="4">
                  <c:v>#N/A</c:v>
                </c:pt>
                <c:pt idx="5">
                  <c:v>0.13</c:v>
                </c:pt>
                <c:pt idx="6">
                  <c:v>#N/A</c:v>
                </c:pt>
                <c:pt idx="7">
                  <c:v>0.15</c:v>
                </c:pt>
                <c:pt idx="8">
                  <c:v>#N/A</c:v>
                </c:pt>
                <c:pt idx="9">
                  <c:v>0.1</c:v>
                </c:pt>
              </c:numCache>
            </c:numRef>
          </c:val>
          <c:extLst>
            <c:ext xmlns:c16="http://schemas.microsoft.com/office/drawing/2014/chart" uri="{C3380CC4-5D6E-409C-BE32-E72D297353CC}">
              <c16:uniqueId val="{00000002-C19B-48AC-BA1C-A0D176A6B7A9}"/>
            </c:ext>
          </c:extLst>
        </c:ser>
        <c:ser>
          <c:idx val="3"/>
          <c:order val="3"/>
          <c:tx>
            <c:strRef>
              <c:f>データシート!$A$30</c:f>
              <c:strCache>
                <c:ptCount val="1"/>
                <c:pt idx="0">
                  <c:v>交通事業会計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0.4</c:v>
                </c:pt>
                <c:pt idx="2">
                  <c:v>#N/A</c:v>
                </c:pt>
                <c:pt idx="3">
                  <c:v>0.5</c:v>
                </c:pt>
                <c:pt idx="4">
                  <c:v>#N/A</c:v>
                </c:pt>
                <c:pt idx="5">
                  <c:v>0.54</c:v>
                </c:pt>
                <c:pt idx="6">
                  <c:v>#N/A</c:v>
                </c:pt>
                <c:pt idx="7">
                  <c:v>0.61</c:v>
                </c:pt>
                <c:pt idx="8">
                  <c:v>#N/A</c:v>
                </c:pt>
                <c:pt idx="9">
                  <c:v>0.68</c:v>
                </c:pt>
              </c:numCache>
            </c:numRef>
          </c:val>
          <c:extLst>
            <c:ext xmlns:c16="http://schemas.microsoft.com/office/drawing/2014/chart" uri="{C3380CC4-5D6E-409C-BE32-E72D297353CC}">
              <c16:uniqueId val="{00000003-C19B-48AC-BA1C-A0D176A6B7A9}"/>
            </c:ext>
          </c:extLst>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0.84</c:v>
                </c:pt>
                <c:pt idx="2">
                  <c:v>#N/A</c:v>
                </c:pt>
                <c:pt idx="3">
                  <c:v>0.6</c:v>
                </c:pt>
                <c:pt idx="4">
                  <c:v>#N/A</c:v>
                </c:pt>
                <c:pt idx="5">
                  <c:v>0.62</c:v>
                </c:pt>
                <c:pt idx="6">
                  <c:v>#N/A</c:v>
                </c:pt>
                <c:pt idx="7">
                  <c:v>1.36</c:v>
                </c:pt>
                <c:pt idx="8">
                  <c:v>#N/A</c:v>
                </c:pt>
                <c:pt idx="9">
                  <c:v>0.8</c:v>
                </c:pt>
              </c:numCache>
            </c:numRef>
          </c:val>
          <c:extLst>
            <c:ext xmlns:c16="http://schemas.microsoft.com/office/drawing/2014/chart" uri="{C3380CC4-5D6E-409C-BE32-E72D297353CC}">
              <c16:uniqueId val="{00000004-C19B-48AC-BA1C-A0D176A6B7A9}"/>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1.1000000000000001</c:v>
                </c:pt>
                <c:pt idx="1">
                  <c:v>#N/A</c:v>
                </c:pt>
                <c:pt idx="2">
                  <c:v>0.63</c:v>
                </c:pt>
                <c:pt idx="3">
                  <c:v>#N/A</c:v>
                </c:pt>
                <c:pt idx="4">
                  <c:v>#N/A</c:v>
                </c:pt>
                <c:pt idx="5">
                  <c:v>1.19</c:v>
                </c:pt>
                <c:pt idx="6">
                  <c:v>#N/A</c:v>
                </c:pt>
                <c:pt idx="7">
                  <c:v>0.63</c:v>
                </c:pt>
                <c:pt idx="8">
                  <c:v>#N/A</c:v>
                </c:pt>
                <c:pt idx="9">
                  <c:v>0.83</c:v>
                </c:pt>
              </c:numCache>
            </c:numRef>
          </c:val>
          <c:extLst>
            <c:ext xmlns:c16="http://schemas.microsoft.com/office/drawing/2014/chart" uri="{C3380CC4-5D6E-409C-BE32-E72D297353CC}">
              <c16:uniqueId val="{00000005-C19B-48AC-BA1C-A0D176A6B7A9}"/>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3.21</c:v>
                </c:pt>
                <c:pt idx="2">
                  <c:v>#N/A</c:v>
                </c:pt>
                <c:pt idx="3">
                  <c:v>2.09</c:v>
                </c:pt>
                <c:pt idx="4">
                  <c:v>#N/A</c:v>
                </c:pt>
                <c:pt idx="5">
                  <c:v>1.44</c:v>
                </c:pt>
                <c:pt idx="6">
                  <c:v>#N/A</c:v>
                </c:pt>
                <c:pt idx="7">
                  <c:v>0.62</c:v>
                </c:pt>
                <c:pt idx="8">
                  <c:v>#N/A</c:v>
                </c:pt>
                <c:pt idx="9">
                  <c:v>1.85</c:v>
                </c:pt>
              </c:numCache>
            </c:numRef>
          </c:val>
          <c:extLst>
            <c:ext xmlns:c16="http://schemas.microsoft.com/office/drawing/2014/chart" uri="{C3380CC4-5D6E-409C-BE32-E72D297353CC}">
              <c16:uniqueId val="{00000006-C19B-48AC-BA1C-A0D176A6B7A9}"/>
            </c:ext>
          </c:extLst>
        </c:ser>
        <c:ser>
          <c:idx val="7"/>
          <c:order val="7"/>
          <c:tx>
            <c:strRef>
              <c:f>データシート!$A$34</c:f>
              <c:strCache>
                <c:ptCount val="1"/>
                <c:pt idx="0">
                  <c:v>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2.75</c:v>
                </c:pt>
                <c:pt idx="2">
                  <c:v>#N/A</c:v>
                </c:pt>
                <c:pt idx="3">
                  <c:v>2.96</c:v>
                </c:pt>
                <c:pt idx="4">
                  <c:v>#N/A</c:v>
                </c:pt>
                <c:pt idx="5">
                  <c:v>2.96</c:v>
                </c:pt>
                <c:pt idx="6">
                  <c:v>#N/A</c:v>
                </c:pt>
                <c:pt idx="7">
                  <c:v>2.97</c:v>
                </c:pt>
                <c:pt idx="8">
                  <c:v>#N/A</c:v>
                </c:pt>
                <c:pt idx="9">
                  <c:v>3.11</c:v>
                </c:pt>
              </c:numCache>
            </c:numRef>
          </c:val>
          <c:extLst>
            <c:ext xmlns:c16="http://schemas.microsoft.com/office/drawing/2014/chart" uri="{C3380CC4-5D6E-409C-BE32-E72D297353CC}">
              <c16:uniqueId val="{00000007-C19B-48AC-BA1C-A0D176A6B7A9}"/>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3.42</c:v>
                </c:pt>
                <c:pt idx="2">
                  <c:v>#N/A</c:v>
                </c:pt>
                <c:pt idx="3">
                  <c:v>3.66</c:v>
                </c:pt>
                <c:pt idx="4">
                  <c:v>#N/A</c:v>
                </c:pt>
                <c:pt idx="5">
                  <c:v>3.97</c:v>
                </c:pt>
                <c:pt idx="6">
                  <c:v>#N/A</c:v>
                </c:pt>
                <c:pt idx="7">
                  <c:v>4.3099999999999996</c:v>
                </c:pt>
                <c:pt idx="8">
                  <c:v>#N/A</c:v>
                </c:pt>
                <c:pt idx="9">
                  <c:v>4.72</c:v>
                </c:pt>
              </c:numCache>
            </c:numRef>
          </c:val>
          <c:extLst>
            <c:ext xmlns:c16="http://schemas.microsoft.com/office/drawing/2014/chart" uri="{C3380CC4-5D6E-409C-BE32-E72D297353CC}">
              <c16:uniqueId val="{00000008-C19B-48AC-BA1C-A0D176A6B7A9}"/>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2.74</c:v>
                </c:pt>
                <c:pt idx="1">
                  <c:v>#N/A</c:v>
                </c:pt>
                <c:pt idx="2">
                  <c:v>2.0499999999999998</c:v>
                </c:pt>
                <c:pt idx="3">
                  <c:v>#N/A</c:v>
                </c:pt>
                <c:pt idx="4">
                  <c:v>4.4800000000000004</c:v>
                </c:pt>
                <c:pt idx="5">
                  <c:v>#N/A</c:v>
                </c:pt>
                <c:pt idx="6">
                  <c:v>4.4000000000000004</c:v>
                </c:pt>
                <c:pt idx="7">
                  <c:v>#N/A</c:v>
                </c:pt>
                <c:pt idx="8">
                  <c:v>4.37</c:v>
                </c:pt>
                <c:pt idx="9">
                  <c:v>#N/A</c:v>
                </c:pt>
              </c:numCache>
            </c:numRef>
          </c:val>
          <c:extLst>
            <c:ext xmlns:c16="http://schemas.microsoft.com/office/drawing/2014/chart" uri="{C3380CC4-5D6E-409C-BE32-E72D297353CC}">
              <c16:uniqueId val="{00000009-C19B-48AC-BA1C-A0D176A6B7A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14006</c:v>
                </c:pt>
                <c:pt idx="5">
                  <c:v>13934</c:v>
                </c:pt>
                <c:pt idx="8">
                  <c:v>13774</c:v>
                </c:pt>
                <c:pt idx="11">
                  <c:v>13784</c:v>
                </c:pt>
                <c:pt idx="14">
                  <c:v>12971</c:v>
                </c:pt>
              </c:numCache>
            </c:numRef>
          </c:val>
          <c:extLst>
            <c:ext xmlns:c16="http://schemas.microsoft.com/office/drawing/2014/chart" uri="{C3380CC4-5D6E-409C-BE32-E72D297353CC}">
              <c16:uniqueId val="{00000000-D444-4F62-9929-2067956A5CB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1</c:v>
                </c:pt>
                <c:pt idx="3">
                  <c:v>0</c:v>
                </c:pt>
                <c:pt idx="6">
                  <c:v>1</c:v>
                </c:pt>
                <c:pt idx="9">
                  <c:v>1</c:v>
                </c:pt>
                <c:pt idx="12">
                  <c:v>0</c:v>
                </c:pt>
              </c:numCache>
            </c:numRef>
          </c:val>
          <c:extLst>
            <c:ext xmlns:c16="http://schemas.microsoft.com/office/drawing/2014/chart" uri="{C3380CC4-5D6E-409C-BE32-E72D297353CC}">
              <c16:uniqueId val="{00000001-D444-4F62-9929-2067956A5CB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145</c:v>
                </c:pt>
                <c:pt idx="3">
                  <c:v>144</c:v>
                </c:pt>
                <c:pt idx="6">
                  <c:v>186</c:v>
                </c:pt>
                <c:pt idx="9">
                  <c:v>244</c:v>
                </c:pt>
                <c:pt idx="12">
                  <c:v>205</c:v>
                </c:pt>
              </c:numCache>
            </c:numRef>
          </c:val>
          <c:extLst>
            <c:ext xmlns:c16="http://schemas.microsoft.com/office/drawing/2014/chart" uri="{C3380CC4-5D6E-409C-BE32-E72D297353CC}">
              <c16:uniqueId val="{00000002-D444-4F62-9929-2067956A5CB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444-4F62-9929-2067956A5CB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2524</c:v>
                </c:pt>
                <c:pt idx="3">
                  <c:v>2753</c:v>
                </c:pt>
                <c:pt idx="6">
                  <c:v>2963</c:v>
                </c:pt>
                <c:pt idx="9">
                  <c:v>2938</c:v>
                </c:pt>
                <c:pt idx="12">
                  <c:v>2819</c:v>
                </c:pt>
              </c:numCache>
            </c:numRef>
          </c:val>
          <c:extLst>
            <c:ext xmlns:c16="http://schemas.microsoft.com/office/drawing/2014/chart" uri="{C3380CC4-5D6E-409C-BE32-E72D297353CC}">
              <c16:uniqueId val="{00000004-D444-4F62-9929-2067956A5CB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444-4F62-9929-2067956A5CB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444-4F62-9929-2067956A5CB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16156</c:v>
                </c:pt>
                <c:pt idx="3">
                  <c:v>15715</c:v>
                </c:pt>
                <c:pt idx="6">
                  <c:v>15480</c:v>
                </c:pt>
                <c:pt idx="9">
                  <c:v>15680</c:v>
                </c:pt>
                <c:pt idx="12">
                  <c:v>13156</c:v>
                </c:pt>
              </c:numCache>
            </c:numRef>
          </c:val>
          <c:extLst>
            <c:ext xmlns:c16="http://schemas.microsoft.com/office/drawing/2014/chart" uri="{C3380CC4-5D6E-409C-BE32-E72D297353CC}">
              <c16:uniqueId val="{00000007-D444-4F62-9929-2067956A5CB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4820</c:v>
                </c:pt>
                <c:pt idx="2">
                  <c:v>#N/A</c:v>
                </c:pt>
                <c:pt idx="3">
                  <c:v>#N/A</c:v>
                </c:pt>
                <c:pt idx="4">
                  <c:v>4678</c:v>
                </c:pt>
                <c:pt idx="5">
                  <c:v>#N/A</c:v>
                </c:pt>
                <c:pt idx="6">
                  <c:v>#N/A</c:v>
                </c:pt>
                <c:pt idx="7">
                  <c:v>4856</c:v>
                </c:pt>
                <c:pt idx="8">
                  <c:v>#N/A</c:v>
                </c:pt>
                <c:pt idx="9">
                  <c:v>#N/A</c:v>
                </c:pt>
                <c:pt idx="10">
                  <c:v>5079</c:v>
                </c:pt>
                <c:pt idx="11">
                  <c:v>#N/A</c:v>
                </c:pt>
                <c:pt idx="12">
                  <c:v>#N/A</c:v>
                </c:pt>
                <c:pt idx="13">
                  <c:v>3209</c:v>
                </c:pt>
                <c:pt idx="14">
                  <c:v>#N/A</c:v>
                </c:pt>
              </c:numCache>
            </c:numRef>
          </c:val>
          <c:smooth val="0"/>
          <c:extLst>
            <c:ext xmlns:c16="http://schemas.microsoft.com/office/drawing/2014/chart" uri="{C3380CC4-5D6E-409C-BE32-E72D297353CC}">
              <c16:uniqueId val="{00000008-D444-4F62-9929-2067956A5CB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125495</c:v>
                </c:pt>
                <c:pt idx="5">
                  <c:v>123348</c:v>
                </c:pt>
                <c:pt idx="8">
                  <c:v>120831</c:v>
                </c:pt>
                <c:pt idx="11">
                  <c:v>118447</c:v>
                </c:pt>
                <c:pt idx="14">
                  <c:v>118607</c:v>
                </c:pt>
              </c:numCache>
            </c:numRef>
          </c:val>
          <c:extLst>
            <c:ext xmlns:c16="http://schemas.microsoft.com/office/drawing/2014/chart" uri="{C3380CC4-5D6E-409C-BE32-E72D297353CC}">
              <c16:uniqueId val="{00000000-65D3-4DC9-8BE1-C94F34AA4CE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26599</c:v>
                </c:pt>
                <c:pt idx="5">
                  <c:v>25029</c:v>
                </c:pt>
                <c:pt idx="8">
                  <c:v>23764</c:v>
                </c:pt>
                <c:pt idx="11">
                  <c:v>23179</c:v>
                </c:pt>
                <c:pt idx="14">
                  <c:v>24190</c:v>
                </c:pt>
              </c:numCache>
            </c:numRef>
          </c:val>
          <c:extLst>
            <c:ext xmlns:c16="http://schemas.microsoft.com/office/drawing/2014/chart" uri="{C3380CC4-5D6E-409C-BE32-E72D297353CC}">
              <c16:uniqueId val="{00000001-65D3-4DC9-8BE1-C94F34AA4CE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10885</c:v>
                </c:pt>
                <c:pt idx="5">
                  <c:v>10709</c:v>
                </c:pt>
                <c:pt idx="8">
                  <c:v>10290</c:v>
                </c:pt>
                <c:pt idx="11">
                  <c:v>10100</c:v>
                </c:pt>
                <c:pt idx="14">
                  <c:v>11613</c:v>
                </c:pt>
              </c:numCache>
            </c:numRef>
          </c:val>
          <c:extLst>
            <c:ext xmlns:c16="http://schemas.microsoft.com/office/drawing/2014/chart" uri="{C3380CC4-5D6E-409C-BE32-E72D297353CC}">
              <c16:uniqueId val="{00000002-65D3-4DC9-8BE1-C94F34AA4CE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5D3-4DC9-8BE1-C94F34AA4CE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5D3-4DC9-8BE1-C94F34AA4CE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2039</c:v>
                </c:pt>
                <c:pt idx="3">
                  <c:v>1940</c:v>
                </c:pt>
                <c:pt idx="6">
                  <c:v>1677</c:v>
                </c:pt>
                <c:pt idx="9">
                  <c:v>1482</c:v>
                </c:pt>
                <c:pt idx="12">
                  <c:v>1384</c:v>
                </c:pt>
              </c:numCache>
            </c:numRef>
          </c:val>
          <c:extLst>
            <c:ext xmlns:c16="http://schemas.microsoft.com/office/drawing/2014/chart" uri="{C3380CC4-5D6E-409C-BE32-E72D297353CC}">
              <c16:uniqueId val="{00000005-65D3-4DC9-8BE1-C94F34AA4CE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18034</c:v>
                </c:pt>
                <c:pt idx="3">
                  <c:v>17180</c:v>
                </c:pt>
                <c:pt idx="6">
                  <c:v>16203</c:v>
                </c:pt>
                <c:pt idx="9">
                  <c:v>16337</c:v>
                </c:pt>
                <c:pt idx="12">
                  <c:v>16293</c:v>
                </c:pt>
              </c:numCache>
            </c:numRef>
          </c:val>
          <c:extLst>
            <c:ext xmlns:c16="http://schemas.microsoft.com/office/drawing/2014/chart" uri="{C3380CC4-5D6E-409C-BE32-E72D297353CC}">
              <c16:uniqueId val="{00000006-65D3-4DC9-8BE1-C94F34AA4CE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2684</c:v>
                </c:pt>
                <c:pt idx="3">
                  <c:v>2340</c:v>
                </c:pt>
                <c:pt idx="6">
                  <c:v>1991</c:v>
                </c:pt>
                <c:pt idx="9">
                  <c:v>1637</c:v>
                </c:pt>
                <c:pt idx="12">
                  <c:v>1282</c:v>
                </c:pt>
              </c:numCache>
            </c:numRef>
          </c:val>
          <c:extLst>
            <c:ext xmlns:c16="http://schemas.microsoft.com/office/drawing/2014/chart" uri="{C3380CC4-5D6E-409C-BE32-E72D297353CC}">
              <c16:uniqueId val="{00000007-65D3-4DC9-8BE1-C94F34AA4CE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31246</c:v>
                </c:pt>
                <c:pt idx="3">
                  <c:v>29822</c:v>
                </c:pt>
                <c:pt idx="6">
                  <c:v>28110</c:v>
                </c:pt>
                <c:pt idx="9">
                  <c:v>26539</c:v>
                </c:pt>
                <c:pt idx="12">
                  <c:v>25329</c:v>
                </c:pt>
              </c:numCache>
            </c:numRef>
          </c:val>
          <c:extLst>
            <c:ext xmlns:c16="http://schemas.microsoft.com/office/drawing/2014/chart" uri="{C3380CC4-5D6E-409C-BE32-E72D297353CC}">
              <c16:uniqueId val="{00000008-65D3-4DC9-8BE1-C94F34AA4CE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1787</c:v>
                </c:pt>
                <c:pt idx="3">
                  <c:v>1598</c:v>
                </c:pt>
                <c:pt idx="6">
                  <c:v>1448</c:v>
                </c:pt>
                <c:pt idx="9">
                  <c:v>1333</c:v>
                </c:pt>
                <c:pt idx="12">
                  <c:v>1227</c:v>
                </c:pt>
              </c:numCache>
            </c:numRef>
          </c:val>
          <c:extLst>
            <c:ext xmlns:c16="http://schemas.microsoft.com/office/drawing/2014/chart" uri="{C3380CC4-5D6E-409C-BE32-E72D297353CC}">
              <c16:uniqueId val="{00000009-65D3-4DC9-8BE1-C94F34AA4CE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148477</c:v>
                </c:pt>
                <c:pt idx="3">
                  <c:v>144190</c:v>
                </c:pt>
                <c:pt idx="6">
                  <c:v>141986</c:v>
                </c:pt>
                <c:pt idx="9">
                  <c:v>138299</c:v>
                </c:pt>
                <c:pt idx="12">
                  <c:v>140024</c:v>
                </c:pt>
              </c:numCache>
            </c:numRef>
          </c:val>
          <c:extLst>
            <c:ext xmlns:c16="http://schemas.microsoft.com/office/drawing/2014/chart" uri="{C3380CC4-5D6E-409C-BE32-E72D297353CC}">
              <c16:uniqueId val="{0000000A-65D3-4DC9-8BE1-C94F34AA4CE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41290</c:v>
                </c:pt>
                <c:pt idx="2">
                  <c:v>#N/A</c:v>
                </c:pt>
                <c:pt idx="3">
                  <c:v>#N/A</c:v>
                </c:pt>
                <c:pt idx="4">
                  <c:v>37982</c:v>
                </c:pt>
                <c:pt idx="5">
                  <c:v>#N/A</c:v>
                </c:pt>
                <c:pt idx="6">
                  <c:v>#N/A</c:v>
                </c:pt>
                <c:pt idx="7">
                  <c:v>36530</c:v>
                </c:pt>
                <c:pt idx="8">
                  <c:v>#N/A</c:v>
                </c:pt>
                <c:pt idx="9">
                  <c:v>#N/A</c:v>
                </c:pt>
                <c:pt idx="10">
                  <c:v>33903</c:v>
                </c:pt>
                <c:pt idx="11">
                  <c:v>#N/A</c:v>
                </c:pt>
                <c:pt idx="12">
                  <c:v>#N/A</c:v>
                </c:pt>
                <c:pt idx="13">
                  <c:v>31127</c:v>
                </c:pt>
                <c:pt idx="14">
                  <c:v>#N/A</c:v>
                </c:pt>
              </c:numCache>
            </c:numRef>
          </c:val>
          <c:smooth val="0"/>
          <c:extLst>
            <c:ext xmlns:c16="http://schemas.microsoft.com/office/drawing/2014/chart" uri="{C3380CC4-5D6E-409C-BE32-E72D297353CC}">
              <c16:uniqueId val="{0000000B-65D3-4DC9-8BE1-C94F34AA4CE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5235</c:v>
                </c:pt>
                <c:pt idx="1">
                  <c:v>5449</c:v>
                </c:pt>
                <c:pt idx="2">
                  <c:v>5671</c:v>
                </c:pt>
              </c:numCache>
            </c:numRef>
          </c:val>
          <c:extLst>
            <c:ext xmlns:c16="http://schemas.microsoft.com/office/drawing/2014/chart" uri="{C3380CC4-5D6E-409C-BE32-E72D297353CC}">
              <c16:uniqueId val="{00000000-C769-48C4-BD10-B57C508CCB3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1135</c:v>
                </c:pt>
                <c:pt idx="1">
                  <c:v>1135</c:v>
                </c:pt>
                <c:pt idx="2">
                  <c:v>1136</c:v>
                </c:pt>
              </c:numCache>
            </c:numRef>
          </c:val>
          <c:extLst>
            <c:ext xmlns:c16="http://schemas.microsoft.com/office/drawing/2014/chart" uri="{C3380CC4-5D6E-409C-BE32-E72D297353CC}">
              <c16:uniqueId val="{00000001-C769-48C4-BD10-B57C508CCB3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6347</c:v>
                </c:pt>
                <c:pt idx="1">
                  <c:v>5593</c:v>
                </c:pt>
                <c:pt idx="2">
                  <c:v>6139</c:v>
                </c:pt>
              </c:numCache>
            </c:numRef>
          </c:val>
          <c:extLst>
            <c:ext xmlns:c16="http://schemas.microsoft.com/office/drawing/2014/chart" uri="{C3380CC4-5D6E-409C-BE32-E72D297353CC}">
              <c16:uniqueId val="{00000002-C769-48C4-BD10-B57C508CCB3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{69BD1810-ED33-44DA-A893-3A841EED0B02}</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B597-4A99-9D01-CE7C9F3FEF0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{3A7CA1C7-1EB1-44BE-ABAA-6E2691AF01F5}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597-4A99-9D01-CE7C9F3FEF0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{D23993AB-D7B8-4F5D-958F-738FC5C5036B}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597-4A99-9D01-CE7C9F3FEF0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{A752A6CD-9EB8-4EF7-974B-B93C3343E182}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597-4A99-9D01-CE7C9F3FEF0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{96B6813F-8175-4C14-A432-7E8F2E56920A}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597-4A99-9D01-CE7C9F3FEF0F}"/>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{5D34742D-1338-4357-ADC6-9C608A391BDC}</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B597-4A99-9D01-CE7C9F3FEF0F}"/>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{3C17B7AB-5B65-4991-AEEC-DE4035247801}</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B597-4A99-9D01-CE7C9F3FEF0F}"/>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{FA40287F-48C4-418B-A35A-D460D58B5CF7}</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B597-4A99-9D01-CE7C9F3FEF0F}"/>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{47D20D89-8C03-4CD0-92EF-D1AE37E097D7}</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B597-4A99-9D01-CE7C9F3FEF0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67.7</c:v>
                </c:pt>
                <c:pt idx="16">
                  <c:v>68.2</c:v>
                </c:pt>
                <c:pt idx="24">
                  <c:v>69.599999999999994</c:v>
                </c:pt>
                <c:pt idx="32">
                  <c:v>69.8</c:v>
                </c:pt>
              </c:numCache>
            </c:numRef>
          </c:xVal>
          <c:yVal>
            <c:numRef>
              <c:f>公会計指標分析・財政指標組合せ分析表!$BP$51:$DC$51</c:f>
              <c:numCache>
                <c:formatCode>#,##0.0;"▲ "#,##0.0</c:formatCode>
                <c:ptCount val="40"/>
                <c:pt idx="8">
                  <c:v>62.9</c:v>
                </c:pt>
                <c:pt idx="16">
                  <c:v>61.1</c:v>
                </c:pt>
                <c:pt idx="24">
                  <c:v>57.2</c:v>
                </c:pt>
                <c:pt idx="32">
                  <c:v>52.4</c:v>
                </c:pt>
              </c:numCache>
            </c:numRef>
          </c:yVal>
          <c:smooth val="0"/>
          <c:extLst>
            <c:ext xmlns:c16="http://schemas.microsoft.com/office/drawing/2014/chart" uri="{C3380CC4-5D6E-409C-BE32-E72D297353CC}">
              <c16:uniqueId val="{00000009-B597-4A99-9D01-CE7C9F3FEF0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{B78F635E-D615-4D3B-9C51-EDBD22500664}</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B597-4A99-9D01-CE7C9F3FEF0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{19D8B571-5C18-4F1D-88ED-9C0558FB3EA0}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597-4A99-9D01-CE7C9F3FEF0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{300B3937-D68A-4860-BC3B-7E1DDCF308B5}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597-4A99-9D01-CE7C9F3FEF0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{D4EA5522-B3F1-461A-B8E8-C571015166E9}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597-4A99-9D01-CE7C9F3FEF0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{3F46DAE7-477E-44BD-84F0-733F436B3EF3}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597-4A99-9D01-CE7C9F3FEF0F}"/>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{EC023DA9-9AF9-4CC8-A69E-F300F48471E3}</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B597-4A99-9D01-CE7C9F3FEF0F}"/>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{8F777749-C5E3-4A7D-9E80-C9E10DA4D62E}</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B597-4A99-9D01-CE7C9F3FEF0F}"/>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{29157583-6664-4CD4-A193-3E55BE22932C}</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B597-4A99-9D01-CE7C9F3FEF0F}"/>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{D2986092-A398-48EC-873D-7D758CA7BA71}</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B597-4A99-9D01-CE7C9F3FEF0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59.3</c:v>
                </c:pt>
                <c:pt idx="16">
                  <c:v>60</c:v>
                </c:pt>
                <c:pt idx="24">
                  <c:v>61.1</c:v>
                </c:pt>
                <c:pt idx="32">
                  <c:v>61.7</c:v>
                </c:pt>
              </c:numCache>
            </c:numRef>
          </c:xVal>
          <c:yVal>
            <c:numRef>
              <c:f>公会計指標分析・財政指標組合せ分析表!$BP$55:$DC$55</c:f>
              <c:numCache>
                <c:formatCode>#,##0.0;"▲ "#,##0.0</c:formatCode>
                <c:ptCount val="40"/>
                <c:pt idx="8">
                  <c:v>38.9</c:v>
                </c:pt>
                <c:pt idx="16">
                  <c:v>37.6</c:v>
                </c:pt>
                <c:pt idx="24">
                  <c:v>34</c:v>
                </c:pt>
                <c:pt idx="32">
                  <c:v>33.9</c:v>
                </c:pt>
              </c:numCache>
            </c:numRef>
          </c:yVal>
          <c:smooth val="0"/>
          <c:extLst>
            <c:ext xmlns:c16="http://schemas.microsoft.com/office/drawing/2014/chart" uri="{C3380CC4-5D6E-409C-BE32-E72D297353CC}">
              <c16:uniqueId val="{00000013-B597-4A99-9D01-CE7C9F3FEF0F}"/>
            </c:ext>
          </c:extLst>
        </c:ser>
        <c:dLbls>
          <c:showLegendKey val="0"/>
          <c:showVal val="1"/>
          <c:showCatName val="0"/>
          <c:showSerName val="0"/>
          <c:showPercent val="0"/>
          <c:showBubbleSize val="0"/>
        </c:dLbls>
        <c:axId val="46179840"/>
        <c:axId val="46181760"/>
      </c:scatterChart>
      <c:valAx>
        <c:axId val="46179840"/>
        <c:scaling>
          <c:orientation val="minMax"/>
          <c:max val="71"/>
          <c:min val="5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68"/>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{919D671F-9EF8-45F1-AE78-70C0A7B17408}</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FE6D-434E-8EFB-F59825B46F3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{CD0C48DF-CC21-4933-B5A3-6F535E299450}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E6D-434E-8EFB-F59825B46F3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{03A87A78-F924-4B38-97B0-58DE9F071CEF}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E6D-434E-8EFB-F59825B46F3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{FC158E53-F1F1-4C27-94E1-FD25959D2EB0}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E6D-434E-8EFB-F59825B46F3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{1D46B685-ACEC-425A-9BFB-BD3DF98B1BAE}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E6D-434E-8EFB-F59825B46F3D}"/>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{7442CEBB-6396-4645-9E77-7E09944FB615}</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FE6D-434E-8EFB-F59825B46F3D}"/>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{BC1963E9-9CDC-4ED7-9DAE-E435BC151365}</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FE6D-434E-8EFB-F59825B46F3D}"/>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{8782321B-6E6A-43DD-86A4-6BDB259DF82F}</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FE6D-434E-8EFB-F59825B46F3D}"/>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{CA3F19CD-51E4-4CE3-8845-3BCF044DE88C}</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FE6D-434E-8EFB-F59825B46F3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7.7</c:v>
                </c:pt>
                <c:pt idx="8">
                  <c:v>7.5</c:v>
                </c:pt>
                <c:pt idx="16">
                  <c:v>7.9</c:v>
                </c:pt>
                <c:pt idx="24">
                  <c:v>8.1</c:v>
                </c:pt>
                <c:pt idx="32">
                  <c:v>7.3</c:v>
                </c:pt>
              </c:numCache>
            </c:numRef>
          </c:xVal>
          <c:yVal>
            <c:numRef>
              <c:f>公会計指標分析・財政指標組合せ分析表!$BP$73:$DC$73</c:f>
              <c:numCache>
                <c:formatCode>#,##0.0;"▲ "#,##0.0</c:formatCode>
                <c:ptCount val="40"/>
                <c:pt idx="0">
                  <c:v>67.3</c:v>
                </c:pt>
                <c:pt idx="8">
                  <c:v>62.9</c:v>
                </c:pt>
                <c:pt idx="16">
                  <c:v>61.1</c:v>
                </c:pt>
                <c:pt idx="24">
                  <c:v>57.2</c:v>
                </c:pt>
                <c:pt idx="32">
                  <c:v>52.4</c:v>
                </c:pt>
              </c:numCache>
            </c:numRef>
          </c:yVal>
          <c:smooth val="0"/>
          <c:extLst>
            <c:ext xmlns:c16="http://schemas.microsoft.com/office/drawing/2014/chart" uri="{C3380CC4-5D6E-409C-BE32-E72D297353CC}">
              <c16:uniqueId val="{00000009-FE6D-434E-8EFB-F59825B46F3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{F382570D-E8B8-42A0-916B-0F4B92DABCB4}</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FE6D-434E-8EFB-F59825B46F3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{E7DF73EE-33AB-4274-95FC-293D8A0F314C}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E6D-434E-8EFB-F59825B46F3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{AA0C4498-2661-437F-BA20-6FF2CC53B3C5}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E6D-434E-8EFB-F59825B46F3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{024C267A-3A34-4970-9457-31C680EDF8CF}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E6D-434E-8EFB-F59825B46F3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{7A3DFAEC-A6D0-4DC3-8BCE-D638BB68A820}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E6D-434E-8EFB-F59825B46F3D}"/>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{BDDCF7EF-AB7E-4FBA-9661-3DE3D4C391BF}</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FE6D-434E-8EFB-F59825B46F3D}"/>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{A3A4F40C-E775-4D0E-8CED-9E99BBFC792E}</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FE6D-434E-8EFB-F59825B46F3D}"/>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{FA0180B5-F2B0-4597-A500-47DE08B85904}</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FE6D-434E-8EFB-F59825B46F3D}"/>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{751ABA38-D481-45A3-A6D6-060F272D7C36}</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FE6D-434E-8EFB-F59825B46F3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6.7</c:v>
                </c:pt>
                <c:pt idx="8">
                  <c:v>6.4</c:v>
                </c:pt>
                <c:pt idx="16">
                  <c:v>6.1</c:v>
                </c:pt>
                <c:pt idx="24">
                  <c:v>5.9</c:v>
                </c:pt>
                <c:pt idx="32">
                  <c:v>5.7</c:v>
                </c:pt>
              </c:numCache>
            </c:numRef>
          </c:xVal>
          <c:yVal>
            <c:numRef>
              <c:f>公会計指標分析・財政指標組合せ分析表!$BP$77:$DC$77</c:f>
              <c:numCache>
                <c:formatCode>#,##0.0;"▲ "#,##0.0</c:formatCode>
                <c:ptCount val="40"/>
                <c:pt idx="0">
                  <c:v>41.4</c:v>
                </c:pt>
                <c:pt idx="8">
                  <c:v>38.9</c:v>
                </c:pt>
                <c:pt idx="16">
                  <c:v>37.6</c:v>
                </c:pt>
                <c:pt idx="24">
                  <c:v>34</c:v>
                </c:pt>
                <c:pt idx="32">
                  <c:v>33.9</c:v>
                </c:pt>
              </c:numCache>
            </c:numRef>
          </c:yVal>
          <c:smooth val="0"/>
          <c:extLst>
            <c:ext xmlns:c16="http://schemas.microsoft.com/office/drawing/2014/chart" uri="{C3380CC4-5D6E-409C-BE32-E72D297353CC}">
              <c16:uniqueId val="{00000013-FE6D-434E-8EFB-F59825B46F3D}"/>
            </c:ext>
          </c:extLst>
        </c:ser>
        <c:dLbls>
          <c:showLegendKey val="0"/>
          <c:showVal val="1"/>
          <c:showCatName val="0"/>
          <c:showSerName val="0"/>
          <c:showPercent val="0"/>
          <c:showBubbleSize val="0"/>
        </c:dLbls>
        <c:axId val="84219776"/>
        <c:axId val="84234240"/>
      </c:scatterChart>
      <c:valAx>
        <c:axId val="84219776"/>
        <c:scaling>
          <c:orientation val="minMax"/>
          <c:max val="8.3000000000000007"/>
          <c:min val="5.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73"/>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北海道函館市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255,308
254,146
677.87
137,782,620
136,199,691
1,344,638
69,622,544
138,050,135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52.4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前年度から変動がなく，依然として歳入に占める市税の割合が低く，類似</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団体との比較においても，最下位に位置している状況にある。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今後は，地域経済の活性化対策を実施するほか，債権回収対策室を中心と</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し，さらなる収納率の向上など，増収策を図り，財政力の向上に努めていく。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48683</xdr:rowOff>
    </xdr:from>
    <xdr:to>
      <xdr:col>23</xdr:col>
      <xdr:colOff>133350</xdr:colOff>
      <xdr:row>44</xdr:row>
      <xdr:rowOff>17639</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220883"/>
          <a:ext cx="0" cy="1340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161166</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3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17639</xdr:rowOff>
    </xdr:from>
    <xdr:to>
      <xdr:col>24</xdr:col>
      <xdr:colOff>12700</xdr:colOff>
      <xdr:row>44</xdr:row>
      <xdr:rowOff>17639</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561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135060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48683</xdr:rowOff>
    </xdr:from>
    <xdr:to>
      <xdr:col>24</xdr:col>
      <xdr:colOff>12700</xdr:colOff>
      <xdr:row>36</xdr:row>
      <xdr:rowOff>48683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17639</xdr:rowOff>
    </xdr:from>
    <xdr:to>
      <xdr:col>23</xdr:col>
      <xdr:colOff>133350</xdr:colOff>
      <xdr:row>44</xdr:row>
      <xdr:rowOff>17639</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5614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55332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13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38805</xdr:rowOff>
    </xdr:from>
    <xdr:to>
      <xdr:col>23</xdr:col>
      <xdr:colOff>184150</xdr:colOff>
      <xdr:row>41</xdr:row>
      <xdr:rowOff>140405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17639</xdr:rowOff>
    </xdr:from>
    <xdr:to>
      <xdr:col>19</xdr:col>
      <xdr:colOff>133350</xdr:colOff>
      <xdr:row>44</xdr:row>
      <xdr:rowOff>17639</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5614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38805</xdr:rowOff>
    </xdr:from>
    <xdr:to>
      <xdr:col>19</xdr:col>
      <xdr:colOff>184150</xdr:colOff>
      <xdr:row>41</xdr:row>
      <xdr:rowOff>140405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150582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837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17639</xdr:rowOff>
    </xdr:from>
    <xdr:to>
      <xdr:col>15</xdr:col>
      <xdr:colOff>82550</xdr:colOff>
      <xdr:row>44</xdr:row>
      <xdr:rowOff>31045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5614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38805</xdr:rowOff>
    </xdr:from>
    <xdr:to>
      <xdr:col>15</xdr:col>
      <xdr:colOff>133350</xdr:colOff>
      <xdr:row>41</xdr:row>
      <xdr:rowOff>140405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150582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83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31045</xdr:rowOff>
    </xdr:from>
    <xdr:to>
      <xdr:col>11</xdr:col>
      <xdr:colOff>31750</xdr:colOff>
      <xdr:row>44</xdr:row>
      <xdr:rowOff>31045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5748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52211</xdr:rowOff>
    </xdr:from>
    <xdr:to>
      <xdr:col>11</xdr:col>
      <xdr:colOff>82550</xdr:colOff>
      <xdr:row>41</xdr:row>
      <xdr:rowOff>153811</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163988</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8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5944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138289</xdr:rowOff>
    </xdr:from>
    <xdr:to>
      <xdr:col>23</xdr:col>
      <xdr:colOff>184150</xdr:colOff>
      <xdr:row>44</xdr:row>
      <xdr:rowOff>68439</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34166</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4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138289</xdr:rowOff>
    </xdr:from>
    <xdr:to>
      <xdr:col>19</xdr:col>
      <xdr:colOff>184150</xdr:colOff>
      <xdr:row>44</xdr:row>
      <xdr:rowOff>68439</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53216</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597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138289</xdr:rowOff>
    </xdr:from>
    <xdr:to>
      <xdr:col>15</xdr:col>
      <xdr:colOff>133350</xdr:colOff>
      <xdr:row>44</xdr:row>
      <xdr:rowOff>68439</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53216</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59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151695</xdr:rowOff>
    </xdr:from>
    <xdr:to>
      <xdr:col>11</xdr:col>
      <xdr:colOff>82550</xdr:colOff>
      <xdr:row>44</xdr:row>
      <xdr:rowOff>81845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66622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610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151695</xdr:rowOff>
    </xdr:from>
    <xdr:to>
      <xdr:col>7</xdr:col>
      <xdr:colOff>31750</xdr:colOff>
      <xdr:row>44</xdr:row>
      <xdr:rowOff>81845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66622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610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平成２５年度までは，行財政改革の効果に加え，市税の増加により前年と</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比較して改善されている状況にあったが，近年は普通交付税の減などにより，</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悪化している状況にある。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今後も，積極的に事務事業の見直しなど，行財政改革を推進していく。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112522</xdr:rowOff>
    </xdr:from>
    <xdr:to>
      <xdr:col>23</xdr:col>
      <xdr:colOff>133350</xdr:colOff>
      <xdr:row>67</xdr:row>
      <xdr:rowOff>147574</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056622"/>
          <a:ext cx="0" cy="15781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119651</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60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147574</xdr:rowOff>
    </xdr:from>
    <xdr:to>
      <xdr:col>24</xdr:col>
      <xdr:colOff>12700</xdr:colOff>
      <xdr:row>67</xdr:row>
      <xdr:rowOff>147574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634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27449</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00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112522</xdr:rowOff>
    </xdr:from>
    <xdr:to>
      <xdr:col>24</xdr:col>
      <xdr:colOff>12700</xdr:colOff>
      <xdr:row>58</xdr:row>
      <xdr:rowOff>112522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056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41656</xdr:rowOff>
    </xdr:from>
    <xdr:to>
      <xdr:col>23</xdr:col>
      <xdr:colOff>133350</xdr:colOff>
      <xdr:row>65</xdr:row>
      <xdr:rowOff>51308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1185906"/>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164355</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9657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147828</xdr:rowOff>
    </xdr:from>
    <xdr:to>
      <xdr:col>23</xdr:col>
      <xdr:colOff>184150</xdr:colOff>
      <xdr:row>65</xdr:row>
      <xdr:rowOff>77978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112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126238</xdr:rowOff>
    </xdr:from>
    <xdr:to>
      <xdr:col>19</xdr:col>
      <xdr:colOff>133350</xdr:colOff>
      <xdr:row>65</xdr:row>
      <xdr:rowOff>51308</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1099038"/>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118872</xdr:rowOff>
    </xdr:from>
    <xdr:to>
      <xdr:col>19</xdr:col>
      <xdr:colOff>184150</xdr:colOff>
      <xdr:row>65</xdr:row>
      <xdr:rowOff>49022</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59199</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860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10414</xdr:rowOff>
    </xdr:from>
    <xdr:to>
      <xdr:col>15</xdr:col>
      <xdr:colOff>82550</xdr:colOff>
      <xdr:row>64</xdr:row>
      <xdr:rowOff>126238</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983214"/>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118872</xdr:rowOff>
    </xdr:from>
    <xdr:to>
      <xdr:col>15</xdr:col>
      <xdr:colOff>133350</xdr:colOff>
      <xdr:row>65</xdr:row>
      <xdr:rowOff>49022</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33799</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117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99822</xdr:rowOff>
    </xdr:from>
    <xdr:to>
      <xdr:col>11</xdr:col>
      <xdr:colOff>31750</xdr:colOff>
      <xdr:row>64</xdr:row>
      <xdr:rowOff>10414</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901172"/>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104394</xdr:rowOff>
    </xdr:from>
    <xdr:to>
      <xdr:col>11</xdr:col>
      <xdr:colOff>82550</xdr:colOff>
      <xdr:row>65</xdr:row>
      <xdr:rowOff>34544</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07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19321</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116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160020</xdr:rowOff>
    </xdr:from>
    <xdr:to>
      <xdr:col>7</xdr:col>
      <xdr:colOff>31750</xdr:colOff>
      <xdr:row>64</xdr:row>
      <xdr:rowOff>90170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74947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162306</xdr:rowOff>
    </xdr:from>
    <xdr:to>
      <xdr:col>23</xdr:col>
      <xdr:colOff>184150</xdr:colOff>
      <xdr:row>65</xdr:row>
      <xdr:rowOff>92456</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113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134383</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110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508</xdr:rowOff>
    </xdr:from>
    <xdr:to>
      <xdr:col>19</xdr:col>
      <xdr:colOff>184150</xdr:colOff>
      <xdr:row>65</xdr:row>
      <xdr:rowOff>102108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14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86885</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231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75438</xdr:rowOff>
    </xdr:from>
    <xdr:to>
      <xdr:col>15</xdr:col>
      <xdr:colOff>133350</xdr:colOff>
      <xdr:row>65</xdr:row>
      <xdr:rowOff>5588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04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15765</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81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131064</xdr:rowOff>
    </xdr:from>
    <xdr:to>
      <xdr:col>11</xdr:col>
      <xdr:colOff>82550</xdr:colOff>
      <xdr:row>64</xdr:row>
      <xdr:rowOff>61214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93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71391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70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49022</xdr:rowOff>
    </xdr:from>
    <xdr:to>
      <xdr:col>7</xdr:col>
      <xdr:colOff>31750</xdr:colOff>
      <xdr:row>63</xdr:row>
      <xdr:rowOff>150622</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85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160799</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[126,225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市単独で消防本部を設置していることや港湾事業および市立高校を抱えて</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いること，さらには平成１６年度の市町村合併により，類似団体と比較して</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高い人件費については，行財政対策を実施し，職員数の削減等に鋭意努めて</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いるところであるが，人口減少が著しく，人口１人当たりにおいては，類似</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団体との比較で下位に位置している状況にある。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今後も，引き続き積極的に事務事業の見直しなど，行財政改革を推進して</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36505</xdr:rowOff>
    </xdr:from>
    <xdr:to>
      <xdr:col>23</xdr:col>
      <xdr:colOff>133350</xdr:colOff>
      <xdr:row>88</xdr:row>
      <xdr:rowOff>169238</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752505"/>
          <a:ext cx="0" cy="15043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141315</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228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169238</xdr:rowOff>
    </xdr:from>
    <xdr:to>
      <xdr:col>24</xdr:col>
      <xdr:colOff>12700</xdr:colOff>
      <xdr:row>88</xdr:row>
      <xdr:rowOff>169238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256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122882</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495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36505</xdr:rowOff>
    </xdr:from>
    <xdr:to>
      <xdr:col>24</xdr:col>
      <xdr:colOff>12700</xdr:colOff>
      <xdr:row>80</xdr:row>
      <xdr:rowOff>36505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752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103130</xdr:rowOff>
    </xdr:from>
    <xdr:to>
      <xdr:col>23</xdr:col>
      <xdr:colOff>133350</xdr:colOff>
      <xdr:row>84</xdr:row>
      <xdr:rowOff>138136</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504930"/>
          <a:ext cx="838200" cy="35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17225</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0761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698</xdr:rowOff>
    </xdr:from>
    <xdr:to>
      <xdr:col>23</xdr:col>
      <xdr:colOff>184150</xdr:colOff>
      <xdr:row>83</xdr:row>
      <xdr:rowOff>102298</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23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101268</xdr:rowOff>
    </xdr:from>
    <xdr:to>
      <xdr:col>19</xdr:col>
      <xdr:colOff>133350</xdr:colOff>
      <xdr:row>84</xdr:row>
      <xdr:rowOff>103130</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503068"/>
          <a:ext cx="889000" cy="1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127834</xdr:rowOff>
    </xdr:from>
    <xdr:to>
      <xdr:col>19</xdr:col>
      <xdr:colOff>184150</xdr:colOff>
      <xdr:row>83</xdr:row>
      <xdr:rowOff>57984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18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68161</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3955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35461</xdr:rowOff>
    </xdr:from>
    <xdr:to>
      <xdr:col>15</xdr:col>
      <xdr:colOff>82550</xdr:colOff>
      <xdr:row>84</xdr:row>
      <xdr:rowOff>101268</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437261"/>
          <a:ext cx="889000" cy="65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82074</xdr:rowOff>
    </xdr:from>
    <xdr:to>
      <xdr:col>15</xdr:col>
      <xdr:colOff>133350</xdr:colOff>
      <xdr:row>83</xdr:row>
      <xdr:rowOff>12224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14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22401</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3909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35461</xdr:rowOff>
    </xdr:from>
    <xdr:to>
      <xdr:col>11</xdr:col>
      <xdr:colOff>31750</xdr:colOff>
      <xdr:row>84</xdr:row>
      <xdr:rowOff>81344</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flipV="1">
          <a:off x="1447800" y="14437261"/>
          <a:ext cx="889000" cy="45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90915</xdr:rowOff>
    </xdr:from>
    <xdr:to>
      <xdr:col>11</xdr:col>
      <xdr:colOff>82550</xdr:colOff>
      <xdr:row>83</xdr:row>
      <xdr:rowOff>21065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4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31242</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91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80868</xdr:rowOff>
    </xdr:from>
    <xdr:to>
      <xdr:col>7</xdr:col>
      <xdr:colOff>31750</xdr:colOff>
      <xdr:row>83</xdr:row>
      <xdr:rowOff>11018</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13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21195</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90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87336</xdr:rowOff>
    </xdr:from>
    <xdr:to>
      <xdr:col>23</xdr:col>
      <xdr:colOff>184150</xdr:colOff>
      <xdr:row>85</xdr:row>
      <xdr:rowOff>17486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48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59413</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461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52330</xdr:rowOff>
    </xdr:from>
    <xdr:to>
      <xdr:col>19</xdr:col>
      <xdr:colOff>184150</xdr:colOff>
      <xdr:row>84</xdr:row>
      <xdr:rowOff>153930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45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138707</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540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50468</xdr:rowOff>
    </xdr:from>
    <xdr:to>
      <xdr:col>15</xdr:col>
      <xdr:colOff>133350</xdr:colOff>
      <xdr:row>84</xdr:row>
      <xdr:rowOff>152068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45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136845</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53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156111</xdr:rowOff>
    </xdr:from>
    <xdr:to>
      <xdr:col>11</xdr:col>
      <xdr:colOff>82550</xdr:colOff>
      <xdr:row>84</xdr:row>
      <xdr:rowOff>86261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3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71038</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4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30544</xdr:rowOff>
    </xdr:from>
    <xdr:to>
      <xdr:col>7</xdr:col>
      <xdr:colOff>31750</xdr:colOff>
      <xdr:row>84</xdr:row>
      <xdr:rowOff>132144</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432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116921</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51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平成２４年１月から平成２７年３月３１日までの間には給与の独自減額を</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実施したほか，平成２７年度には国の給与制度の総合的見直しを踏まえ，給</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与制度の見直しを実施し，制度の見直しに伴う経過措置について，国が３年</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間の現給保障としたのに対し，市では２か年で段階的に引き下げたことから，</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ラスパイレス指数については類似団体の中で低い水準となっている。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94191</xdr:rowOff>
    </xdr:from>
    <xdr:to>
      <xdr:col>81</xdr:col>
      <xdr:colOff>44450</xdr:colOff>
      <xdr:row>88</xdr:row>
      <xdr:rowOff>100541</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981641"/>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72618</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160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100541</xdr:rowOff>
    </xdr:from>
    <xdr:to>
      <xdr:col>81</xdr:col>
      <xdr:colOff>133350</xdr:colOff>
      <xdr:row>88</xdr:row>
      <xdr:rowOff>100541</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188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9118</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725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94191</xdr:rowOff>
    </xdr:from>
    <xdr:to>
      <xdr:col>81</xdr:col>
      <xdr:colOff>133350</xdr:colOff>
      <xdr:row>81</xdr:row>
      <xdr:rowOff>94191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981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43391</xdr:rowOff>
    </xdr:from>
    <xdr:to>
      <xdr:col>81</xdr:col>
      <xdr:colOff>44450</xdr:colOff>
      <xdr:row>82</xdr:row>
      <xdr:rowOff>43391</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10229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104368</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506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43391</xdr:rowOff>
    </xdr:from>
    <xdr:to>
      <xdr:col>77</xdr:col>
      <xdr:colOff>44450</xdr:colOff>
      <xdr:row>82</xdr:row>
      <xdr:rowOff>143934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102291"/>
          <a:ext cx="889000" cy="100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67327</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64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103716</xdr:rowOff>
    </xdr:from>
    <xdr:to>
      <xdr:col>72</xdr:col>
      <xdr:colOff>203200</xdr:colOff>
      <xdr:row>82</xdr:row>
      <xdr:rowOff>143934</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162616"/>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107543</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83609</xdr:rowOff>
    </xdr:from>
    <xdr:to>
      <xdr:col>68</xdr:col>
      <xdr:colOff>152400</xdr:colOff>
      <xdr:row>82</xdr:row>
      <xdr:rowOff>103716</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142509"/>
          <a:ext cx="8890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21166</xdr:rowOff>
    </xdr:from>
    <xdr:to>
      <xdr:col>68</xdr:col>
      <xdr:colOff>203200</xdr:colOff>
      <xdr:row>85</xdr:row>
      <xdr:rowOff>122766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107543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81491</xdr:rowOff>
    </xdr:from>
    <xdr:to>
      <xdr:col>64</xdr:col>
      <xdr:colOff>152400</xdr:colOff>
      <xdr:row>86</xdr:row>
      <xdr:rowOff>11641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167868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74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164041</xdr:rowOff>
    </xdr:from>
    <xdr:to>
      <xdr:col>81</xdr:col>
      <xdr:colOff>95250</xdr:colOff>
      <xdr:row>82</xdr:row>
      <xdr:rowOff>94191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051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85318</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3972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164041</xdr:rowOff>
    </xdr:from>
    <xdr:to>
      <xdr:col>77</xdr:col>
      <xdr:colOff>95250</xdr:colOff>
      <xdr:row>82</xdr:row>
      <xdr:rowOff>94191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051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104368</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38203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93134</xdr:rowOff>
    </xdr:from>
    <xdr:to>
      <xdr:col>73</xdr:col>
      <xdr:colOff>44450</xdr:colOff>
      <xdr:row>83</xdr:row>
      <xdr:rowOff>23284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15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33461</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3920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52916</xdr:rowOff>
    </xdr:from>
    <xdr:to>
      <xdr:col>68</xdr:col>
      <xdr:colOff>203200</xdr:colOff>
      <xdr:row>82</xdr:row>
      <xdr:rowOff>154516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11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164693</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3880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32809</xdr:rowOff>
    </xdr:from>
    <xdr:to>
      <xdr:col>64</xdr:col>
      <xdr:colOff>152400</xdr:colOff>
      <xdr:row>82</xdr:row>
      <xdr:rowOff>134409</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091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144586</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3860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これまでも行財政対策の主要な取り組みとして職員数の見直しを掲げ，事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務の見直しやアウトソーシングの推進などにより，毎年着実に職員数の削減</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を進めてきたが，人口減少率が職員の削減率を上回っていることに加え，市</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単独で消防本部を設置していることや，港湾事業および市立高校を抱えてい</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ることから，類似団体内の順位は下位に位置している状況にある。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今後も，積極的に事務事業の見直しを図り，人口減少に対応した行政のス</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リム化を進めていく一方，近年の権限移譲や義務付け・枠付けの見直し，社</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会保障制度のめまぐるしい改正など，新たな行政課題への対応も見据えた適</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切な職員配置に努めていく。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121496</xdr:rowOff>
    </xdr:from>
    <xdr:to>
      <xdr:col>81</xdr:col>
      <xdr:colOff>44450</xdr:colOff>
      <xdr:row>66</xdr:row>
      <xdr:rowOff>30269</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9894146"/>
          <a:ext cx="0" cy="14518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2346</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318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30269</xdr:rowOff>
    </xdr:from>
    <xdr:to>
      <xdr:col>81</xdr:col>
      <xdr:colOff>133350</xdr:colOff>
      <xdr:row>66</xdr:row>
      <xdr:rowOff>30269</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34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36423</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637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121496</xdr:rowOff>
    </xdr:from>
    <xdr:to>
      <xdr:col>81</xdr:col>
      <xdr:colOff>133350</xdr:colOff>
      <xdr:row>57</xdr:row>
      <xdr:rowOff>121496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9894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39370</xdr:rowOff>
    </xdr:from>
    <xdr:to>
      <xdr:col>81</xdr:col>
      <xdr:colOff>44450</xdr:colOff>
      <xdr:row>64</xdr:row>
      <xdr:rowOff>47413</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6179800" y="11012170"/>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28804</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3158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12277</xdr:rowOff>
    </xdr:from>
    <xdr:to>
      <xdr:col>81</xdr:col>
      <xdr:colOff>95250</xdr:colOff>
      <xdr:row>61</xdr:row>
      <xdr:rowOff>113877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35348</xdr:rowOff>
    </xdr:from>
    <xdr:to>
      <xdr:col>77</xdr:col>
      <xdr:colOff>44450</xdr:colOff>
      <xdr:row>64</xdr:row>
      <xdr:rowOff>47413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1008148"/>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155575</xdr:rowOff>
    </xdr:from>
    <xdr:to>
      <xdr:col>77</xdr:col>
      <xdr:colOff>95250</xdr:colOff>
      <xdr:row>61</xdr:row>
      <xdr:rowOff>85725</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95902</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211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35348</xdr:rowOff>
    </xdr:from>
    <xdr:to>
      <xdr:col>72</xdr:col>
      <xdr:colOff>203200</xdr:colOff>
      <xdr:row>64</xdr:row>
      <xdr:rowOff>39370</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4401800" y="11008148"/>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139488</xdr:rowOff>
    </xdr:from>
    <xdr:to>
      <xdr:col>73</xdr:col>
      <xdr:colOff>44450</xdr:colOff>
      <xdr:row>61</xdr:row>
      <xdr:rowOff>69638</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42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79815</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19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7196</xdr:rowOff>
    </xdr:from>
    <xdr:to>
      <xdr:col>68</xdr:col>
      <xdr:colOff>152400</xdr:colOff>
      <xdr:row>64</xdr:row>
      <xdr:rowOff>39370</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97999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131445</xdr:rowOff>
    </xdr:from>
    <xdr:to>
      <xdr:col>68</xdr:col>
      <xdr:colOff>203200</xdr:colOff>
      <xdr:row>61</xdr:row>
      <xdr:rowOff>61595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71772</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18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107315</xdr:rowOff>
    </xdr:from>
    <xdr:to>
      <xdr:col>64</xdr:col>
      <xdr:colOff>152400</xdr:colOff>
      <xdr:row>61</xdr:row>
      <xdr:rowOff>37465</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39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47642</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163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160020</xdr:rowOff>
    </xdr:from>
    <xdr:to>
      <xdr:col>81</xdr:col>
      <xdr:colOff>95250</xdr:colOff>
      <xdr:row>64</xdr:row>
      <xdr:rowOff>90170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132097</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93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168063</xdr:rowOff>
    </xdr:from>
    <xdr:to>
      <xdr:col>77</xdr:col>
      <xdr:colOff>95250</xdr:colOff>
      <xdr:row>64</xdr:row>
      <xdr:rowOff>98213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96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82990</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1055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155998</xdr:rowOff>
    </xdr:from>
    <xdr:to>
      <xdr:col>73</xdr:col>
      <xdr:colOff>44450</xdr:colOff>
      <xdr:row>64</xdr:row>
      <xdr:rowOff>86148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95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70925</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1043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160020</xdr:rowOff>
    </xdr:from>
    <xdr:to>
      <xdr:col>68</xdr:col>
      <xdr:colOff>203200</xdr:colOff>
      <xdr:row>64</xdr:row>
      <xdr:rowOff>90170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74947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127846</xdr:rowOff>
    </xdr:from>
    <xdr:to>
      <xdr:col>64</xdr:col>
      <xdr:colOff>152400</xdr:colOff>
      <xdr:row>64</xdr:row>
      <xdr:rowOff>57996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92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42773</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101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市債残高は減少</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傾向にあり，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交付税措置のある起債の選択などにより改善</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に努めている。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また，令和元年度からは公債費平準化の取り組みにより，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前</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年度と比較して元利償還金が減少した</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ため令和元</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年度の実質公債費比率（３</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か年平均）は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３</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％となり，０．</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８</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改善</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したところである。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今後も市債発行額を極力抑制していき，比率の改善に努めていく。</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（単年度実質公債費比率参考）</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令和元年度　５．４％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　８．６％</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　８．１％</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44</xdr:row>
      <xdr:rowOff>165100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16458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107696</xdr:rowOff>
    </xdr:from>
    <xdr:to>
      <xdr:col>81</xdr:col>
      <xdr:colOff>44450</xdr:colOff>
      <xdr:row>41</xdr:row>
      <xdr:rowOff>13462</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6179800" y="6965696"/>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90441</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6055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73914</xdr:rowOff>
    </xdr:from>
    <xdr:to>
      <xdr:col>81</xdr:col>
      <xdr:colOff>95250</xdr:colOff>
      <xdr:row>40</xdr:row>
      <xdr:rowOff>4064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676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165608</xdr:rowOff>
    </xdr:from>
    <xdr:to>
      <xdr:col>77</xdr:col>
      <xdr:colOff>44450</xdr:colOff>
      <xdr:row>41</xdr:row>
      <xdr:rowOff>13462</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5290800" y="702360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93218</xdr:rowOff>
    </xdr:from>
    <xdr:to>
      <xdr:col>77</xdr:col>
      <xdr:colOff>95250</xdr:colOff>
      <xdr:row>40</xdr:row>
      <xdr:rowOff>23368</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67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33545</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548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127000</xdr:rowOff>
    </xdr:from>
    <xdr:to>
      <xdr:col>72</xdr:col>
      <xdr:colOff>203200</xdr:colOff>
      <xdr:row>40</xdr:row>
      <xdr:rowOff>165608</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4401800" y="698500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112522</xdr:rowOff>
    </xdr:from>
    <xdr:to>
      <xdr:col>73</xdr:col>
      <xdr:colOff>44450</xdr:colOff>
      <xdr:row>40</xdr:row>
      <xdr:rowOff>42672</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679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52849</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127000</xdr:rowOff>
    </xdr:from>
    <xdr:to>
      <xdr:col>68</xdr:col>
      <xdr:colOff>152400</xdr:colOff>
      <xdr:row>40</xdr:row>
      <xdr:rowOff>146304</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698500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141478</xdr:rowOff>
    </xdr:from>
    <xdr:to>
      <xdr:col>68</xdr:col>
      <xdr:colOff>203200</xdr:colOff>
      <xdr:row>40</xdr:row>
      <xdr:rowOff>71628</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81805</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59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170434</xdr:rowOff>
    </xdr:from>
    <xdr:to>
      <xdr:col>64</xdr:col>
      <xdr:colOff>152400</xdr:colOff>
      <xdr:row>40</xdr:row>
      <xdr:rowOff>100584</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110761</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62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56896</xdr:rowOff>
    </xdr:from>
    <xdr:to>
      <xdr:col>81</xdr:col>
      <xdr:colOff>95250</xdr:colOff>
      <xdr:row>40</xdr:row>
      <xdr:rowOff>158496</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691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28973</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886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134112</xdr:rowOff>
    </xdr:from>
    <xdr:to>
      <xdr:col>77</xdr:col>
      <xdr:colOff>95250</xdr:colOff>
      <xdr:row>41</xdr:row>
      <xdr:rowOff>64262</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699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49039</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7078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114808</xdr:rowOff>
    </xdr:from>
    <xdr:to>
      <xdr:col>73</xdr:col>
      <xdr:colOff>44450</xdr:colOff>
      <xdr:row>41</xdr:row>
      <xdr:rowOff>44958</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697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29735</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705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76200</xdr:rowOff>
    </xdr:from>
    <xdr:to>
      <xdr:col>68</xdr:col>
      <xdr:colOff>203200</xdr:colOff>
      <xdr:row>41</xdr:row>
      <xdr:rowOff>6350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162577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95504</xdr:rowOff>
    </xdr:from>
    <xdr:to>
      <xdr:col>64</xdr:col>
      <xdr:colOff>152400</xdr:colOff>
      <xdr:row>41</xdr:row>
      <xdr:rowOff>25654</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695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10431</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03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新規市債発行の抑制や職員数の減少に伴う退職手当負担見込額の減少等に</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より，将来負担額が改善され，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令和元</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年度の将来負担比率は５</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４</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％と前</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年度より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４</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８</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ポイント改善されたところであるが，類似団体との比較にお</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いては，下位に位置している状況にある。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今後も，職員数の見直しや，新規市債発行の抑制等を進めるなど，比率の</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改善に努めていく。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48175</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70667"/>
          <a:ext cx="0" cy="1449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20252</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792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48175</xdr:rowOff>
    </xdr:from>
    <xdr:to>
      <xdr:col>81</xdr:col>
      <xdr:colOff>133350</xdr:colOff>
      <xdr:row>22</xdr:row>
      <xdr:rowOff>48175</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820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48937</xdr:rowOff>
    </xdr:from>
    <xdr:to>
      <xdr:col>81</xdr:col>
      <xdr:colOff>44450</xdr:colOff>
      <xdr:row>16</xdr:row>
      <xdr:rowOff>87545</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6179800" y="2792137"/>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37313</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437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20786</xdr:rowOff>
    </xdr:from>
    <xdr:to>
      <xdr:col>81</xdr:col>
      <xdr:colOff>95250</xdr:colOff>
      <xdr:row>15</xdr:row>
      <xdr:rowOff>122386</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59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87545</xdr:rowOff>
    </xdr:from>
    <xdr:to>
      <xdr:col>77</xdr:col>
      <xdr:colOff>44450</xdr:colOff>
      <xdr:row>16</xdr:row>
      <xdr:rowOff>118914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5290800" y="2830745"/>
          <a:ext cx="8890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21590</xdr:rowOff>
    </xdr:from>
    <xdr:to>
      <xdr:col>77</xdr:col>
      <xdr:colOff>95250</xdr:colOff>
      <xdr:row>15</xdr:row>
      <xdr:rowOff>123190</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133367</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362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118914</xdr:rowOff>
    </xdr:from>
    <xdr:to>
      <xdr:col>72</xdr:col>
      <xdr:colOff>203200</xdr:colOff>
      <xdr:row>16</xdr:row>
      <xdr:rowOff>133392</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4401800" y="286211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50546</xdr:rowOff>
    </xdr:from>
    <xdr:to>
      <xdr:col>73</xdr:col>
      <xdr:colOff>44450</xdr:colOff>
      <xdr:row>15</xdr:row>
      <xdr:rowOff>152146</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162323</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39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133392</xdr:rowOff>
    </xdr:from>
    <xdr:to>
      <xdr:col>68</xdr:col>
      <xdr:colOff>152400</xdr:colOff>
      <xdr:row>16</xdr:row>
      <xdr:rowOff>168783</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3512800" y="2876592"/>
          <a:ext cx="889000" cy="35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61002</xdr:rowOff>
    </xdr:from>
    <xdr:to>
      <xdr:col>68</xdr:col>
      <xdr:colOff>203200</xdr:colOff>
      <xdr:row>15</xdr:row>
      <xdr:rowOff>162602</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6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1329</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40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81111</xdr:rowOff>
    </xdr:from>
    <xdr:to>
      <xdr:col>64</xdr:col>
      <xdr:colOff>152400</xdr:colOff>
      <xdr:row>16</xdr:row>
      <xdr:rowOff>11261</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65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21438</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421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169587</xdr:rowOff>
    </xdr:from>
    <xdr:to>
      <xdr:col>81</xdr:col>
      <xdr:colOff>95250</xdr:colOff>
      <xdr:row>16</xdr:row>
      <xdr:rowOff>99737</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967200" y="274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141664</xdr:rowOff>
    </xdr:from>
    <xdr:ext cx="762000" cy="259045"/>
    <xdr:sp macro="" textlink="">
      <xdr:nvSpPr>
        <xdr:cNvPr id="462" name="将来負担の状況該当値テキスト">
          <a:extLst>
            <a:ext uri="{FF2B5EF4-FFF2-40B4-BE49-F238E27FC236}">
              <a16:creationId xmlns:a16="http://schemas.microsoft.com/office/drawing/2014/main" id="{00000000-0008-0000-0300-0000CE010000}"/>
            </a:ext>
          </a:extLst>
        </xdr:cNvPr>
        <xdr:cNvSpPr txBox="1"/>
      </xdr:nvSpPr>
      <xdr:spPr>
        <a:xfrm>
          <a:off x="17106900" y="2713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36745</xdr:rowOff>
    </xdr:from>
    <xdr:to>
      <xdr:col>77</xdr:col>
      <xdr:colOff>95250</xdr:colOff>
      <xdr:row>16</xdr:row>
      <xdr:rowOff>138345</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129000" y="277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123122</xdr:rowOff>
    </xdr:from>
    <xdr:ext cx="7366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798800" y="2866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68114</xdr:rowOff>
    </xdr:from>
    <xdr:to>
      <xdr:col>73</xdr:col>
      <xdr:colOff>44450</xdr:colOff>
      <xdr:row>16</xdr:row>
      <xdr:rowOff>169714</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5240000" y="2811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154491</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909800" y="2897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82592</xdr:rowOff>
    </xdr:from>
    <xdr:to>
      <xdr:col>68</xdr:col>
      <xdr:colOff>203200</xdr:colOff>
      <xdr:row>17</xdr:row>
      <xdr:rowOff>12742</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4351000" y="282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168969</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020800" y="2912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117983</xdr:rowOff>
    </xdr:from>
    <xdr:to>
      <xdr:col>64</xdr:col>
      <xdr:colOff>152400</xdr:colOff>
      <xdr:row>17</xdr:row>
      <xdr:rowOff>48133</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3462000" y="2861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32910</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131800" y="2947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北海道函館市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255,308
254,146
677.87
137,782,620
136,199,691
1,344,638
69,622,544
138,050,135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52.4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市単独で消防本部を設置していることや，港湾事業および市立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高校を抱えていること，</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さらには平成１６年度の市町村合併によ</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り，類似団体と比較し，人件費の経常収支比率が高い状況にあっ</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たが，職員数の削減などにより，平成２５年度から改善し，</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令和</a:t>
          </a:r>
          <a:endPar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元</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年度においても類似団体の平均を下回った。</a:t>
          </a:r>
          <a:endParaRPr lang="ja-JP" altLang="ja-JP" sz="1400">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今後も，積極的に事務事業の見直しを図り，人口減少に対応し</a:t>
          </a:r>
          <a:endParaRPr lang="ja-JP" altLang="ja-JP" sz="1400">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た行政のスリム化を進めるほか，嘱託職員の見直しや時間外勤務</a:t>
          </a:r>
          <a:endParaRPr lang="ja-JP" altLang="ja-JP" sz="1400">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の縮減など人件費総額の抑制への取り組みを積極的に進める。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8890</xdr:rowOff>
    </xdr:from>
    <xdr:to>
      <xdr:col>24</xdr:col>
      <xdr:colOff>25400</xdr:colOff>
      <xdr:row>40</xdr:row>
      <xdr:rowOff>127000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6674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99077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127000</xdr:rowOff>
    </xdr:from>
    <xdr:to>
      <xdr:col>24</xdr:col>
      <xdr:colOff>114300</xdr:colOff>
      <xdr:row>40</xdr:row>
      <xdr:rowOff>127000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95267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10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8890</xdr:rowOff>
    </xdr:from>
    <xdr:to>
      <xdr:col>24</xdr:col>
      <xdr:colOff>114300</xdr:colOff>
      <xdr:row>33</xdr:row>
      <xdr:rowOff>8890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6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5080</xdr:rowOff>
    </xdr:from>
    <xdr:to>
      <xdr:col>24</xdr:col>
      <xdr:colOff>25400</xdr:colOff>
      <xdr:row>36</xdr:row>
      <xdr:rowOff>12700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1772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5080</xdr:rowOff>
    </xdr:from>
    <xdr:to>
      <xdr:col>19</xdr:col>
      <xdr:colOff>187325</xdr:colOff>
      <xdr:row>36</xdr:row>
      <xdr:rowOff>35560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1772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83820</xdr:rowOff>
    </xdr:from>
    <xdr:to>
      <xdr:col>20</xdr:col>
      <xdr:colOff>38100</xdr:colOff>
      <xdr:row>37</xdr:row>
      <xdr:rowOff>13970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170197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4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146050</xdr:rowOff>
    </xdr:from>
    <xdr:to>
      <xdr:col>15</xdr:col>
      <xdr:colOff>98425</xdr:colOff>
      <xdr:row>36</xdr:row>
      <xdr:rowOff>35560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1468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91440</xdr:rowOff>
    </xdr:from>
    <xdr:to>
      <xdr:col>15</xdr:col>
      <xdr:colOff>149225</xdr:colOff>
      <xdr:row>37</xdr:row>
      <xdr:rowOff>21590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6367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123190</xdr:rowOff>
    </xdr:from>
    <xdr:to>
      <xdr:col>11</xdr:col>
      <xdr:colOff>9525</xdr:colOff>
      <xdr:row>35</xdr:row>
      <xdr:rowOff>146050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1239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13987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68580</xdr:rowOff>
    </xdr:from>
    <xdr:to>
      <xdr:col>6</xdr:col>
      <xdr:colOff>171450</xdr:colOff>
      <xdr:row>36</xdr:row>
      <xdr:rowOff>170180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154957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133350</xdr:rowOff>
    </xdr:from>
    <xdr:to>
      <xdr:col>24</xdr:col>
      <xdr:colOff>76200</xdr:colOff>
      <xdr:row>36</xdr:row>
      <xdr:rowOff>63500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149877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125730</xdr:rowOff>
    </xdr:from>
    <xdr:to>
      <xdr:col>20</xdr:col>
      <xdr:colOff>38100</xdr:colOff>
      <xdr:row>36</xdr:row>
      <xdr:rowOff>55880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66057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9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156210</xdr:rowOff>
    </xdr:from>
    <xdr:to>
      <xdr:col>15</xdr:col>
      <xdr:colOff>149225</xdr:colOff>
      <xdr:row>36</xdr:row>
      <xdr:rowOff>86360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96537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95250</xdr:rowOff>
    </xdr:from>
    <xdr:to>
      <xdr:col>11</xdr:col>
      <xdr:colOff>60325</xdr:colOff>
      <xdr:row>36</xdr:row>
      <xdr:rowOff>25400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35577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72390</xdr:rowOff>
    </xdr:from>
    <xdr:to>
      <xdr:col>6</xdr:col>
      <xdr:colOff>171450</xdr:colOff>
      <xdr:row>36</xdr:row>
      <xdr:rowOff>2540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12717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物件費の経常収支比率については，類似団体の中でも低い状況</a:t>
          </a:r>
          <a:endParaRPr lang="ja-JP" altLang="ja-JP" sz="1400">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となっている。</a:t>
          </a:r>
          <a:endParaRPr lang="ja-JP" altLang="ja-JP" sz="1400">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行財政対策実施計画に基づくアウトソーシングを推進している</a:t>
          </a:r>
          <a:endParaRPr lang="ja-JP" altLang="ja-JP" sz="1400">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ことから，人件費から委託料（物件費）へのシフトはある一方で，</a:t>
          </a:r>
          <a:endParaRPr lang="ja-JP" altLang="ja-JP" sz="1400">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経常的な事務所要経費などの節減に努めており，大きな増減がな</a:t>
          </a:r>
          <a:endParaRPr lang="ja-JP" altLang="ja-JP" sz="1400">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い状況となっている。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124279</xdr:rowOff>
    </xdr:from>
    <xdr:to>
      <xdr:col>82</xdr:col>
      <xdr:colOff>107950</xdr:colOff>
      <xdr:row>21</xdr:row>
      <xdr:rowOff>102507</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353129"/>
          <a:ext cx="0" cy="134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74584</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7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102507</xdr:rowOff>
    </xdr:from>
    <xdr:to>
      <xdr:col>82</xdr:col>
      <xdr:colOff>196850</xdr:colOff>
      <xdr:row>21</xdr:row>
      <xdr:rowOff>102507</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02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39206</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9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124279</xdr:rowOff>
    </xdr:from>
    <xdr:to>
      <xdr:col>82</xdr:col>
      <xdr:colOff>196850</xdr:colOff>
      <xdr:row>13</xdr:row>
      <xdr:rowOff>124279</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35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61686</xdr:rowOff>
    </xdr:from>
    <xdr:to>
      <xdr:col>82</xdr:col>
      <xdr:colOff>107950</xdr:colOff>
      <xdr:row>14</xdr:row>
      <xdr:rowOff>94343</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46198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42834</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86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70757</xdr:rowOff>
    </xdr:from>
    <xdr:to>
      <xdr:col>82</xdr:col>
      <xdr:colOff>158750</xdr:colOff>
      <xdr:row>17</xdr:row>
      <xdr:rowOff>907</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7257</xdr:rowOff>
    </xdr:from>
    <xdr:to>
      <xdr:col>78</xdr:col>
      <xdr:colOff>69850</xdr:colOff>
      <xdr:row>14</xdr:row>
      <xdr:rowOff>61686</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407557"/>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38100</xdr:rowOff>
    </xdr:from>
    <xdr:to>
      <xdr:col>78</xdr:col>
      <xdr:colOff>120650</xdr:colOff>
      <xdr:row>16</xdr:row>
      <xdr:rowOff>139700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124477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135164</xdr:rowOff>
    </xdr:from>
    <xdr:to>
      <xdr:col>73</xdr:col>
      <xdr:colOff>180975</xdr:colOff>
      <xdr:row>14</xdr:row>
      <xdr:rowOff>7257</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364014"/>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16329</xdr:rowOff>
    </xdr:from>
    <xdr:to>
      <xdr:col>74</xdr:col>
      <xdr:colOff>31750</xdr:colOff>
      <xdr:row>16</xdr:row>
      <xdr:rowOff>117929</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102706</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84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69850</xdr:rowOff>
    </xdr:from>
    <xdr:to>
      <xdr:col>69</xdr:col>
      <xdr:colOff>92075</xdr:colOff>
      <xdr:row>13</xdr:row>
      <xdr:rowOff>135164</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29870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166007</xdr:rowOff>
    </xdr:from>
    <xdr:to>
      <xdr:col>69</xdr:col>
      <xdr:colOff>142875</xdr:colOff>
      <xdr:row>16</xdr:row>
      <xdr:rowOff>96157</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80934</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82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122464</xdr:rowOff>
    </xdr:from>
    <xdr:to>
      <xdr:col>65</xdr:col>
      <xdr:colOff>53975</xdr:colOff>
      <xdr:row>16</xdr:row>
      <xdr:rowOff>52614</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37391</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780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43543</xdr:rowOff>
    </xdr:from>
    <xdr:to>
      <xdr:col>82</xdr:col>
      <xdr:colOff>158750</xdr:colOff>
      <xdr:row>14</xdr:row>
      <xdr:rowOff>145143</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44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60070</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28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10886</xdr:rowOff>
    </xdr:from>
    <xdr:to>
      <xdr:col>78</xdr:col>
      <xdr:colOff>120650</xdr:colOff>
      <xdr:row>14</xdr:row>
      <xdr:rowOff>112486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41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122663</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180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127907</xdr:rowOff>
    </xdr:from>
    <xdr:to>
      <xdr:col>74</xdr:col>
      <xdr:colOff>31750</xdr:colOff>
      <xdr:row>14</xdr:row>
      <xdr:rowOff>58057</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35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68234</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12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84364</xdr:rowOff>
    </xdr:from>
    <xdr:to>
      <xdr:col>69</xdr:col>
      <xdr:colOff>142875</xdr:colOff>
      <xdr:row>14</xdr:row>
      <xdr:rowOff>14514</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31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24691</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08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19050</xdr:rowOff>
    </xdr:from>
    <xdr:to>
      <xdr:col>65</xdr:col>
      <xdr:colOff>53975</xdr:colOff>
      <xdr:row>13</xdr:row>
      <xdr:rowOff>120650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130827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扶助費の経常収支比率は，０．</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５</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ポイント悪化し，１</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８</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２</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となっており，引き続き類似団体の平均を上回っている。</a:t>
          </a:r>
          <a:endParaRPr lang="ja-JP" altLang="ja-JP" sz="1400">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障害者福祉費や子ども・子育て支援新制度に係る「施設型給付」</a:t>
          </a:r>
          <a:endParaRPr lang="ja-JP" altLang="ja-JP" sz="1400">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などの</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児童福祉費が増となった</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ほか，近年，減少傾向にあった</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生</a:t>
          </a:r>
          <a:endPar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rtl="0"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活保護費</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も増となっており，</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今後も資格審査等の適正化や，就労</a:t>
          </a:r>
          <a:endPar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rtl="0"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支援などの対策により，受給者の自立に向けた取り組みを進めて</a:t>
          </a:r>
          <a:endPar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rtl="0"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121557</xdr:rowOff>
    </xdr:from>
    <xdr:to>
      <xdr:col>24</xdr:col>
      <xdr:colOff>25400</xdr:colOff>
      <xdr:row>61</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036957"/>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36484</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78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121557</xdr:rowOff>
    </xdr:from>
    <xdr:to>
      <xdr:col>24</xdr:col>
      <xdr:colOff>114300</xdr:colOff>
      <xdr:row>52</xdr:row>
      <xdr:rowOff>121557</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036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29028</xdr:rowOff>
    </xdr:from>
    <xdr:to>
      <xdr:col>24</xdr:col>
      <xdr:colOff>25400</xdr:colOff>
      <xdr:row>58</xdr:row>
      <xdr:rowOff>83457</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973128"/>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130827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124278</xdr:rowOff>
    </xdr:from>
    <xdr:to>
      <xdr:col>19</xdr:col>
      <xdr:colOff>187325</xdr:colOff>
      <xdr:row>58</xdr:row>
      <xdr:rowOff>29028</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896928"/>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48985</xdr:rowOff>
    </xdr:from>
    <xdr:to>
      <xdr:col>20</xdr:col>
      <xdr:colOff>38100</xdr:colOff>
      <xdr:row>56</xdr:row>
      <xdr:rowOff>150585</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160762</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419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15422</xdr:rowOff>
    </xdr:from>
    <xdr:to>
      <xdr:col>15</xdr:col>
      <xdr:colOff>98425</xdr:colOff>
      <xdr:row>57</xdr:row>
      <xdr:rowOff>124278</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788072"/>
          <a:ext cx="889000" cy="10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48985</xdr:rowOff>
    </xdr:from>
    <xdr:to>
      <xdr:col>15</xdr:col>
      <xdr:colOff>149225</xdr:colOff>
      <xdr:row>56</xdr:row>
      <xdr:rowOff>150585</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160762</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121557</xdr:rowOff>
    </xdr:from>
    <xdr:to>
      <xdr:col>11</xdr:col>
      <xdr:colOff>9525</xdr:colOff>
      <xdr:row>57</xdr:row>
      <xdr:rowOff>15422</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97227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5443</xdr:rowOff>
    </xdr:from>
    <xdr:to>
      <xdr:col>11</xdr:col>
      <xdr:colOff>60325</xdr:colOff>
      <xdr:row>56</xdr:row>
      <xdr:rowOff>107043</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117220</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51905</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32657</xdr:rowOff>
    </xdr:from>
    <xdr:to>
      <xdr:col>24</xdr:col>
      <xdr:colOff>76200</xdr:colOff>
      <xdr:row>58</xdr:row>
      <xdr:rowOff>134257</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97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4734</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948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149678</xdr:rowOff>
    </xdr:from>
    <xdr:to>
      <xdr:col>20</xdr:col>
      <xdr:colOff>38100</xdr:colOff>
      <xdr:row>58</xdr:row>
      <xdr:rowOff>79828</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64605</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1000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73478</xdr:rowOff>
    </xdr:from>
    <xdr:to>
      <xdr:col>15</xdr:col>
      <xdr:colOff>149225</xdr:colOff>
      <xdr:row>58</xdr:row>
      <xdr:rowOff>3628</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159855</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9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136072</xdr:rowOff>
    </xdr:from>
    <xdr:to>
      <xdr:col>11</xdr:col>
      <xdr:colOff>60325</xdr:colOff>
      <xdr:row>57</xdr:row>
      <xdr:rowOff>66222</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50999</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82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70757</xdr:rowOff>
    </xdr:from>
    <xdr:to>
      <xdr:col>6</xdr:col>
      <xdr:colOff>171450</xdr:colOff>
      <xdr:row>57</xdr:row>
      <xdr:rowOff>907</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157134</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75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0"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その他に係る経常収支比率は，０．２ポイント悪化し１５．６</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％と，類似団体平均をやや上回っている状況にある。</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平成３０年度から急激に悪化しているが，これはこれまで「補</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助費等」に分類していた費用の一部を「その他（繰出金）」の区</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分に見直ししたためである。</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今後も健全な財政運営に努め，さらなる比率の改善を図ってい</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く。</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19050</xdr:rowOff>
    </xdr:from>
    <xdr:to>
      <xdr:col>82</xdr:col>
      <xdr:colOff>107950</xdr:colOff>
      <xdr:row>62</xdr:row>
      <xdr:rowOff>38100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059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10177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38100</xdr:rowOff>
    </xdr:from>
    <xdr:to>
      <xdr:col>82</xdr:col>
      <xdr:colOff>196850</xdr:colOff>
      <xdr:row>62</xdr:row>
      <xdr:rowOff>38100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66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105427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19050</xdr:rowOff>
    </xdr:from>
    <xdr:to>
      <xdr:col>82</xdr:col>
      <xdr:colOff>196850</xdr:colOff>
      <xdr:row>53</xdr:row>
      <xdr:rowOff>19050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158750</xdr:rowOff>
    </xdr:from>
    <xdr:to>
      <xdr:col>82</xdr:col>
      <xdr:colOff>107950</xdr:colOff>
      <xdr:row>60</xdr:row>
      <xdr:rowOff>12700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102743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41927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814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25400</xdr:rowOff>
    </xdr:from>
    <xdr:to>
      <xdr:col>82</xdr:col>
      <xdr:colOff>158750</xdr:colOff>
      <xdr:row>58</xdr:row>
      <xdr:rowOff>127000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101600</xdr:rowOff>
    </xdr:from>
    <xdr:to>
      <xdr:col>78</xdr:col>
      <xdr:colOff>69850</xdr:colOff>
      <xdr:row>59</xdr:row>
      <xdr:rowOff>158750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702800"/>
          <a:ext cx="889000" cy="57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38100</xdr:rowOff>
    </xdr:from>
    <xdr:to>
      <xdr:col>78</xdr:col>
      <xdr:colOff>120650</xdr:colOff>
      <xdr:row>58</xdr:row>
      <xdr:rowOff>139700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149877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75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158750</xdr:rowOff>
    </xdr:from>
    <xdr:to>
      <xdr:col>73</xdr:col>
      <xdr:colOff>180975</xdr:colOff>
      <xdr:row>56</xdr:row>
      <xdr:rowOff>101600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95885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38100</xdr:rowOff>
    </xdr:from>
    <xdr:to>
      <xdr:col>74</xdr:col>
      <xdr:colOff>31750</xdr:colOff>
      <xdr:row>58</xdr:row>
      <xdr:rowOff>139700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124477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158750</xdr:rowOff>
    </xdr:from>
    <xdr:to>
      <xdr:col>69</xdr:col>
      <xdr:colOff>92075</xdr:colOff>
      <xdr:row>56</xdr:row>
      <xdr:rowOff>38100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95885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158750</xdr:rowOff>
    </xdr:from>
    <xdr:to>
      <xdr:col>69</xdr:col>
      <xdr:colOff>142875</xdr:colOff>
      <xdr:row>58</xdr:row>
      <xdr:rowOff>88900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73677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107950</xdr:rowOff>
    </xdr:from>
    <xdr:to>
      <xdr:col>65</xdr:col>
      <xdr:colOff>53975</xdr:colOff>
      <xdr:row>58</xdr:row>
      <xdr:rowOff>38100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22877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133350</xdr:rowOff>
    </xdr:from>
    <xdr:to>
      <xdr:col>82</xdr:col>
      <xdr:colOff>158750</xdr:colOff>
      <xdr:row>60</xdr:row>
      <xdr:rowOff>63500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105427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107950</xdr:rowOff>
    </xdr:from>
    <xdr:to>
      <xdr:col>78</xdr:col>
      <xdr:colOff>120650</xdr:colOff>
      <xdr:row>60</xdr:row>
      <xdr:rowOff>38100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1022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22877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10309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50800</xdr:rowOff>
    </xdr:from>
    <xdr:to>
      <xdr:col>74</xdr:col>
      <xdr:colOff>31750</xdr:colOff>
      <xdr:row>56</xdr:row>
      <xdr:rowOff>152400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162577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107950</xdr:rowOff>
    </xdr:from>
    <xdr:to>
      <xdr:col>69</xdr:col>
      <xdr:colOff>142875</xdr:colOff>
      <xdr:row>56</xdr:row>
      <xdr:rowOff>38100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48277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158750</xdr:rowOff>
    </xdr:from>
    <xdr:to>
      <xdr:col>65</xdr:col>
      <xdr:colOff>53975</xdr:colOff>
      <xdr:row>56</xdr:row>
      <xdr:rowOff>88900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99077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0"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補助費等に係る経常収支比率は，プレミアム付商品券発行など</a:t>
          </a:r>
          <a:endParaRPr kumimoji="0"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による増で２．０ポイント悪化し７．２％となっている。</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今後も，平成２５年４月に策定した「補助金のあり方に関する</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ガイドライン」を基に，積極的な見直しを行い，補助金の削減，</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適正化に努め，比率の改善を図っていく。</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88900</xdr:rowOff>
    </xdr:from>
    <xdr:to>
      <xdr:col>82</xdr:col>
      <xdr:colOff>107950</xdr:colOff>
      <xdr:row>40</xdr:row>
      <xdr:rowOff>66040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510000" y="557530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38117</xdr:rowOff>
    </xdr:from>
    <xdr:ext cx="762000" cy="259045"/>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5989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66040</xdr:rowOff>
    </xdr:from>
    <xdr:to>
      <xdr:col>82</xdr:col>
      <xdr:colOff>196850</xdr:colOff>
      <xdr:row>40</xdr:row>
      <xdr:rowOff>66040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692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3827</xdr:rowOff>
    </xdr:from>
    <xdr:ext cx="762000" cy="259045"/>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598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88900</xdr:rowOff>
    </xdr:from>
    <xdr:to>
      <xdr:col>82</xdr:col>
      <xdr:colOff>196850</xdr:colOff>
      <xdr:row>32</xdr:row>
      <xdr:rowOff>88900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8890</xdr:rowOff>
    </xdr:from>
    <xdr:to>
      <xdr:col>82</xdr:col>
      <xdr:colOff>107950</xdr:colOff>
      <xdr:row>33</xdr:row>
      <xdr:rowOff>161290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5671800" y="566674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25417</xdr:rowOff>
    </xdr:from>
    <xdr:ext cx="762000" cy="259045"/>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598900" y="5854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53340</xdr:rowOff>
    </xdr:from>
    <xdr:to>
      <xdr:col>82</xdr:col>
      <xdr:colOff>158750</xdr:colOff>
      <xdr:row>34</xdr:row>
      <xdr:rowOff>154940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4592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8890</xdr:rowOff>
    </xdr:from>
    <xdr:to>
      <xdr:col>78</xdr:col>
      <xdr:colOff>69850</xdr:colOff>
      <xdr:row>34</xdr:row>
      <xdr:rowOff>134620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4782800" y="5666740"/>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45720</xdr:rowOff>
    </xdr:from>
    <xdr:to>
      <xdr:col>78</xdr:col>
      <xdr:colOff>120650</xdr:colOff>
      <xdr:row>34</xdr:row>
      <xdr:rowOff>147320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6210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132097</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5961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134620</xdr:rowOff>
    </xdr:from>
    <xdr:to>
      <xdr:col>73</xdr:col>
      <xdr:colOff>180975</xdr:colOff>
      <xdr:row>34</xdr:row>
      <xdr:rowOff>149860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893800" y="59639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22860</xdr:rowOff>
    </xdr:from>
    <xdr:to>
      <xdr:col>74</xdr:col>
      <xdr:colOff>31750</xdr:colOff>
      <xdr:row>34</xdr:row>
      <xdr:rowOff>124460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7320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134637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562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111760</xdr:rowOff>
    </xdr:from>
    <xdr:to>
      <xdr:col>69</xdr:col>
      <xdr:colOff>92075</xdr:colOff>
      <xdr:row>34</xdr:row>
      <xdr:rowOff>149860</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a:off x="13004800" y="59410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38100</xdr:rowOff>
    </xdr:from>
    <xdr:to>
      <xdr:col>69</xdr:col>
      <xdr:colOff>142875</xdr:colOff>
      <xdr:row>34</xdr:row>
      <xdr:rowOff>139700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3843000" y="586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149877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15240</xdr:rowOff>
    </xdr:from>
    <xdr:to>
      <xdr:col>65</xdr:col>
      <xdr:colOff>53975</xdr:colOff>
      <xdr:row>34</xdr:row>
      <xdr:rowOff>116840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2954000" y="584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127017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56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110490</xdr:rowOff>
    </xdr:from>
    <xdr:to>
      <xdr:col>82</xdr:col>
      <xdr:colOff>158750</xdr:colOff>
      <xdr:row>34</xdr:row>
      <xdr:rowOff>40640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64592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127017</xdr:rowOff>
    </xdr:from>
    <xdr:ext cx="762000" cy="259045"/>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598900" y="56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32</xdr:row>
      <xdr:rowOff>129540</xdr:rowOff>
    </xdr:from>
    <xdr:to>
      <xdr:col>78</xdr:col>
      <xdr:colOff>120650</xdr:colOff>
      <xdr:row>33</xdr:row>
      <xdr:rowOff>59690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5621000" y="561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31</xdr:row>
      <xdr:rowOff>69867</xdr:rowOff>
    </xdr:from>
    <xdr:ext cx="7366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290800" y="538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83820</xdr:rowOff>
    </xdr:from>
    <xdr:to>
      <xdr:col>74</xdr:col>
      <xdr:colOff>31750</xdr:colOff>
      <xdr:row>35</xdr:row>
      <xdr:rowOff>13970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4732000" y="59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170197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401800" y="599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99060</xdr:rowOff>
    </xdr:from>
    <xdr:to>
      <xdr:col>69</xdr:col>
      <xdr:colOff>142875</xdr:colOff>
      <xdr:row>35</xdr:row>
      <xdr:rowOff>29210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3843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13987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512800" y="601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60960</xdr:rowOff>
    </xdr:from>
    <xdr:to>
      <xdr:col>65</xdr:col>
      <xdr:colOff>53975</xdr:colOff>
      <xdr:row>34</xdr:row>
      <xdr:rowOff>162560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2954000" y="589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147337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623800" y="597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公債費については，近年ほぼ横ばいで推移しており，経常収支</a:t>
          </a:r>
          <a:endParaRPr lang="ja-JP" altLang="ja-JP" sz="1400">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比率についても同様に横ばい</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で</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依然として類似団体の平均を上回</a:t>
          </a:r>
          <a:endPar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rtl="0"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っている状況に</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あったが，令和元年度からは，低利での借入に伴</a:t>
          </a:r>
          <a:endPar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rtl="0" eaLnBrk="1" fontAlgn="auto" latinLnBrk="0" hangingPunct="1"/>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う長期債利子の減や公債費の平準化対策に伴う長期債元金の減に</a:t>
          </a:r>
          <a:endPar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rtl="0" eaLnBrk="1" fontAlgn="auto" latinLnBrk="0" hangingPunct="1"/>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より，公債費減となった。</a:t>
          </a:r>
          <a:endPar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rtl="0"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今後も，新規市債発行の抑制などにより，公債費負担の軽減に</a:t>
          </a:r>
          <a:endParaRPr lang="ja-JP" altLang="ja-JP" sz="1400">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努めていく。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a:extLst>
            <a:ext uri="{FF2B5EF4-FFF2-40B4-BE49-F238E27FC236}">
              <a16:creationId xmlns:a16="http://schemas.microsoft.com/office/drawing/2014/main" id="{00000000-0008-0000-0400-00007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146050</xdr:rowOff>
    </xdr:from>
    <xdr:to>
      <xdr:col>24</xdr:col>
      <xdr:colOff>25400</xdr:colOff>
      <xdr:row>81</xdr:row>
      <xdr:rowOff>31750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4826000" y="126619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3827</xdr:rowOff>
    </xdr:from>
    <xdr:ext cx="762000" cy="259045"/>
    <xdr:sp macro="" textlink="">
      <xdr:nvSpPr>
        <xdr:cNvPr id="371" name="公債費最小値テキスト">
          <a:extLst>
            <a:ext uri="{FF2B5EF4-FFF2-40B4-BE49-F238E27FC236}">
              <a16:creationId xmlns:a16="http://schemas.microsoft.com/office/drawing/2014/main" id="{00000000-0008-0000-0400-000073010000}"/>
            </a:ext>
          </a:extLst>
        </xdr:cNvPr>
        <xdr:cNvSpPr txBox="1"/>
      </xdr:nvSpPr>
      <xdr:spPr>
        <a:xfrm>
          <a:off x="49149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31750</xdr:rowOff>
    </xdr:from>
    <xdr:to>
      <xdr:col>24</xdr:col>
      <xdr:colOff>114300</xdr:colOff>
      <xdr:row>81</xdr:row>
      <xdr:rowOff>31750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391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60977</xdr:rowOff>
    </xdr:from>
    <xdr:ext cx="762000" cy="259045"/>
    <xdr:sp macro="" textlink="">
      <xdr:nvSpPr>
        <xdr:cNvPr id="373" name="公債費最大値テキスト">
          <a:extLst>
            <a:ext uri="{FF2B5EF4-FFF2-40B4-BE49-F238E27FC236}">
              <a16:creationId xmlns:a16="http://schemas.microsoft.com/office/drawing/2014/main" id="{00000000-0008-0000-0400-000075010000}"/>
            </a:ext>
          </a:extLst>
        </xdr:cNvPr>
        <xdr:cNvSpPr txBox="1"/>
      </xdr:nvSpPr>
      <xdr:spPr>
        <a:xfrm>
          <a:off x="4914900" y="1240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146050</xdr:rowOff>
    </xdr:from>
    <xdr:to>
      <xdr:col>24</xdr:col>
      <xdr:colOff>114300</xdr:colOff>
      <xdr:row>73</xdr:row>
      <xdr:rowOff>146050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4737100" y="1266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134620</xdr:rowOff>
    </xdr:from>
    <xdr:to>
      <xdr:col>24</xdr:col>
      <xdr:colOff>25400</xdr:colOff>
      <xdr:row>80</xdr:row>
      <xdr:rowOff>43180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3987800" y="13507720"/>
          <a:ext cx="8382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111777</xdr:rowOff>
    </xdr:from>
    <xdr:ext cx="762000" cy="259045"/>
    <xdr:sp macro="" textlink="">
      <xdr:nvSpPr>
        <xdr:cNvPr id="376" name="公債費平均値テキスト">
          <a:extLst>
            <a:ext uri="{FF2B5EF4-FFF2-40B4-BE49-F238E27FC236}">
              <a16:creationId xmlns:a16="http://schemas.microsoft.com/office/drawing/2014/main" id="{00000000-0008-0000-0400-000078010000}"/>
            </a:ext>
          </a:extLst>
        </xdr:cNvPr>
        <xdr:cNvSpPr txBox="1"/>
      </xdr:nvSpPr>
      <xdr:spPr>
        <a:xfrm>
          <a:off x="4914900" y="1314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95250</xdr:rowOff>
    </xdr:from>
    <xdr:to>
      <xdr:col>24</xdr:col>
      <xdr:colOff>76200</xdr:colOff>
      <xdr:row>78</xdr:row>
      <xdr:rowOff>25400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47752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168911</xdr:rowOff>
    </xdr:from>
    <xdr:to>
      <xdr:col>19</xdr:col>
      <xdr:colOff>187325</xdr:colOff>
      <xdr:row>80</xdr:row>
      <xdr:rowOff>43180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3098800" y="137134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110489</xdr:rowOff>
    </xdr:from>
    <xdr:to>
      <xdr:col>20</xdr:col>
      <xdr:colOff>38100</xdr:colOff>
      <xdr:row>78</xdr:row>
      <xdr:rowOff>40639</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937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50816</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168911</xdr:rowOff>
    </xdr:from>
    <xdr:to>
      <xdr:col>15</xdr:col>
      <xdr:colOff>98425</xdr:colOff>
      <xdr:row>80</xdr:row>
      <xdr:rowOff>35561</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flipV="1">
          <a:off x="2209800" y="137134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140970</xdr:rowOff>
    </xdr:from>
    <xdr:to>
      <xdr:col>15</xdr:col>
      <xdr:colOff>149225</xdr:colOff>
      <xdr:row>78</xdr:row>
      <xdr:rowOff>71120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3048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81297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311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27939</xdr:rowOff>
    </xdr:from>
    <xdr:to>
      <xdr:col>11</xdr:col>
      <xdr:colOff>9525</xdr:colOff>
      <xdr:row>80</xdr:row>
      <xdr:rowOff>35561</xdr:rowOff>
    </xdr:to>
    <xdr:cxnSp macro="">
      <xdr:nvCxnSpPr>
        <xdr:cNvPr id="384" name="直線コネクタ 383">
          <a:extLst>
            <a:ext uri="{FF2B5EF4-FFF2-40B4-BE49-F238E27FC236}">
              <a16:creationId xmlns:a16="http://schemas.microsoft.com/office/drawing/2014/main" id="{00000000-0008-0000-0400-000080010000}"/>
            </a:ext>
          </a:extLst>
        </xdr:cNvPr>
        <xdr:cNvCxnSpPr/>
      </xdr:nvCxnSpPr>
      <xdr:spPr>
        <a:xfrm>
          <a:off x="1320800" y="137439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0</xdr:rowOff>
    </xdr:from>
    <xdr:to>
      <xdr:col>11</xdr:col>
      <xdr:colOff>60325</xdr:colOff>
      <xdr:row>78</xdr:row>
      <xdr:rowOff>101600</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2159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111777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148589</xdr:rowOff>
    </xdr:from>
    <xdr:to>
      <xdr:col>6</xdr:col>
      <xdr:colOff>171450</xdr:colOff>
      <xdr:row>78</xdr:row>
      <xdr:rowOff>78739</xdr:rowOff>
    </xdr:to>
    <xdr:sp macro=""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1270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88916</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83820</xdr:rowOff>
    </xdr:from>
    <xdr:to>
      <xdr:col>24</xdr:col>
      <xdr:colOff>76200</xdr:colOff>
      <xdr:row>79</xdr:row>
      <xdr:rowOff>13970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4775200" y="134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55897</xdr:rowOff>
    </xdr:from>
    <xdr:ext cx="762000" cy="259045"/>
    <xdr:sp macro="" textlink="">
      <xdr:nvSpPr>
        <xdr:cNvPr id="395" name="公債費該当値テキスト">
          <a:extLst>
            <a:ext uri="{FF2B5EF4-FFF2-40B4-BE49-F238E27FC236}">
              <a16:creationId xmlns:a16="http://schemas.microsoft.com/office/drawing/2014/main" id="{00000000-0008-0000-0400-00008B010000}"/>
            </a:ext>
          </a:extLst>
        </xdr:cNvPr>
        <xdr:cNvSpPr txBox="1"/>
      </xdr:nvSpPr>
      <xdr:spPr>
        <a:xfrm>
          <a:off x="49149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163830</xdr:rowOff>
    </xdr:from>
    <xdr:to>
      <xdr:col>20</xdr:col>
      <xdr:colOff>38100</xdr:colOff>
      <xdr:row>80</xdr:row>
      <xdr:rowOff>93980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937000" y="1370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78757</xdr:rowOff>
    </xdr:from>
    <xdr:ext cx="7366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3606800" y="13794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118111</xdr:rowOff>
    </xdr:from>
    <xdr:to>
      <xdr:col>15</xdr:col>
      <xdr:colOff>149225</xdr:colOff>
      <xdr:row>80</xdr:row>
      <xdr:rowOff>48261</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3048000" y="1366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33038</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2717800" y="13749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156211</xdr:rowOff>
    </xdr:from>
    <xdr:to>
      <xdr:col>11</xdr:col>
      <xdr:colOff>60325</xdr:colOff>
      <xdr:row>80</xdr:row>
      <xdr:rowOff>86361</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2159000" y="1370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71138</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828800" y="137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148589</xdr:rowOff>
    </xdr:from>
    <xdr:to>
      <xdr:col>6</xdr:col>
      <xdr:colOff>171450</xdr:colOff>
      <xdr:row>80</xdr:row>
      <xdr:rowOff>78739</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1270000" y="1369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63516</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939800" y="13779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公債費以外に係る経常収支比率は類似団体平均を下回っている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状況にある。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今後も公債費の圧縮に努めながら，適切な行政サービスを提供</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していく。</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62</xdr:col>
      <xdr:colOff>6350</xdr:colOff>
      <xdr:row>69</xdr:row>
      <xdr:rowOff>107950</xdr:rowOff>
    </xdr:from>
    <xdr:ext cx="298543" cy="225703"/>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a:extLst>
            <a:ext uri="{FF2B5EF4-FFF2-40B4-BE49-F238E27FC236}">
              <a16:creationId xmlns:a16="http://schemas.microsoft.com/office/drawing/2014/main" id="{00000000-0008-0000-0400-0000AC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21844</xdr:rowOff>
    </xdr:from>
    <xdr:to>
      <xdr:col>82</xdr:col>
      <xdr:colOff>107950</xdr:colOff>
      <xdr:row>80</xdr:row>
      <xdr:rowOff>49276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6510000" y="12709144"/>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21353</xdr:rowOff>
    </xdr:from>
    <xdr:ext cx="762000" cy="259045"/>
    <xdr:sp macro="" textlink="">
      <xdr:nvSpPr>
        <xdr:cNvPr id="430" name="公債費以外最小値テキスト">
          <a:extLst>
            <a:ext uri="{FF2B5EF4-FFF2-40B4-BE49-F238E27FC236}">
              <a16:creationId xmlns:a16="http://schemas.microsoft.com/office/drawing/2014/main" id="{00000000-0008-0000-0400-0000AE010000}"/>
            </a:ext>
          </a:extLst>
        </xdr:cNvPr>
        <xdr:cNvSpPr txBox="1"/>
      </xdr:nvSpPr>
      <xdr:spPr>
        <a:xfrm>
          <a:off x="16598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49276</xdr:rowOff>
    </xdr:from>
    <xdr:to>
      <xdr:col>82</xdr:col>
      <xdr:colOff>196850</xdr:colOff>
      <xdr:row>80</xdr:row>
      <xdr:rowOff>49276</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108221</xdr:rowOff>
    </xdr:from>
    <xdr:ext cx="762000" cy="259045"/>
    <xdr:sp macro="" textlink="">
      <xdr:nvSpPr>
        <xdr:cNvPr id="432" name="公債費以外最大値テキスト">
          <a:extLst>
            <a:ext uri="{FF2B5EF4-FFF2-40B4-BE49-F238E27FC236}">
              <a16:creationId xmlns:a16="http://schemas.microsoft.com/office/drawing/2014/main" id="{00000000-0008-0000-0400-0000B0010000}"/>
            </a:ext>
          </a:extLst>
        </xdr:cNvPr>
        <xdr:cNvSpPr txBox="1"/>
      </xdr:nvSpPr>
      <xdr:spPr>
        <a:xfrm>
          <a:off x="16598900" y="1245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21844</xdr:rowOff>
    </xdr:from>
    <xdr:to>
      <xdr:col>82</xdr:col>
      <xdr:colOff>196850</xdr:colOff>
      <xdr:row>74</xdr:row>
      <xdr:rowOff>21844</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6421100" y="12709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99568</xdr:rowOff>
    </xdr:from>
    <xdr:to>
      <xdr:col>82</xdr:col>
      <xdr:colOff>107950</xdr:colOff>
      <xdr:row>77</xdr:row>
      <xdr:rowOff>69850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5671800" y="13129768"/>
          <a:ext cx="8382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73423</xdr:rowOff>
    </xdr:from>
    <xdr:ext cx="762000" cy="259045"/>
    <xdr:sp macro="" textlink="">
      <xdr:nvSpPr>
        <xdr:cNvPr id="435" name="公債費以外平均値テキスト">
          <a:extLst>
            <a:ext uri="{FF2B5EF4-FFF2-40B4-BE49-F238E27FC236}">
              <a16:creationId xmlns:a16="http://schemas.microsoft.com/office/drawing/2014/main" id="{00000000-0008-0000-0400-0000B3010000}"/>
            </a:ext>
          </a:extLst>
        </xdr:cNvPr>
        <xdr:cNvSpPr txBox="1"/>
      </xdr:nvSpPr>
      <xdr:spPr>
        <a:xfrm>
          <a:off x="16598900" y="132750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101346</xdr:rowOff>
    </xdr:from>
    <xdr:to>
      <xdr:col>82</xdr:col>
      <xdr:colOff>158750</xdr:colOff>
      <xdr:row>78</xdr:row>
      <xdr:rowOff>31496</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64592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35561</xdr:rowOff>
    </xdr:from>
    <xdr:to>
      <xdr:col>78</xdr:col>
      <xdr:colOff>69850</xdr:colOff>
      <xdr:row>76</xdr:row>
      <xdr:rowOff>99568</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4782800" y="13065761"/>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64770</xdr:rowOff>
    </xdr:from>
    <xdr:to>
      <xdr:col>78</xdr:col>
      <xdr:colOff>120650</xdr:colOff>
      <xdr:row>77</xdr:row>
      <xdr:rowOff>166370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5621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151147</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74422</xdr:rowOff>
    </xdr:from>
    <xdr:to>
      <xdr:col>73</xdr:col>
      <xdr:colOff>180975</xdr:colOff>
      <xdr:row>76</xdr:row>
      <xdr:rowOff>35561</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3893800" y="12933172"/>
          <a:ext cx="889000" cy="132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132859</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401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1270</xdr:rowOff>
    </xdr:from>
    <xdr:to>
      <xdr:col>69</xdr:col>
      <xdr:colOff>92075</xdr:colOff>
      <xdr:row>75</xdr:row>
      <xdr:rowOff>74422</xdr:rowOff>
    </xdr:to>
    <xdr:cxnSp macro="">
      <xdr:nvCxnSpPr>
        <xdr:cNvPr id="443" name="直線コネクタ 442">
          <a:extLst>
            <a:ext uri="{FF2B5EF4-FFF2-40B4-BE49-F238E27FC236}">
              <a16:creationId xmlns:a16="http://schemas.microsoft.com/office/drawing/2014/main" id="{00000000-0008-0000-0400-0000BB010000}"/>
            </a:ext>
          </a:extLst>
        </xdr:cNvPr>
        <xdr:cNvCxnSpPr/>
      </xdr:nvCxnSpPr>
      <xdr:spPr>
        <a:xfrm>
          <a:off x="13004800" y="1286002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14478</xdr:rowOff>
    </xdr:from>
    <xdr:to>
      <xdr:col>69</xdr:col>
      <xdr:colOff>142875</xdr:colOff>
      <xdr:row>77</xdr:row>
      <xdr:rowOff>116078</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3843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100855</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512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89915</xdr:rowOff>
    </xdr:from>
    <xdr:to>
      <xdr:col>65</xdr:col>
      <xdr:colOff>53975</xdr:colOff>
      <xdr:row>77</xdr:row>
      <xdr:rowOff>20065</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2954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4842</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623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19050</xdr:rowOff>
    </xdr:from>
    <xdr:to>
      <xdr:col>82</xdr:col>
      <xdr:colOff>158750</xdr:colOff>
      <xdr:row>77</xdr:row>
      <xdr:rowOff>120650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64592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35577</xdr:rowOff>
    </xdr:from>
    <xdr:ext cx="762000" cy="259045"/>
    <xdr:sp macro="" textlink="">
      <xdr:nvSpPr>
        <xdr:cNvPr id="454" name="公債費以外該当値テキスト">
          <a:extLst>
            <a:ext uri="{FF2B5EF4-FFF2-40B4-BE49-F238E27FC236}">
              <a16:creationId xmlns:a16="http://schemas.microsoft.com/office/drawing/2014/main" id="{00000000-0008-0000-0400-0000C6010000}"/>
            </a:ext>
          </a:extLst>
        </xdr:cNvPr>
        <xdr:cNvSpPr txBox="1"/>
      </xdr:nvSpPr>
      <xdr:spPr>
        <a:xfrm>
          <a:off x="165989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48768</xdr:rowOff>
    </xdr:from>
    <xdr:to>
      <xdr:col>78</xdr:col>
      <xdr:colOff>120650</xdr:colOff>
      <xdr:row>76</xdr:row>
      <xdr:rowOff>150368</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5621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160545</xdr:rowOff>
    </xdr:from>
    <xdr:ext cx="7366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5290800" y="12847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156211</xdr:rowOff>
    </xdr:from>
    <xdr:to>
      <xdr:col>74</xdr:col>
      <xdr:colOff>31750</xdr:colOff>
      <xdr:row>76</xdr:row>
      <xdr:rowOff>86361</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4732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96537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4401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23622</xdr:rowOff>
    </xdr:from>
    <xdr:to>
      <xdr:col>69</xdr:col>
      <xdr:colOff>142875</xdr:colOff>
      <xdr:row>75</xdr:row>
      <xdr:rowOff>125222</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3843000" y="1288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135399</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3512800" y="1265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121920</xdr:rowOff>
    </xdr:from>
    <xdr:to>
      <xdr:col>65</xdr:col>
      <xdr:colOff>53975</xdr:colOff>
      <xdr:row>75</xdr:row>
      <xdr:rowOff>52070</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2954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62247</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2623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北海道函館市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156749</xdr:rowOff>
    </xdr:from>
    <xdr:to>
      <xdr:col>29</xdr:col>
      <xdr:colOff>127000</xdr:colOff>
      <xdr:row>20</xdr:row>
      <xdr:rowOff>17714</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90324"/>
          <a:ext cx="0" cy="14040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161241</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66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17714</xdr:rowOff>
    </xdr:from>
    <xdr:to>
      <xdr:col>30</xdr:col>
      <xdr:colOff>25400</xdr:colOff>
      <xdr:row>20</xdr:row>
      <xdr:rowOff>17714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943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71676</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3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156749</xdr:rowOff>
    </xdr:from>
    <xdr:to>
      <xdr:col>30</xdr:col>
      <xdr:colOff>25400</xdr:colOff>
      <xdr:row>11</xdr:row>
      <xdr:rowOff>156749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903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62520</xdr:rowOff>
    </xdr:from>
    <xdr:to>
      <xdr:col>29</xdr:col>
      <xdr:colOff>127000</xdr:colOff>
      <xdr:row>14</xdr:row>
      <xdr:rowOff>98044</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510445"/>
          <a:ext cx="647700" cy="355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32534</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823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60457</xdr:rowOff>
    </xdr:from>
    <xdr:to>
      <xdr:col>29</xdr:col>
      <xdr:colOff>177800</xdr:colOff>
      <xdr:row>16</xdr:row>
      <xdr:rowOff>162057</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851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98044</xdr:rowOff>
    </xdr:from>
    <xdr:to>
      <xdr:col>26</xdr:col>
      <xdr:colOff>50800</xdr:colOff>
      <xdr:row>14</xdr:row>
      <xdr:rowOff>116424</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545969"/>
          <a:ext cx="698500" cy="183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107503</xdr:rowOff>
    </xdr:from>
    <xdr:to>
      <xdr:col>26</xdr:col>
      <xdr:colOff>101600</xdr:colOff>
      <xdr:row>17</xdr:row>
      <xdr:rowOff>37653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8983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22430</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984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116424</xdr:rowOff>
    </xdr:from>
    <xdr:to>
      <xdr:col>22</xdr:col>
      <xdr:colOff>114300</xdr:colOff>
      <xdr:row>14</xdr:row>
      <xdr:rowOff>144816</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564349"/>
          <a:ext cx="698500" cy="283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126797</xdr:rowOff>
    </xdr:from>
    <xdr:to>
      <xdr:col>22</xdr:col>
      <xdr:colOff>165100</xdr:colOff>
      <xdr:row>17</xdr:row>
      <xdr:rowOff>56947</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917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41724</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3003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132608</xdr:rowOff>
    </xdr:from>
    <xdr:to>
      <xdr:col>18</xdr:col>
      <xdr:colOff>177800</xdr:colOff>
      <xdr:row>14</xdr:row>
      <xdr:rowOff>144816</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2908300" y="2580533"/>
          <a:ext cx="698500" cy="122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148788</xdr:rowOff>
    </xdr:from>
    <xdr:to>
      <xdr:col>19</xdr:col>
      <xdr:colOff>38100</xdr:colOff>
      <xdr:row>17</xdr:row>
      <xdr:rowOff>78938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9396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63715</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025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145999</xdr:rowOff>
    </xdr:from>
    <xdr:to>
      <xdr:col>15</xdr:col>
      <xdr:colOff>101600</xdr:colOff>
      <xdr:row>17</xdr:row>
      <xdr:rowOff>76149</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9368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60926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023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11720</xdr:rowOff>
    </xdr:from>
    <xdr:to>
      <xdr:col>29</xdr:col>
      <xdr:colOff>177800</xdr:colOff>
      <xdr:row>14</xdr:row>
      <xdr:rowOff>113320</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4596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28247</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304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47244</xdr:rowOff>
    </xdr:from>
    <xdr:to>
      <xdr:col>26</xdr:col>
      <xdr:colOff>101600</xdr:colOff>
      <xdr:row>14</xdr:row>
      <xdr:rowOff>148844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4951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159021</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2640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65624</xdr:rowOff>
    </xdr:from>
    <xdr:to>
      <xdr:col>22</xdr:col>
      <xdr:colOff>165100</xdr:colOff>
      <xdr:row>14</xdr:row>
      <xdr:rowOff>167224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5135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5951</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282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94016</xdr:rowOff>
    </xdr:from>
    <xdr:to>
      <xdr:col>19</xdr:col>
      <xdr:colOff>38100</xdr:colOff>
      <xdr:row>15</xdr:row>
      <xdr:rowOff>24166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5419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34343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310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81808</xdr:rowOff>
    </xdr:from>
    <xdr:to>
      <xdr:col>15</xdr:col>
      <xdr:colOff>101600</xdr:colOff>
      <xdr:row>15</xdr:row>
      <xdr:rowOff>11958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5297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22135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298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217023</xdr:rowOff>
    </xdr:from>
    <xdr:to>
      <xdr:col>29</xdr:col>
      <xdr:colOff>127000</xdr:colOff>
      <xdr:row>38</xdr:row>
      <xdr:rowOff>94996</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141573"/>
          <a:ext cx="0" cy="142102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67073</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53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94996</xdr:rowOff>
    </xdr:from>
    <xdr:to>
      <xdr:col>30</xdr:col>
      <xdr:colOff>25400</xdr:colOff>
      <xdr:row>38</xdr:row>
      <xdr:rowOff>94996</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5625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131950</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85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217023</xdr:rowOff>
    </xdr:from>
    <xdr:to>
      <xdr:col>30</xdr:col>
      <xdr:colOff>25400</xdr:colOff>
      <xdr:row>33</xdr:row>
      <xdr:rowOff>217023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1415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316006</xdr:rowOff>
    </xdr:from>
    <xdr:to>
      <xdr:col>29</xdr:col>
      <xdr:colOff>127000</xdr:colOff>
      <xdr:row>35</xdr:row>
      <xdr:rowOff>295249</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003800" y="6583456"/>
          <a:ext cx="647700" cy="3221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315099</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925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122</xdr:rowOff>
    </xdr:from>
    <xdr:to>
      <xdr:col>29</xdr:col>
      <xdr:colOff>177800</xdr:colOff>
      <xdr:row>36</xdr:row>
      <xdr:rowOff>101722</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953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316006</xdr:rowOff>
    </xdr:from>
    <xdr:to>
      <xdr:col>26</xdr:col>
      <xdr:colOff>50800</xdr:colOff>
      <xdr:row>35</xdr:row>
      <xdr:rowOff>24404</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6583456"/>
          <a:ext cx="698500" cy="512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337535</xdr:rowOff>
    </xdr:from>
    <xdr:to>
      <xdr:col>26</xdr:col>
      <xdr:colOff>101600</xdr:colOff>
      <xdr:row>36</xdr:row>
      <xdr:rowOff>96235</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9478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81012</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7034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24404</xdr:rowOff>
    </xdr:from>
    <xdr:to>
      <xdr:col>22</xdr:col>
      <xdr:colOff>114300</xdr:colOff>
      <xdr:row>35</xdr:row>
      <xdr:rowOff>64181</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6634754"/>
          <a:ext cx="698500" cy="397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331501</xdr:rowOff>
    </xdr:from>
    <xdr:to>
      <xdr:col>22</xdr:col>
      <xdr:colOff>165100</xdr:colOff>
      <xdr:row>36</xdr:row>
      <xdr:rowOff>90201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941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74978</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7028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49688</xdr:rowOff>
    </xdr:from>
    <xdr:to>
      <xdr:col>18</xdr:col>
      <xdr:colOff>177800</xdr:colOff>
      <xdr:row>35</xdr:row>
      <xdr:rowOff>64181</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2908300" y="6660038"/>
          <a:ext cx="698500" cy="144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294147</xdr:rowOff>
    </xdr:from>
    <xdr:to>
      <xdr:col>19</xdr:col>
      <xdr:colOff>38100</xdr:colOff>
      <xdr:row>36</xdr:row>
      <xdr:rowOff>52847</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904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37624</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990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271790</xdr:rowOff>
    </xdr:from>
    <xdr:to>
      <xdr:col>15</xdr:col>
      <xdr:colOff>101600</xdr:colOff>
      <xdr:row>36</xdr:row>
      <xdr:rowOff>30490</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8821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15267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968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244449</xdr:rowOff>
    </xdr:from>
    <xdr:to>
      <xdr:col>29</xdr:col>
      <xdr:colOff>177800</xdr:colOff>
      <xdr:row>36</xdr:row>
      <xdr:rowOff>3149</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8547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89526</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699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265206</xdr:rowOff>
    </xdr:from>
    <xdr:to>
      <xdr:col>26</xdr:col>
      <xdr:colOff>101600</xdr:colOff>
      <xdr:row>35</xdr:row>
      <xdr:rowOff>23906</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5326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34083</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301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316504</xdr:rowOff>
    </xdr:from>
    <xdr:to>
      <xdr:col>22</xdr:col>
      <xdr:colOff>165100</xdr:colOff>
      <xdr:row>35</xdr:row>
      <xdr:rowOff>75204</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5839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85381</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352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13381</xdr:rowOff>
    </xdr:from>
    <xdr:to>
      <xdr:col>19</xdr:col>
      <xdr:colOff>38100</xdr:colOff>
      <xdr:row>35</xdr:row>
      <xdr:rowOff>114981</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6237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125158</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392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341788</xdr:rowOff>
    </xdr:from>
    <xdr:to>
      <xdr:col>15</xdr:col>
      <xdr:colOff>101600</xdr:colOff>
      <xdr:row>35</xdr:row>
      <xdr:rowOff>100488</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6092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110665</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378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北海道函館市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255,308
254,146
677.87
137,782,620
136,199,691
1,344,638
69,622,544
138,050,135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52.4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61519</xdr:rowOff>
    </xdr:from>
    <xdr:to>
      <xdr:col>24</xdr:col>
      <xdr:colOff>62865</xdr:colOff>
      <xdr:row>38</xdr:row>
      <xdr:rowOff>164541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05019"/>
          <a:ext cx="1270" cy="1474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168368</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83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164541</xdr:rowOff>
    </xdr:from>
    <xdr:to>
      <xdr:col>24</xdr:col>
      <xdr:colOff>152400</xdr:colOff>
      <xdr:row>38</xdr:row>
      <xdr:rowOff>164541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7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8196</xdr:rowOff>
    </xdr:from>
    <xdr:ext cx="534377"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8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61519</xdr:rowOff>
    </xdr:from>
    <xdr:to>
      <xdr:col>24</xdr:col>
      <xdr:colOff>152400</xdr:colOff>
      <xdr:row>30</xdr:row>
      <xdr:rowOff>61519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05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44564</xdr:rowOff>
    </xdr:from>
    <xdr:to>
      <xdr:col>24</xdr:col>
      <xdr:colOff>63500</xdr:colOff>
      <xdr:row>33</xdr:row>
      <xdr:rowOff>103810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702414"/>
          <a:ext cx="838200" cy="59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140746</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70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162319</xdr:rowOff>
    </xdr:from>
    <xdr:to>
      <xdr:col>24</xdr:col>
      <xdr:colOff>114300</xdr:colOff>
      <xdr:row>35</xdr:row>
      <xdr:rowOff>92469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91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67082</xdr:rowOff>
    </xdr:from>
    <xdr:to>
      <xdr:col>19</xdr:col>
      <xdr:colOff>177800</xdr:colOff>
      <xdr:row>33</xdr:row>
      <xdr:rowOff>103810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5724932"/>
          <a:ext cx="889000" cy="36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168034</xdr:rowOff>
    </xdr:from>
    <xdr:to>
      <xdr:col>20</xdr:col>
      <xdr:colOff>38100</xdr:colOff>
      <xdr:row>35</xdr:row>
      <xdr:rowOff>98184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997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89311</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09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67082</xdr:rowOff>
    </xdr:from>
    <xdr:to>
      <xdr:col>15</xdr:col>
      <xdr:colOff>50800</xdr:colOff>
      <xdr:row>33</xdr:row>
      <xdr:rowOff>75654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724932"/>
          <a:ext cx="889000" cy="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1270</xdr:rowOff>
    </xdr:from>
    <xdr:to>
      <xdr:col>15</xdr:col>
      <xdr:colOff>101600</xdr:colOff>
      <xdr:row>35</xdr:row>
      <xdr:rowOff>102870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0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93997</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9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50127</xdr:rowOff>
    </xdr:from>
    <xdr:to>
      <xdr:col>10</xdr:col>
      <xdr:colOff>114300</xdr:colOff>
      <xdr:row>33</xdr:row>
      <xdr:rowOff>75654</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5707977"/>
          <a:ext cx="889000" cy="2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8661</xdr:rowOff>
    </xdr:from>
    <xdr:to>
      <xdr:col>10</xdr:col>
      <xdr:colOff>165100</xdr:colOff>
      <xdr:row>35</xdr:row>
      <xdr:rowOff>110261</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0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101388</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02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167234</xdr:rowOff>
    </xdr:from>
    <xdr:to>
      <xdr:col>6</xdr:col>
      <xdr:colOff>38100</xdr:colOff>
      <xdr:row>35</xdr:row>
      <xdr:rowOff>97384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599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88511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8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165214</xdr:rowOff>
    </xdr:from>
    <xdr:to>
      <xdr:col>24</xdr:col>
      <xdr:colOff>114300</xdr:colOff>
      <xdr:row>33</xdr:row>
      <xdr:rowOff>95364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651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16641</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503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53010</xdr:rowOff>
    </xdr:from>
    <xdr:to>
      <xdr:col>20</xdr:col>
      <xdr:colOff>38100</xdr:colOff>
      <xdr:row>33</xdr:row>
      <xdr:rowOff>154610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71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171137</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486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16282</xdr:rowOff>
    </xdr:from>
    <xdr:to>
      <xdr:col>15</xdr:col>
      <xdr:colOff>101600</xdr:colOff>
      <xdr:row>33</xdr:row>
      <xdr:rowOff>117882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67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134409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44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24854</xdr:rowOff>
    </xdr:from>
    <xdr:to>
      <xdr:col>10</xdr:col>
      <xdr:colOff>165100</xdr:colOff>
      <xdr:row>33</xdr:row>
      <xdr:rowOff>126454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68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142981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457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170777</xdr:rowOff>
    </xdr:from>
    <xdr:to>
      <xdr:col>6</xdr:col>
      <xdr:colOff>38100</xdr:colOff>
      <xdr:row>33</xdr:row>
      <xdr:rowOff>100927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657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117454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43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136652</xdr:rowOff>
    </xdr:from>
    <xdr:to>
      <xdr:col>24</xdr:col>
      <xdr:colOff>62865</xdr:colOff>
      <xdr:row>57</xdr:row>
      <xdr:rowOff>150902</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537702"/>
          <a:ext cx="1270" cy="1385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154729</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992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150902</xdr:rowOff>
    </xdr:from>
    <xdr:to>
      <xdr:col>24</xdr:col>
      <xdr:colOff>152400</xdr:colOff>
      <xdr:row>57</xdr:row>
      <xdr:rowOff>150902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923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83329</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12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136652</xdr:rowOff>
    </xdr:from>
    <xdr:to>
      <xdr:col>24</xdr:col>
      <xdr:colOff>152400</xdr:colOff>
      <xdr:row>49</xdr:row>
      <xdr:rowOff>136652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537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86417</xdr:rowOff>
    </xdr:from>
    <xdr:to>
      <xdr:col>24</xdr:col>
      <xdr:colOff>63500</xdr:colOff>
      <xdr:row>55</xdr:row>
      <xdr:rowOff>144120</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516167"/>
          <a:ext cx="838200" cy="57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55630</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485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77203</xdr:rowOff>
    </xdr:from>
    <xdr:to>
      <xdr:col>24</xdr:col>
      <xdr:colOff>114300</xdr:colOff>
      <xdr:row>56</xdr:row>
      <xdr:rowOff>7353</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50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144120</xdr:rowOff>
    </xdr:from>
    <xdr:to>
      <xdr:col>19</xdr:col>
      <xdr:colOff>177800</xdr:colOff>
      <xdr:row>55</xdr:row>
      <xdr:rowOff>157740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573870"/>
          <a:ext cx="889000" cy="1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118370</xdr:rowOff>
    </xdr:from>
    <xdr:to>
      <xdr:col>20</xdr:col>
      <xdr:colOff>38100</xdr:colOff>
      <xdr:row>56</xdr:row>
      <xdr:rowOff>48520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39647</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640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157740</xdr:rowOff>
    </xdr:from>
    <xdr:to>
      <xdr:col>15</xdr:col>
      <xdr:colOff>50800</xdr:colOff>
      <xdr:row>56</xdr:row>
      <xdr:rowOff>2254</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587490"/>
          <a:ext cx="889000" cy="15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162147</xdr:rowOff>
    </xdr:from>
    <xdr:to>
      <xdr:col>15</xdr:col>
      <xdr:colOff>101600</xdr:colOff>
      <xdr:row>56</xdr:row>
      <xdr:rowOff>92297</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59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83424</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68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165018</xdr:rowOff>
    </xdr:from>
    <xdr:to>
      <xdr:col>10</xdr:col>
      <xdr:colOff>114300</xdr:colOff>
      <xdr:row>56</xdr:row>
      <xdr:rowOff>2254</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9594768"/>
          <a:ext cx="8890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140240</xdr:rowOff>
    </xdr:from>
    <xdr:to>
      <xdr:col>10</xdr:col>
      <xdr:colOff>165100</xdr:colOff>
      <xdr:row>56</xdr:row>
      <xdr:rowOff>70390</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56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61517</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662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154375</xdr:rowOff>
    </xdr:from>
    <xdr:to>
      <xdr:col>6</xdr:col>
      <xdr:colOff>38100</xdr:colOff>
      <xdr:row>56</xdr:row>
      <xdr:rowOff>84525</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584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75652</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67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35617</xdr:rowOff>
    </xdr:from>
    <xdr:to>
      <xdr:col>24</xdr:col>
      <xdr:colOff>114300</xdr:colOff>
      <xdr:row>55</xdr:row>
      <xdr:rowOff>137217</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465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58494</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316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93320</xdr:rowOff>
    </xdr:from>
    <xdr:to>
      <xdr:col>20</xdr:col>
      <xdr:colOff>38100</xdr:colOff>
      <xdr:row>56</xdr:row>
      <xdr:rowOff>23470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52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39997</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298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106940</xdr:rowOff>
    </xdr:from>
    <xdr:to>
      <xdr:col>15</xdr:col>
      <xdr:colOff>101600</xdr:colOff>
      <xdr:row>56</xdr:row>
      <xdr:rowOff>37090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53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53617</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311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122904</xdr:rowOff>
    </xdr:from>
    <xdr:to>
      <xdr:col>10</xdr:col>
      <xdr:colOff>165100</xdr:colOff>
      <xdr:row>56</xdr:row>
      <xdr:rowOff>53054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552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69581</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327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114218</xdr:rowOff>
    </xdr:from>
    <xdr:to>
      <xdr:col>6</xdr:col>
      <xdr:colOff>38100</xdr:colOff>
      <xdr:row>56</xdr:row>
      <xdr:rowOff>44368</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543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60895</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319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93472</xdr:rowOff>
    </xdr:from>
    <xdr:to>
      <xdr:col>24</xdr:col>
      <xdr:colOff>62865</xdr:colOff>
      <xdr:row>79</xdr:row>
      <xdr:rowOff>8762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94972"/>
          <a:ext cx="1270" cy="1458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12589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571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8762</xdr:rowOff>
    </xdr:from>
    <xdr:to>
      <xdr:col>24</xdr:col>
      <xdr:colOff>152400</xdr:colOff>
      <xdr:row>79</xdr:row>
      <xdr:rowOff>8762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53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40149</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70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93472</xdr:rowOff>
    </xdr:from>
    <xdr:to>
      <xdr:col>24</xdr:col>
      <xdr:colOff>152400</xdr:colOff>
      <xdr:row>70</xdr:row>
      <xdr:rowOff>93472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94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133604</xdr:rowOff>
    </xdr:from>
    <xdr:to>
      <xdr:col>24</xdr:col>
      <xdr:colOff>63500</xdr:colOff>
      <xdr:row>71</xdr:row>
      <xdr:rowOff>152781</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2135104"/>
          <a:ext cx="838200" cy="190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137304</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9960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158877</xdr:rowOff>
    </xdr:from>
    <xdr:to>
      <xdr:col>24</xdr:col>
      <xdr:colOff>114300</xdr:colOff>
      <xdr:row>76</xdr:row>
      <xdr:rowOff>89027</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017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69</xdr:row>
      <xdr:rowOff>159639</xdr:rowOff>
    </xdr:from>
    <xdr:to>
      <xdr:col>19</xdr:col>
      <xdr:colOff>177800</xdr:colOff>
      <xdr:row>70</xdr:row>
      <xdr:rowOff>133604</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1989689"/>
          <a:ext cx="889000" cy="145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132207</xdr:rowOff>
    </xdr:from>
    <xdr:to>
      <xdr:col>20</xdr:col>
      <xdr:colOff>38100</xdr:colOff>
      <xdr:row>76</xdr:row>
      <xdr:rowOff>62356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29909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53484</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083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69</xdr:row>
      <xdr:rowOff>159639</xdr:rowOff>
    </xdr:from>
    <xdr:to>
      <xdr:col>15</xdr:col>
      <xdr:colOff>50800</xdr:colOff>
      <xdr:row>71</xdr:row>
      <xdr:rowOff>139065</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1989689"/>
          <a:ext cx="889000" cy="322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142748</xdr:rowOff>
    </xdr:from>
    <xdr:to>
      <xdr:col>15</xdr:col>
      <xdr:colOff>101600</xdr:colOff>
      <xdr:row>76</xdr:row>
      <xdr:rowOff>72898</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001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64025</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094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70</xdr:row>
      <xdr:rowOff>125349</xdr:rowOff>
    </xdr:from>
    <xdr:to>
      <xdr:col>10</xdr:col>
      <xdr:colOff>114300</xdr:colOff>
      <xdr:row>71</xdr:row>
      <xdr:rowOff>139065</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2126849"/>
          <a:ext cx="889000" cy="18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156845</xdr:rowOff>
    </xdr:from>
    <xdr:to>
      <xdr:col>10</xdr:col>
      <xdr:colOff>165100</xdr:colOff>
      <xdr:row>76</xdr:row>
      <xdr:rowOff>86995</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0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78122</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10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165227</xdr:rowOff>
    </xdr:from>
    <xdr:to>
      <xdr:col>6</xdr:col>
      <xdr:colOff>38100</xdr:colOff>
      <xdr:row>76</xdr:row>
      <xdr:rowOff>95377</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02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86504</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116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101981</xdr:rowOff>
    </xdr:from>
    <xdr:to>
      <xdr:col>24</xdr:col>
      <xdr:colOff>114300</xdr:colOff>
      <xdr:row>72</xdr:row>
      <xdr:rowOff>32131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2274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124858</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2126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70</xdr:row>
      <xdr:rowOff>82804</xdr:rowOff>
    </xdr:from>
    <xdr:to>
      <xdr:col>20</xdr:col>
      <xdr:colOff>38100</xdr:colOff>
      <xdr:row>71</xdr:row>
      <xdr:rowOff>12954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2084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69</xdr:row>
      <xdr:rowOff>29481</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30111" y="1185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69</xdr:row>
      <xdr:rowOff>108839</xdr:rowOff>
    </xdr:from>
    <xdr:to>
      <xdr:col>15</xdr:col>
      <xdr:colOff>101600</xdr:colOff>
      <xdr:row>70</xdr:row>
      <xdr:rowOff>38989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1938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68</xdr:row>
      <xdr:rowOff>55516</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41111" y="11714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71</xdr:row>
      <xdr:rowOff>88265</xdr:rowOff>
    </xdr:from>
    <xdr:to>
      <xdr:col>10</xdr:col>
      <xdr:colOff>165100</xdr:colOff>
      <xdr:row>72</xdr:row>
      <xdr:rowOff>18415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226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70</xdr:row>
      <xdr:rowOff>34942</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52111" y="12036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70</xdr:row>
      <xdr:rowOff>74549</xdr:rowOff>
    </xdr:from>
    <xdr:to>
      <xdr:col>6</xdr:col>
      <xdr:colOff>38100</xdr:colOff>
      <xdr:row>71</xdr:row>
      <xdr:rowOff>4699</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2076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69</xdr:row>
      <xdr:rowOff>21226</xdr:rowOff>
    </xdr:from>
    <xdr:ext cx="534377"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63111" y="11851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34506</xdr:rowOff>
    </xdr:from>
    <xdr:to>
      <xdr:col>24</xdr:col>
      <xdr:colOff>62865</xdr:colOff>
      <xdr:row>98</xdr:row>
      <xdr:rowOff>48082</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465006"/>
          <a:ext cx="1270" cy="1385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51909</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854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48082</xdr:rowOff>
    </xdr:from>
    <xdr:to>
      <xdr:col>24</xdr:col>
      <xdr:colOff>152400</xdr:colOff>
      <xdr:row>98</xdr:row>
      <xdr:rowOff>48082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850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152633</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240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34506</xdr:rowOff>
    </xdr:from>
    <xdr:to>
      <xdr:col>24</xdr:col>
      <xdr:colOff>152400</xdr:colOff>
      <xdr:row>90</xdr:row>
      <xdr:rowOff>34506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465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43726</xdr:rowOff>
    </xdr:from>
    <xdr:to>
      <xdr:col>24</xdr:col>
      <xdr:colOff>63500</xdr:colOff>
      <xdr:row>91</xdr:row>
      <xdr:rowOff>131344</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5645676"/>
          <a:ext cx="838200" cy="87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146066</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2623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167639</xdr:rowOff>
    </xdr:from>
    <xdr:to>
      <xdr:col>24</xdr:col>
      <xdr:colOff>114300</xdr:colOff>
      <xdr:row>95</xdr:row>
      <xdr:rowOff>97789</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28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131344</xdr:rowOff>
    </xdr:from>
    <xdr:to>
      <xdr:col>19</xdr:col>
      <xdr:colOff>177800</xdr:colOff>
      <xdr:row>91</xdr:row>
      <xdr:rowOff>144614</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5733294"/>
          <a:ext cx="889000" cy="13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59195</xdr:rowOff>
    </xdr:from>
    <xdr:to>
      <xdr:col>20</xdr:col>
      <xdr:colOff>38100</xdr:colOff>
      <xdr:row>95</xdr:row>
      <xdr:rowOff>160795</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34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151922</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439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144614</xdr:rowOff>
    </xdr:from>
    <xdr:to>
      <xdr:col>15</xdr:col>
      <xdr:colOff>50800</xdr:colOff>
      <xdr:row>92</xdr:row>
      <xdr:rowOff>31547</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5746564"/>
          <a:ext cx="889000" cy="58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50585</xdr:rowOff>
    </xdr:from>
    <xdr:to>
      <xdr:col>15</xdr:col>
      <xdr:colOff>101600</xdr:colOff>
      <xdr:row>95</xdr:row>
      <xdr:rowOff>152185</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33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143312</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08795" y="16431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31547</xdr:rowOff>
    </xdr:from>
    <xdr:to>
      <xdr:col>10</xdr:col>
      <xdr:colOff>114300</xdr:colOff>
      <xdr:row>92</xdr:row>
      <xdr:rowOff>88798</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5804947"/>
          <a:ext cx="889000" cy="57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76200</xdr:rowOff>
    </xdr:from>
    <xdr:to>
      <xdr:col>10</xdr:col>
      <xdr:colOff>165100</xdr:colOff>
      <xdr:row>96</xdr:row>
      <xdr:rowOff>6350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36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168927</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19795" y="16456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141732</xdr:rowOff>
    </xdr:from>
    <xdr:to>
      <xdr:col>6</xdr:col>
      <xdr:colOff>38100</xdr:colOff>
      <xdr:row>96</xdr:row>
      <xdr:rowOff>71882</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42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63009</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30795" y="16522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164376</xdr:rowOff>
    </xdr:from>
    <xdr:to>
      <xdr:col>24</xdr:col>
      <xdr:colOff>114300</xdr:colOff>
      <xdr:row>91</xdr:row>
      <xdr:rowOff>94526</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559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15803</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5446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80544</xdr:rowOff>
    </xdr:from>
    <xdr:to>
      <xdr:col>20</xdr:col>
      <xdr:colOff>38100</xdr:colOff>
      <xdr:row>92</xdr:row>
      <xdr:rowOff>10694</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568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27221</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795" y="15457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93814</xdr:rowOff>
    </xdr:from>
    <xdr:to>
      <xdr:col>15</xdr:col>
      <xdr:colOff>101600</xdr:colOff>
      <xdr:row>92</xdr:row>
      <xdr:rowOff>23964</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569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90</xdr:row>
      <xdr:rowOff>40491</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08795" y="15470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91</xdr:row>
      <xdr:rowOff>152197</xdr:rowOff>
    </xdr:from>
    <xdr:to>
      <xdr:col>10</xdr:col>
      <xdr:colOff>165100</xdr:colOff>
      <xdr:row>92</xdr:row>
      <xdr:rowOff>82347</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5754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90</xdr:row>
      <xdr:rowOff>98874</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19795" y="15529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37998</xdr:rowOff>
    </xdr:from>
    <xdr:to>
      <xdr:col>6</xdr:col>
      <xdr:colOff>38100</xdr:colOff>
      <xdr:row>92</xdr:row>
      <xdr:rowOff>139598</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5811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90</xdr:row>
      <xdr:rowOff>156125</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30795" y="15586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168927</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127447</xdr:rowOff>
    </xdr:from>
    <xdr:to>
      <xdr:col>54</xdr:col>
      <xdr:colOff>189865</xdr:colOff>
      <xdr:row>39</xdr:row>
      <xdr:rowOff>58936</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70947"/>
          <a:ext cx="1270" cy="1474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62763</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749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58936</xdr:rowOff>
    </xdr:from>
    <xdr:to>
      <xdr:col>55</xdr:col>
      <xdr:colOff>88900</xdr:colOff>
      <xdr:row>39</xdr:row>
      <xdr:rowOff>58936</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74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74124</xdr:rowOff>
    </xdr:from>
    <xdr:ext cx="534377"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46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127447</xdr:rowOff>
    </xdr:from>
    <xdr:to>
      <xdr:col>55</xdr:col>
      <xdr:colOff>88900</xdr:colOff>
      <xdr:row>30</xdr:row>
      <xdr:rowOff>127447</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70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50912</xdr:rowOff>
    </xdr:from>
    <xdr:to>
      <xdr:col>55</xdr:col>
      <xdr:colOff>0</xdr:colOff>
      <xdr:row>36</xdr:row>
      <xdr:rowOff>76698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223112"/>
          <a:ext cx="838200" cy="25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147063</xdr:rowOff>
    </xdr:from>
    <xdr:ext cx="534377"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319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168636</xdr:rowOff>
    </xdr:from>
    <xdr:to>
      <xdr:col>55</xdr:col>
      <xdr:colOff>50800</xdr:colOff>
      <xdr:row>37</xdr:row>
      <xdr:rowOff>98786</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340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46706</xdr:rowOff>
    </xdr:from>
    <xdr:to>
      <xdr:col>50</xdr:col>
      <xdr:colOff>114300</xdr:colOff>
      <xdr:row>36</xdr:row>
      <xdr:rowOff>76698</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5876006"/>
          <a:ext cx="889000" cy="372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35819</xdr:rowOff>
    </xdr:from>
    <xdr:to>
      <xdr:col>50</xdr:col>
      <xdr:colOff>165100</xdr:colOff>
      <xdr:row>37</xdr:row>
      <xdr:rowOff>137419</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37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128546</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72111" y="6472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149073</xdr:rowOff>
    </xdr:from>
    <xdr:to>
      <xdr:col>45</xdr:col>
      <xdr:colOff>177800</xdr:colOff>
      <xdr:row>34</xdr:row>
      <xdr:rowOff>46706</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7861300" y="5635473"/>
          <a:ext cx="889000" cy="240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77058</xdr:rowOff>
    </xdr:from>
    <xdr:to>
      <xdr:col>46</xdr:col>
      <xdr:colOff>38100</xdr:colOff>
      <xdr:row>38</xdr:row>
      <xdr:rowOff>7209</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42070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169786</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83111" y="6513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149073</xdr:rowOff>
    </xdr:from>
    <xdr:to>
      <xdr:col>41</xdr:col>
      <xdr:colOff>50800</xdr:colOff>
      <xdr:row>34</xdr:row>
      <xdr:rowOff>130213</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5635473"/>
          <a:ext cx="889000" cy="324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59662</xdr:rowOff>
    </xdr:from>
    <xdr:to>
      <xdr:col>41</xdr:col>
      <xdr:colOff>101600</xdr:colOff>
      <xdr:row>37</xdr:row>
      <xdr:rowOff>161262</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403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152389</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649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59685</xdr:rowOff>
    </xdr:from>
    <xdr:to>
      <xdr:col>36</xdr:col>
      <xdr:colOff>165100</xdr:colOff>
      <xdr:row>37</xdr:row>
      <xdr:rowOff>161285</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40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152412</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496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112</xdr:rowOff>
    </xdr:from>
    <xdr:to>
      <xdr:col>55</xdr:col>
      <xdr:colOff>50800</xdr:colOff>
      <xdr:row>36</xdr:row>
      <xdr:rowOff>101712</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172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22989</xdr:rowOff>
    </xdr:from>
    <xdr:ext cx="534377"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02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25898</xdr:rowOff>
    </xdr:from>
    <xdr:to>
      <xdr:col>50</xdr:col>
      <xdr:colOff>165100</xdr:colOff>
      <xdr:row>36</xdr:row>
      <xdr:rowOff>127498</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198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144025</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72111" y="5973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167356</xdr:rowOff>
    </xdr:from>
    <xdr:to>
      <xdr:col>46</xdr:col>
      <xdr:colOff>38100</xdr:colOff>
      <xdr:row>34</xdr:row>
      <xdr:rowOff>97506</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582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32</xdr:row>
      <xdr:rowOff>114033</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5600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98273</xdr:rowOff>
    </xdr:from>
    <xdr:to>
      <xdr:col>41</xdr:col>
      <xdr:colOff>101600</xdr:colOff>
      <xdr:row>33</xdr:row>
      <xdr:rowOff>28423</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558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31</xdr:row>
      <xdr:rowOff>44950</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535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79413</xdr:rowOff>
    </xdr:from>
    <xdr:to>
      <xdr:col>36</xdr:col>
      <xdr:colOff>165100</xdr:colOff>
      <xdr:row>35</xdr:row>
      <xdr:rowOff>9563</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5908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26090</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568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130246</xdr:rowOff>
    </xdr:from>
    <xdr:to>
      <xdr:col>54</xdr:col>
      <xdr:colOff>189865</xdr:colOff>
      <xdr:row>59</xdr:row>
      <xdr:rowOff>74010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702746"/>
          <a:ext cx="1270" cy="1486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77837</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19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74010</xdr:rowOff>
    </xdr:from>
    <xdr:to>
      <xdr:col>55</xdr:col>
      <xdr:colOff>88900</xdr:colOff>
      <xdr:row>59</xdr:row>
      <xdr:rowOff>74010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18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76923</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477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130246</xdr:rowOff>
    </xdr:from>
    <xdr:to>
      <xdr:col>55</xdr:col>
      <xdr:colOff>88900</xdr:colOff>
      <xdr:row>50</xdr:row>
      <xdr:rowOff>130246</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702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4761</xdr:rowOff>
    </xdr:from>
    <xdr:to>
      <xdr:col>55</xdr:col>
      <xdr:colOff>0</xdr:colOff>
      <xdr:row>57</xdr:row>
      <xdr:rowOff>34168</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9639300" y="9605961"/>
          <a:ext cx="838200" cy="200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20807</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622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42380</xdr:rowOff>
    </xdr:from>
    <xdr:to>
      <xdr:col>55</xdr:col>
      <xdr:colOff>50800</xdr:colOff>
      <xdr:row>56</xdr:row>
      <xdr:rowOff>143980</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64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65748</xdr:rowOff>
    </xdr:from>
    <xdr:to>
      <xdr:col>50</xdr:col>
      <xdr:colOff>114300</xdr:colOff>
      <xdr:row>57</xdr:row>
      <xdr:rowOff>34168</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8750300" y="9666948"/>
          <a:ext cx="889000" cy="139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130424</xdr:rowOff>
    </xdr:from>
    <xdr:to>
      <xdr:col>50</xdr:col>
      <xdr:colOff>165100</xdr:colOff>
      <xdr:row>57</xdr:row>
      <xdr:rowOff>60574</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73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77101</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50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65748</xdr:rowOff>
    </xdr:from>
    <xdr:to>
      <xdr:col>45</xdr:col>
      <xdr:colOff>177800</xdr:colOff>
      <xdr:row>56</xdr:row>
      <xdr:rowOff>129282</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7861300" y="9666948"/>
          <a:ext cx="889000" cy="63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103791</xdr:rowOff>
    </xdr:from>
    <xdr:to>
      <xdr:col>46</xdr:col>
      <xdr:colOff>38100</xdr:colOff>
      <xdr:row>57</xdr:row>
      <xdr:rowOff>33941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704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25068</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797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10884</xdr:rowOff>
    </xdr:from>
    <xdr:to>
      <xdr:col>41</xdr:col>
      <xdr:colOff>50800</xdr:colOff>
      <xdr:row>56</xdr:row>
      <xdr:rowOff>129282</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6972300" y="9612084"/>
          <a:ext cx="889000" cy="118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131436</xdr:rowOff>
    </xdr:from>
    <xdr:to>
      <xdr:col>41</xdr:col>
      <xdr:colOff>101600</xdr:colOff>
      <xdr:row>57</xdr:row>
      <xdr:rowOff>61586</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732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52713</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82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58203</xdr:rowOff>
    </xdr:from>
    <xdr:to>
      <xdr:col>36</xdr:col>
      <xdr:colOff>165100</xdr:colOff>
      <xdr:row>56</xdr:row>
      <xdr:rowOff>159803</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65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150930</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752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125411</xdr:rowOff>
    </xdr:from>
    <xdr:to>
      <xdr:col>55</xdr:col>
      <xdr:colOff>50800</xdr:colOff>
      <xdr:row>56</xdr:row>
      <xdr:rowOff>55561</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55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148288</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406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154818</xdr:rowOff>
    </xdr:from>
    <xdr:to>
      <xdr:col>50</xdr:col>
      <xdr:colOff>165100</xdr:colOff>
      <xdr:row>57</xdr:row>
      <xdr:rowOff>84968</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75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76095</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9848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14948</xdr:rowOff>
    </xdr:from>
    <xdr:to>
      <xdr:col>46</xdr:col>
      <xdr:colOff>38100</xdr:colOff>
      <xdr:row>56</xdr:row>
      <xdr:rowOff>116548</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61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133075</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9391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78482</xdr:rowOff>
    </xdr:from>
    <xdr:to>
      <xdr:col>41</xdr:col>
      <xdr:colOff>101600</xdr:colOff>
      <xdr:row>57</xdr:row>
      <xdr:rowOff>8632</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679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25159</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9454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131534</xdr:rowOff>
    </xdr:from>
    <xdr:to>
      <xdr:col>36</xdr:col>
      <xdr:colOff>165100</xdr:colOff>
      <xdr:row>56</xdr:row>
      <xdr:rowOff>61684</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561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78211</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9336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a:extLst>
            <a:ext uri="{FF2B5EF4-FFF2-40B4-BE49-F238E27FC236}">
              <a16:creationId xmlns:a16="http://schemas.microsoft.com/office/drawing/2014/main" id="{00000000-0008-0000-06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777</xdr:rowOff>
    </xdr:from>
    <xdr:to>
      <xdr:col>54</xdr:col>
      <xdr:colOff>189865</xdr:colOff>
      <xdr:row>79</xdr:row>
      <xdr:rowOff>96723</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10475595" y="12173727"/>
          <a:ext cx="1270" cy="1467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100550</xdr:rowOff>
    </xdr:from>
    <xdr:ext cx="313932" cy="259045"/>
    <xdr:sp macro="" textlink="">
      <xdr:nvSpPr>
        <xdr:cNvPr id="405" name="普通建設事業費 （ うち新規整備　）最小値テキスト">
          <a:extLst>
            <a:ext uri="{FF2B5EF4-FFF2-40B4-BE49-F238E27FC236}">
              <a16:creationId xmlns:a16="http://schemas.microsoft.com/office/drawing/2014/main" id="{00000000-0008-0000-0600-000095010000}"/>
            </a:ext>
          </a:extLst>
        </xdr:cNvPr>
        <xdr:cNvSpPr txBox="1"/>
      </xdr:nvSpPr>
      <xdr:spPr>
        <a:xfrm>
          <a:off x="10528300" y="136451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96723</xdr:rowOff>
    </xdr:from>
    <xdr:to>
      <xdr:col>55</xdr:col>
      <xdr:colOff>88900</xdr:colOff>
      <xdr:row>79</xdr:row>
      <xdr:rowOff>96723</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3641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118904</xdr:rowOff>
    </xdr:from>
    <xdr:ext cx="534377" cy="259045"/>
    <xdr:sp macro="" textlink="">
      <xdr:nvSpPr>
        <xdr:cNvPr id="407" name="普通建設事業費 （ うち新規整備　）最大値テキスト">
          <a:extLst>
            <a:ext uri="{FF2B5EF4-FFF2-40B4-BE49-F238E27FC236}">
              <a16:creationId xmlns:a16="http://schemas.microsoft.com/office/drawing/2014/main" id="{00000000-0008-0000-0600-000097010000}"/>
            </a:ext>
          </a:extLst>
        </xdr:cNvPr>
        <xdr:cNvSpPr txBox="1"/>
      </xdr:nvSpPr>
      <xdr:spPr>
        <a:xfrm>
          <a:off x="10528300" y="11948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777</xdr:rowOff>
    </xdr:from>
    <xdr:to>
      <xdr:col>55</xdr:col>
      <xdr:colOff>88900</xdr:colOff>
      <xdr:row>71</xdr:row>
      <xdr:rowOff>777</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2173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49174</xdr:rowOff>
    </xdr:from>
    <xdr:to>
      <xdr:col>55</xdr:col>
      <xdr:colOff>0</xdr:colOff>
      <xdr:row>77</xdr:row>
      <xdr:rowOff>139047</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9639300" y="13079374"/>
          <a:ext cx="838200" cy="261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128331</xdr:rowOff>
    </xdr:from>
    <xdr:ext cx="534377" cy="259045"/>
    <xdr:sp macro="" textlink="">
      <xdr:nvSpPr>
        <xdr:cNvPr id="410" name="普通建設事業費 （ うち新規整備　）平均値テキスト">
          <a:extLst>
            <a:ext uri="{FF2B5EF4-FFF2-40B4-BE49-F238E27FC236}">
              <a16:creationId xmlns:a16="http://schemas.microsoft.com/office/drawing/2014/main" id="{00000000-0008-0000-0600-00009A010000}"/>
            </a:ext>
          </a:extLst>
        </xdr:cNvPr>
        <xdr:cNvSpPr txBox="1"/>
      </xdr:nvSpPr>
      <xdr:spPr>
        <a:xfrm>
          <a:off x="10528300" y="131585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149904</xdr:rowOff>
    </xdr:from>
    <xdr:to>
      <xdr:col>55</xdr:col>
      <xdr:colOff>50800</xdr:colOff>
      <xdr:row>77</xdr:row>
      <xdr:rowOff>80054</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10426700" y="1318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169385</xdr:rowOff>
    </xdr:from>
    <xdr:to>
      <xdr:col>50</xdr:col>
      <xdr:colOff>114300</xdr:colOff>
      <xdr:row>77</xdr:row>
      <xdr:rowOff>139047</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8750300" y="13199585"/>
          <a:ext cx="889000" cy="141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61337</xdr:rowOff>
    </xdr:from>
    <xdr:to>
      <xdr:col>50</xdr:col>
      <xdr:colOff>165100</xdr:colOff>
      <xdr:row>77</xdr:row>
      <xdr:rowOff>162937</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9588500" y="1326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8014</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303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167001</xdr:rowOff>
    </xdr:from>
    <xdr:to>
      <xdr:col>45</xdr:col>
      <xdr:colOff>177800</xdr:colOff>
      <xdr:row>76</xdr:row>
      <xdr:rowOff>169385</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7861300" y="13197201"/>
          <a:ext cx="889000" cy="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22019</xdr:rowOff>
    </xdr:from>
    <xdr:to>
      <xdr:col>46</xdr:col>
      <xdr:colOff>38100</xdr:colOff>
      <xdr:row>77</xdr:row>
      <xdr:rowOff>123619</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8699500" y="1322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114746</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483111" y="1331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157009</xdr:rowOff>
    </xdr:from>
    <xdr:to>
      <xdr:col>41</xdr:col>
      <xdr:colOff>50800</xdr:colOff>
      <xdr:row>76</xdr:row>
      <xdr:rowOff>167001</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6972300" y="13015759"/>
          <a:ext cx="889000" cy="181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142163</xdr:rowOff>
    </xdr:from>
    <xdr:to>
      <xdr:col>41</xdr:col>
      <xdr:colOff>101600</xdr:colOff>
      <xdr:row>77</xdr:row>
      <xdr:rowOff>72313</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7810500" y="13172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63440</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594111" y="1326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143928</xdr:rowOff>
    </xdr:from>
    <xdr:to>
      <xdr:col>36</xdr:col>
      <xdr:colOff>165100</xdr:colOff>
      <xdr:row>76</xdr:row>
      <xdr:rowOff>74078</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6921500" y="1300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65205</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05111" y="1309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169824</xdr:rowOff>
    </xdr:from>
    <xdr:to>
      <xdr:col>55</xdr:col>
      <xdr:colOff>50800</xdr:colOff>
      <xdr:row>76</xdr:row>
      <xdr:rowOff>99974</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10426700" y="1302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21252</xdr:rowOff>
    </xdr:from>
    <xdr:ext cx="534377" cy="259045"/>
    <xdr:sp macro="" textlink="">
      <xdr:nvSpPr>
        <xdr:cNvPr id="429" name="普通建設事業費 （ うち新規整備　）該当値テキスト">
          <a:extLst>
            <a:ext uri="{FF2B5EF4-FFF2-40B4-BE49-F238E27FC236}">
              <a16:creationId xmlns:a16="http://schemas.microsoft.com/office/drawing/2014/main" id="{00000000-0008-0000-0600-0000AD010000}"/>
            </a:ext>
          </a:extLst>
        </xdr:cNvPr>
        <xdr:cNvSpPr txBox="1"/>
      </xdr:nvSpPr>
      <xdr:spPr>
        <a:xfrm>
          <a:off x="10528300" y="1288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88247</xdr:rowOff>
    </xdr:from>
    <xdr:to>
      <xdr:col>50</xdr:col>
      <xdr:colOff>165100</xdr:colOff>
      <xdr:row>78</xdr:row>
      <xdr:rowOff>18397</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9588500" y="13289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9524</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9404428" y="13382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118585</xdr:rowOff>
    </xdr:from>
    <xdr:to>
      <xdr:col>46</xdr:col>
      <xdr:colOff>38100</xdr:colOff>
      <xdr:row>77</xdr:row>
      <xdr:rowOff>48735</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8699500" y="1314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65262</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8483111" y="12924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116201</xdr:rowOff>
    </xdr:from>
    <xdr:to>
      <xdr:col>41</xdr:col>
      <xdr:colOff>101600</xdr:colOff>
      <xdr:row>77</xdr:row>
      <xdr:rowOff>46351</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7810500" y="13146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62878</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7594111" y="12921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106208</xdr:rowOff>
    </xdr:from>
    <xdr:to>
      <xdr:col>36</xdr:col>
      <xdr:colOff>165100</xdr:colOff>
      <xdr:row>76</xdr:row>
      <xdr:rowOff>36357</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6921500" y="1296495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52885</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705111" y="1274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56584</xdr:rowOff>
    </xdr:from>
    <xdr:to>
      <xdr:col>54</xdr:col>
      <xdr:colOff>189865</xdr:colOff>
      <xdr:row>98</xdr:row>
      <xdr:rowOff>137128</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487084"/>
          <a:ext cx="1270" cy="14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140955</xdr:rowOff>
    </xdr:from>
    <xdr:ext cx="469744"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6943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137128</xdr:rowOff>
    </xdr:from>
    <xdr:to>
      <xdr:col>55</xdr:col>
      <xdr:colOff>88900</xdr:colOff>
      <xdr:row>98</xdr:row>
      <xdr:rowOff>137128</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6939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3261</xdr:rowOff>
    </xdr:from>
    <xdr:ext cx="534377"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26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56584</xdr:rowOff>
    </xdr:from>
    <xdr:to>
      <xdr:col>55</xdr:col>
      <xdr:colOff>88900</xdr:colOff>
      <xdr:row>90</xdr:row>
      <xdr:rowOff>56584</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487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25685</xdr:rowOff>
    </xdr:from>
    <xdr:to>
      <xdr:col>55</xdr:col>
      <xdr:colOff>0</xdr:colOff>
      <xdr:row>96</xdr:row>
      <xdr:rowOff>128060</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9639300" y="16484885"/>
          <a:ext cx="838200" cy="102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159002</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275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136125</xdr:rowOff>
    </xdr:from>
    <xdr:to>
      <xdr:col>55</xdr:col>
      <xdr:colOff>50800</xdr:colOff>
      <xdr:row>96</xdr:row>
      <xdr:rowOff>66275</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42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91770</xdr:rowOff>
    </xdr:from>
    <xdr:to>
      <xdr:col>50</xdr:col>
      <xdr:colOff>114300</xdr:colOff>
      <xdr:row>96</xdr:row>
      <xdr:rowOff>128060</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8750300" y="16550970"/>
          <a:ext cx="889000" cy="36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13081</xdr:rowOff>
    </xdr:from>
    <xdr:to>
      <xdr:col>50</xdr:col>
      <xdr:colOff>165100</xdr:colOff>
      <xdr:row>96</xdr:row>
      <xdr:rowOff>114681</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47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131208</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24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91770</xdr:rowOff>
    </xdr:from>
    <xdr:to>
      <xdr:col>45</xdr:col>
      <xdr:colOff>177800</xdr:colOff>
      <xdr:row>97</xdr:row>
      <xdr:rowOff>10140</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7861300" y="16550970"/>
          <a:ext cx="889000" cy="89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32493</xdr:rowOff>
    </xdr:from>
    <xdr:to>
      <xdr:col>46</xdr:col>
      <xdr:colOff>38100</xdr:colOff>
      <xdr:row>96</xdr:row>
      <xdr:rowOff>134093</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4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150620</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26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129546</xdr:rowOff>
    </xdr:from>
    <xdr:to>
      <xdr:col>41</xdr:col>
      <xdr:colOff>50800</xdr:colOff>
      <xdr:row>97</xdr:row>
      <xdr:rowOff>10140</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6972300" y="16588746"/>
          <a:ext cx="889000" cy="52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69241</xdr:rowOff>
    </xdr:from>
    <xdr:to>
      <xdr:col>41</xdr:col>
      <xdr:colOff>101600</xdr:colOff>
      <xdr:row>96</xdr:row>
      <xdr:rowOff>170841</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52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15918</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30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76175</xdr:rowOff>
    </xdr:from>
    <xdr:to>
      <xdr:col>36</xdr:col>
      <xdr:colOff>165100</xdr:colOff>
      <xdr:row>97</xdr:row>
      <xdr:rowOff>6325</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53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22852</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31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146335</xdr:rowOff>
    </xdr:from>
    <xdr:to>
      <xdr:col>55</xdr:col>
      <xdr:colOff>50800</xdr:colOff>
      <xdr:row>96</xdr:row>
      <xdr:rowOff>76485</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43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124762</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412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77260</xdr:rowOff>
    </xdr:from>
    <xdr:to>
      <xdr:col>50</xdr:col>
      <xdr:colOff>165100</xdr:colOff>
      <xdr:row>97</xdr:row>
      <xdr:rowOff>7410</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53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169987</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6629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40970</xdr:rowOff>
    </xdr:from>
    <xdr:to>
      <xdr:col>46</xdr:col>
      <xdr:colOff>38100</xdr:colOff>
      <xdr:row>96</xdr:row>
      <xdr:rowOff>142570</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50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133697</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6592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130790</xdr:rowOff>
    </xdr:from>
    <xdr:to>
      <xdr:col>41</xdr:col>
      <xdr:colOff>101600</xdr:colOff>
      <xdr:row>97</xdr:row>
      <xdr:rowOff>60940</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58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52067</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6682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78746</xdr:rowOff>
    </xdr:from>
    <xdr:to>
      <xdr:col>36</xdr:col>
      <xdr:colOff>165100</xdr:colOff>
      <xdr:row>97</xdr:row>
      <xdr:rowOff>8896</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537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23</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6630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a:extLst>
            <a:ext uri="{FF2B5EF4-FFF2-40B4-BE49-F238E27FC236}">
              <a16:creationId xmlns:a16="http://schemas.microsoft.com/office/drawing/2014/main" id="{00000000-0008-0000-06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129315</xdr:rowOff>
    </xdr:from>
    <xdr:to>
      <xdr:col>85</xdr:col>
      <xdr:colOff>126364</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6317595" y="5272815"/>
          <a:ext cx="1269" cy="1512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1" name="災害復旧事業費最小値テキスト">
          <a:extLst>
            <a:ext uri="{FF2B5EF4-FFF2-40B4-BE49-F238E27FC236}">
              <a16:creationId xmlns:a16="http://schemas.microsoft.com/office/drawing/2014/main" id="{00000000-0008-0000-0600-000009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75992</xdr:rowOff>
    </xdr:from>
    <xdr:ext cx="534377" cy="259045"/>
    <xdr:sp macro="" textlink="">
      <xdr:nvSpPr>
        <xdr:cNvPr id="523" name="災害復旧事業費最大値テキスト">
          <a:extLst>
            <a:ext uri="{FF2B5EF4-FFF2-40B4-BE49-F238E27FC236}">
              <a16:creationId xmlns:a16="http://schemas.microsoft.com/office/drawing/2014/main" id="{00000000-0008-0000-0600-00000B020000}"/>
            </a:ext>
          </a:extLst>
        </xdr:cNvPr>
        <xdr:cNvSpPr txBox="1"/>
      </xdr:nvSpPr>
      <xdr:spPr>
        <a:xfrm>
          <a:off x="16370300" y="504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129315</xdr:rowOff>
    </xdr:from>
    <xdr:to>
      <xdr:col>86</xdr:col>
      <xdr:colOff>25400</xdr:colOff>
      <xdr:row>30</xdr:row>
      <xdr:rowOff>129315</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5272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84999</xdr:rowOff>
    </xdr:from>
    <xdr:to>
      <xdr:col>85</xdr:col>
      <xdr:colOff>127000</xdr:colOff>
      <xdr:row>39</xdr:row>
      <xdr:rowOff>91857</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5481300" y="6771549"/>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158183</xdr:rowOff>
    </xdr:from>
    <xdr:ext cx="469744" cy="259045"/>
    <xdr:sp macro="" textlink="">
      <xdr:nvSpPr>
        <xdr:cNvPr id="526" name="災害復旧事業費平均値テキスト">
          <a:extLst>
            <a:ext uri="{FF2B5EF4-FFF2-40B4-BE49-F238E27FC236}">
              <a16:creationId xmlns:a16="http://schemas.microsoft.com/office/drawing/2014/main" id="{00000000-0008-0000-0600-00000E020000}"/>
            </a:ext>
          </a:extLst>
        </xdr:cNvPr>
        <xdr:cNvSpPr txBox="1"/>
      </xdr:nvSpPr>
      <xdr:spPr>
        <a:xfrm>
          <a:off x="16370300" y="65018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135306</xdr:rowOff>
    </xdr:from>
    <xdr:to>
      <xdr:col>85</xdr:col>
      <xdr:colOff>177800</xdr:colOff>
      <xdr:row>39</xdr:row>
      <xdr:rowOff>65456</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6268700" y="6650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91857</xdr:rowOff>
    </xdr:from>
    <xdr:to>
      <xdr:col>81</xdr:col>
      <xdr:colOff>50800</xdr:colOff>
      <xdr:row>39</xdr:row>
      <xdr:rowOff>98878</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4592300" y="6778407"/>
          <a:ext cx="889000" cy="7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149512</xdr:rowOff>
    </xdr:from>
    <xdr:to>
      <xdr:col>81</xdr:col>
      <xdr:colOff>101600</xdr:colOff>
      <xdr:row>39</xdr:row>
      <xdr:rowOff>79662</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5430500" y="666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96189</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46428" y="643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91825</xdr:rowOff>
    </xdr:from>
    <xdr:to>
      <xdr:col>76</xdr:col>
      <xdr:colOff>114300</xdr:colOff>
      <xdr:row>39</xdr:row>
      <xdr:rowOff>98878</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3703300" y="6778375"/>
          <a:ext cx="889000" cy="7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3044</xdr:rowOff>
    </xdr:from>
    <xdr:to>
      <xdr:col>76</xdr:col>
      <xdr:colOff>165100</xdr:colOff>
      <xdr:row>39</xdr:row>
      <xdr:rowOff>104644</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4541500" y="668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121171</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357428" y="646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91825</xdr:rowOff>
    </xdr:from>
    <xdr:to>
      <xdr:col>71</xdr:col>
      <xdr:colOff>177800</xdr:colOff>
      <xdr:row>39</xdr:row>
      <xdr:rowOff>98878</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flipV="1">
          <a:off x="12814300" y="6778375"/>
          <a:ext cx="889000" cy="7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3436</xdr:rowOff>
    </xdr:from>
    <xdr:to>
      <xdr:col>72</xdr:col>
      <xdr:colOff>38100</xdr:colOff>
      <xdr:row>39</xdr:row>
      <xdr:rowOff>105036</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3652500" y="668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121563</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68428" y="6465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14507</xdr:rowOff>
    </xdr:from>
    <xdr:to>
      <xdr:col>67</xdr:col>
      <xdr:colOff>101600</xdr:colOff>
      <xdr:row>39</xdr:row>
      <xdr:rowOff>116107</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2763500" y="670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132634</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79428" y="6476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34199</xdr:rowOff>
    </xdr:from>
    <xdr:to>
      <xdr:col>85</xdr:col>
      <xdr:colOff>177800</xdr:colOff>
      <xdr:row>39</xdr:row>
      <xdr:rowOff>135799</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6268700" y="6720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120576</xdr:rowOff>
    </xdr:from>
    <xdr:ext cx="378565" cy="259045"/>
    <xdr:sp macro="" textlink="">
      <xdr:nvSpPr>
        <xdr:cNvPr id="545" name="災害復旧事業費該当値テキスト">
          <a:extLst>
            <a:ext uri="{FF2B5EF4-FFF2-40B4-BE49-F238E27FC236}">
              <a16:creationId xmlns:a16="http://schemas.microsoft.com/office/drawing/2014/main" id="{00000000-0008-0000-0600-000021020000}"/>
            </a:ext>
          </a:extLst>
        </xdr:cNvPr>
        <xdr:cNvSpPr txBox="1"/>
      </xdr:nvSpPr>
      <xdr:spPr>
        <a:xfrm>
          <a:off x="16370300" y="6635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41057</xdr:rowOff>
    </xdr:from>
    <xdr:to>
      <xdr:col>81</xdr:col>
      <xdr:colOff>101600</xdr:colOff>
      <xdr:row>39</xdr:row>
      <xdr:rowOff>142657</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5430500" y="6727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133784</xdr:rowOff>
    </xdr:from>
    <xdr:ext cx="378565"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5292017" y="6820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41025</xdr:rowOff>
    </xdr:from>
    <xdr:to>
      <xdr:col>72</xdr:col>
      <xdr:colOff>38100</xdr:colOff>
      <xdr:row>39</xdr:row>
      <xdr:rowOff>142625</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3652500" y="672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133752</xdr:rowOff>
    </xdr:from>
    <xdr:ext cx="378565"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3514017" y="6820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68</xdr:row>
      <xdr:rowOff>168927</xdr:rowOff>
    </xdr:from>
    <xdr:ext cx="53129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914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公債費グラフ枠">
          <a:extLst>
            <a:ext uri="{FF2B5EF4-FFF2-40B4-BE49-F238E27FC236}">
              <a16:creationId xmlns:a16="http://schemas.microsoft.com/office/drawing/2014/main" id="{00000000-0008-0000-06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161417</xdr:rowOff>
    </xdr:from>
    <xdr:to>
      <xdr:col>85</xdr:col>
      <xdr:colOff>126364</xdr:colOff>
      <xdr:row>78</xdr:row>
      <xdr:rowOff>129099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6317595" y="12162917"/>
          <a:ext cx="1269" cy="1339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132926</xdr:rowOff>
    </xdr:from>
    <xdr:ext cx="534377" cy="259045"/>
    <xdr:sp macro="" textlink="">
      <xdr:nvSpPr>
        <xdr:cNvPr id="632" name="公債費最小値テキスト">
          <a:extLst>
            <a:ext uri="{FF2B5EF4-FFF2-40B4-BE49-F238E27FC236}">
              <a16:creationId xmlns:a16="http://schemas.microsoft.com/office/drawing/2014/main" id="{00000000-0008-0000-0600-000078020000}"/>
            </a:ext>
          </a:extLst>
        </xdr:cNvPr>
        <xdr:cNvSpPr txBox="1"/>
      </xdr:nvSpPr>
      <xdr:spPr>
        <a:xfrm>
          <a:off x="16370300" y="1350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129099</xdr:rowOff>
    </xdr:from>
    <xdr:to>
      <xdr:col>86</xdr:col>
      <xdr:colOff>25400</xdr:colOff>
      <xdr:row>78</xdr:row>
      <xdr:rowOff>129099</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350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108094</xdr:rowOff>
    </xdr:from>
    <xdr:ext cx="534377" cy="259045"/>
    <xdr:sp macro="" textlink="">
      <xdr:nvSpPr>
        <xdr:cNvPr id="634" name="公債費最大値テキスト">
          <a:extLst>
            <a:ext uri="{FF2B5EF4-FFF2-40B4-BE49-F238E27FC236}">
              <a16:creationId xmlns:a16="http://schemas.microsoft.com/office/drawing/2014/main" id="{00000000-0008-0000-0600-00007A020000}"/>
            </a:ext>
          </a:extLst>
        </xdr:cNvPr>
        <xdr:cNvSpPr txBox="1"/>
      </xdr:nvSpPr>
      <xdr:spPr>
        <a:xfrm>
          <a:off x="16370300" y="1193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161417</xdr:rowOff>
    </xdr:from>
    <xdr:to>
      <xdr:col>86</xdr:col>
      <xdr:colOff>25400</xdr:colOff>
      <xdr:row>70</xdr:row>
      <xdr:rowOff>161417</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6230600" y="1216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65205</xdr:rowOff>
    </xdr:from>
    <xdr:to>
      <xdr:col>85</xdr:col>
      <xdr:colOff>127000</xdr:colOff>
      <xdr:row>72</xdr:row>
      <xdr:rowOff>144358</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5481300" y="12238155"/>
          <a:ext cx="838200" cy="250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141308</xdr:rowOff>
    </xdr:from>
    <xdr:ext cx="534377" cy="259045"/>
    <xdr:sp macro="" textlink="">
      <xdr:nvSpPr>
        <xdr:cNvPr id="637" name="公債費平均値テキスト">
          <a:extLst>
            <a:ext uri="{FF2B5EF4-FFF2-40B4-BE49-F238E27FC236}">
              <a16:creationId xmlns:a16="http://schemas.microsoft.com/office/drawing/2014/main" id="{00000000-0008-0000-0600-00007D020000}"/>
            </a:ext>
          </a:extLst>
        </xdr:cNvPr>
        <xdr:cNvSpPr txBox="1"/>
      </xdr:nvSpPr>
      <xdr:spPr>
        <a:xfrm>
          <a:off x="16370300" y="128286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162881</xdr:rowOff>
    </xdr:from>
    <xdr:to>
      <xdr:col>85</xdr:col>
      <xdr:colOff>177800</xdr:colOff>
      <xdr:row>75</xdr:row>
      <xdr:rowOff>93031</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6268700" y="1285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65205</xdr:rowOff>
    </xdr:from>
    <xdr:to>
      <xdr:col>81</xdr:col>
      <xdr:colOff>50800</xdr:colOff>
      <xdr:row>71</xdr:row>
      <xdr:rowOff>105267</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4592300" y="12238155"/>
          <a:ext cx="889000" cy="40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145964</xdr:rowOff>
    </xdr:from>
    <xdr:to>
      <xdr:col>81</xdr:col>
      <xdr:colOff>101600</xdr:colOff>
      <xdr:row>75</xdr:row>
      <xdr:rowOff>76114</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5430500" y="1283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67241</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14111" y="1292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85979</xdr:rowOff>
    </xdr:from>
    <xdr:to>
      <xdr:col>76</xdr:col>
      <xdr:colOff>114300</xdr:colOff>
      <xdr:row>71</xdr:row>
      <xdr:rowOff>105267</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a:off x="13703300" y="12258929"/>
          <a:ext cx="889000" cy="19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144793</xdr:rowOff>
    </xdr:from>
    <xdr:to>
      <xdr:col>76</xdr:col>
      <xdr:colOff>165100</xdr:colOff>
      <xdr:row>75</xdr:row>
      <xdr:rowOff>74943</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4541500" y="1283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66070</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292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76606</xdr:rowOff>
    </xdr:from>
    <xdr:to>
      <xdr:col>71</xdr:col>
      <xdr:colOff>177800</xdr:colOff>
      <xdr:row>71</xdr:row>
      <xdr:rowOff>85979</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a:off x="12814300" y="12249556"/>
          <a:ext cx="889000" cy="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134048</xdr:rowOff>
    </xdr:from>
    <xdr:to>
      <xdr:col>72</xdr:col>
      <xdr:colOff>38100</xdr:colOff>
      <xdr:row>75</xdr:row>
      <xdr:rowOff>64198</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3652500" y="1282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55325</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291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129162</xdr:rowOff>
    </xdr:from>
    <xdr:to>
      <xdr:col>67</xdr:col>
      <xdr:colOff>101600</xdr:colOff>
      <xdr:row>75</xdr:row>
      <xdr:rowOff>59312</xdr:rowOff>
    </xdr:to>
    <xdr:sp macro="" textlink="">
      <xdr:nvSpPr>
        <xdr:cNvPr id="648" name="フローチャート: 判断 647">
          <a:extLst>
            <a:ext uri="{FF2B5EF4-FFF2-40B4-BE49-F238E27FC236}">
              <a16:creationId xmlns:a16="http://schemas.microsoft.com/office/drawing/2014/main" id="{00000000-0008-0000-0600-000088020000}"/>
            </a:ext>
          </a:extLst>
        </xdr:cNvPr>
        <xdr:cNvSpPr/>
      </xdr:nvSpPr>
      <xdr:spPr>
        <a:xfrm>
          <a:off x="12763500" y="1281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50439</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2909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93558</xdr:rowOff>
    </xdr:from>
    <xdr:to>
      <xdr:col>85</xdr:col>
      <xdr:colOff>177800</xdr:colOff>
      <xdr:row>73</xdr:row>
      <xdr:rowOff>23708</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6268700" y="1243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116435</xdr:rowOff>
    </xdr:from>
    <xdr:ext cx="534377" cy="259045"/>
    <xdr:sp macro="" textlink="">
      <xdr:nvSpPr>
        <xdr:cNvPr id="656" name="公債費該当値テキスト">
          <a:extLst>
            <a:ext uri="{FF2B5EF4-FFF2-40B4-BE49-F238E27FC236}">
              <a16:creationId xmlns:a16="http://schemas.microsoft.com/office/drawing/2014/main" id="{00000000-0008-0000-0600-000090020000}"/>
            </a:ext>
          </a:extLst>
        </xdr:cNvPr>
        <xdr:cNvSpPr txBox="1"/>
      </xdr:nvSpPr>
      <xdr:spPr>
        <a:xfrm>
          <a:off x="16370300" y="12289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14405</xdr:rowOff>
    </xdr:from>
    <xdr:to>
      <xdr:col>81</xdr:col>
      <xdr:colOff>101600</xdr:colOff>
      <xdr:row>71</xdr:row>
      <xdr:rowOff>116005</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5430500" y="1218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69</xdr:row>
      <xdr:rowOff>132532</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5214111" y="11962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54467</xdr:rowOff>
    </xdr:from>
    <xdr:to>
      <xdr:col>76</xdr:col>
      <xdr:colOff>165100</xdr:colOff>
      <xdr:row>71</xdr:row>
      <xdr:rowOff>156067</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4541500" y="1222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1144</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4325111" y="1200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35179</xdr:rowOff>
    </xdr:from>
    <xdr:to>
      <xdr:col>72</xdr:col>
      <xdr:colOff>38100</xdr:colOff>
      <xdr:row>71</xdr:row>
      <xdr:rowOff>136779</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3652500" y="1220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69</xdr:row>
      <xdr:rowOff>153306</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3436111" y="11983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25806</xdr:rowOff>
    </xdr:from>
    <xdr:to>
      <xdr:col>67</xdr:col>
      <xdr:colOff>101600</xdr:colOff>
      <xdr:row>71</xdr:row>
      <xdr:rowOff>127406</xdr:rowOff>
    </xdr:to>
    <xdr:sp macro="" textlink="">
      <xdr:nvSpPr>
        <xdr:cNvPr id="663" name="楕円 662">
          <a:extLst>
            <a:ext uri="{FF2B5EF4-FFF2-40B4-BE49-F238E27FC236}">
              <a16:creationId xmlns:a16="http://schemas.microsoft.com/office/drawing/2014/main" id="{00000000-0008-0000-0600-000097020000}"/>
            </a:ext>
          </a:extLst>
        </xdr:cNvPr>
        <xdr:cNvSpPr/>
      </xdr:nvSpPr>
      <xdr:spPr>
        <a:xfrm>
          <a:off x="12763500" y="1219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69</xdr:row>
      <xdr:rowOff>143933</xdr:rowOff>
    </xdr:from>
    <xdr:ext cx="534377"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547111" y="11973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積立金グラフ枠">
          <a:extLst>
            <a:ext uri="{FF2B5EF4-FFF2-40B4-BE49-F238E27FC236}">
              <a16:creationId xmlns:a16="http://schemas.microsoft.com/office/drawing/2014/main" id="{00000000-0008-0000-06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166629</xdr:rowOff>
    </xdr:from>
    <xdr:to>
      <xdr:col>85</xdr:col>
      <xdr:colOff>126364</xdr:colOff>
      <xdr:row>98</xdr:row>
      <xdr:rowOff>131425</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6317595" y="15597129"/>
          <a:ext cx="1269" cy="1336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135252</xdr:rowOff>
    </xdr:from>
    <xdr:ext cx="378565" cy="259045"/>
    <xdr:sp macro="" textlink="">
      <xdr:nvSpPr>
        <xdr:cNvPr id="687" name="積立金最小値テキスト">
          <a:extLst>
            <a:ext uri="{FF2B5EF4-FFF2-40B4-BE49-F238E27FC236}">
              <a16:creationId xmlns:a16="http://schemas.microsoft.com/office/drawing/2014/main" id="{00000000-0008-0000-0600-0000AF020000}"/>
            </a:ext>
          </a:extLst>
        </xdr:cNvPr>
        <xdr:cNvSpPr txBox="1"/>
      </xdr:nvSpPr>
      <xdr:spPr>
        <a:xfrm>
          <a:off x="16370300" y="16937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131425</xdr:rowOff>
    </xdr:from>
    <xdr:to>
      <xdr:col>86</xdr:col>
      <xdr:colOff>25400</xdr:colOff>
      <xdr:row>98</xdr:row>
      <xdr:rowOff>131425</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693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113306</xdr:rowOff>
    </xdr:from>
    <xdr:ext cx="534377" cy="259045"/>
    <xdr:sp macro="" textlink="">
      <xdr:nvSpPr>
        <xdr:cNvPr id="689" name="積立金最大値テキスト">
          <a:extLst>
            <a:ext uri="{FF2B5EF4-FFF2-40B4-BE49-F238E27FC236}">
              <a16:creationId xmlns:a16="http://schemas.microsoft.com/office/drawing/2014/main" id="{00000000-0008-0000-0600-0000B1020000}"/>
            </a:ext>
          </a:extLst>
        </xdr:cNvPr>
        <xdr:cNvSpPr txBox="1"/>
      </xdr:nvSpPr>
      <xdr:spPr>
        <a:xfrm>
          <a:off x="16370300" y="1537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166629</xdr:rowOff>
    </xdr:from>
    <xdr:to>
      <xdr:col>86</xdr:col>
      <xdr:colOff>25400</xdr:colOff>
      <xdr:row>90</xdr:row>
      <xdr:rowOff>166629</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6230600" y="15597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37333</xdr:rowOff>
    </xdr:from>
    <xdr:to>
      <xdr:col>85</xdr:col>
      <xdr:colOff>127000</xdr:colOff>
      <xdr:row>98</xdr:row>
      <xdr:rowOff>18542</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5481300" y="16667983"/>
          <a:ext cx="838200" cy="15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5797</xdr:rowOff>
    </xdr:from>
    <xdr:ext cx="469744" cy="259045"/>
    <xdr:sp macro="" textlink="">
      <xdr:nvSpPr>
        <xdr:cNvPr id="692" name="積立金平均値テキスト">
          <a:extLst>
            <a:ext uri="{FF2B5EF4-FFF2-40B4-BE49-F238E27FC236}">
              <a16:creationId xmlns:a16="http://schemas.microsoft.com/office/drawing/2014/main" id="{00000000-0008-0000-0600-0000B4020000}"/>
            </a:ext>
          </a:extLst>
        </xdr:cNvPr>
        <xdr:cNvSpPr txBox="1"/>
      </xdr:nvSpPr>
      <xdr:spPr>
        <a:xfrm>
          <a:off x="16370300" y="16464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154370</xdr:rowOff>
    </xdr:from>
    <xdr:to>
      <xdr:col>85</xdr:col>
      <xdr:colOff>177800</xdr:colOff>
      <xdr:row>97</xdr:row>
      <xdr:rowOff>84520</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6268700" y="1661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119309</xdr:rowOff>
    </xdr:from>
    <xdr:to>
      <xdr:col>81</xdr:col>
      <xdr:colOff>50800</xdr:colOff>
      <xdr:row>98</xdr:row>
      <xdr:rowOff>18542</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4592300" y="16407059"/>
          <a:ext cx="889000" cy="413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161412</xdr:rowOff>
    </xdr:from>
    <xdr:to>
      <xdr:col>81</xdr:col>
      <xdr:colOff>101600</xdr:colOff>
      <xdr:row>97</xdr:row>
      <xdr:rowOff>91562</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5430500" y="166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108089</xdr:rowOff>
    </xdr:from>
    <xdr:ext cx="469744"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46428" y="1639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119309</xdr:rowOff>
    </xdr:from>
    <xdr:to>
      <xdr:col>76</xdr:col>
      <xdr:colOff>114300</xdr:colOff>
      <xdr:row>96</xdr:row>
      <xdr:rowOff>126030</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flipV="1">
          <a:off x="13703300" y="16407059"/>
          <a:ext cx="889000" cy="178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2673</xdr:rowOff>
    </xdr:from>
    <xdr:to>
      <xdr:col>76</xdr:col>
      <xdr:colOff>165100</xdr:colOff>
      <xdr:row>97</xdr:row>
      <xdr:rowOff>104273</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4541500" y="16633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95400</xdr:rowOff>
    </xdr:from>
    <xdr:ext cx="469744"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57428" y="16726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126030</xdr:rowOff>
    </xdr:from>
    <xdr:to>
      <xdr:col>71</xdr:col>
      <xdr:colOff>177800</xdr:colOff>
      <xdr:row>97</xdr:row>
      <xdr:rowOff>59142</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flipV="1">
          <a:off x="12814300" y="16585230"/>
          <a:ext cx="889000" cy="10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139740</xdr:rowOff>
    </xdr:from>
    <xdr:to>
      <xdr:col>72</xdr:col>
      <xdr:colOff>38100</xdr:colOff>
      <xdr:row>97</xdr:row>
      <xdr:rowOff>69890</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3652500" y="1659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61017</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68428" y="16691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121362</xdr:rowOff>
    </xdr:from>
    <xdr:to>
      <xdr:col>67</xdr:col>
      <xdr:colOff>101600</xdr:colOff>
      <xdr:row>97</xdr:row>
      <xdr:rowOff>51512</xdr:rowOff>
    </xdr:to>
    <xdr:sp macro="" textlink="">
      <xdr:nvSpPr>
        <xdr:cNvPr id="703" name="フローチャート: 判断 702">
          <a:extLst>
            <a:ext uri="{FF2B5EF4-FFF2-40B4-BE49-F238E27FC236}">
              <a16:creationId xmlns:a16="http://schemas.microsoft.com/office/drawing/2014/main" id="{00000000-0008-0000-0600-0000BF020000}"/>
            </a:ext>
          </a:extLst>
        </xdr:cNvPr>
        <xdr:cNvSpPr/>
      </xdr:nvSpPr>
      <xdr:spPr>
        <a:xfrm>
          <a:off x="12763500" y="1658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68039</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79428" y="16355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157983</xdr:rowOff>
    </xdr:from>
    <xdr:to>
      <xdr:col>85</xdr:col>
      <xdr:colOff>177800</xdr:colOff>
      <xdr:row>97</xdr:row>
      <xdr:rowOff>88133</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6268700" y="16617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136410</xdr:rowOff>
    </xdr:from>
    <xdr:ext cx="469744" cy="259045"/>
    <xdr:sp macro="" textlink="">
      <xdr:nvSpPr>
        <xdr:cNvPr id="711" name="積立金該当値テキスト">
          <a:extLst>
            <a:ext uri="{FF2B5EF4-FFF2-40B4-BE49-F238E27FC236}">
              <a16:creationId xmlns:a16="http://schemas.microsoft.com/office/drawing/2014/main" id="{00000000-0008-0000-0600-0000C7020000}"/>
            </a:ext>
          </a:extLst>
        </xdr:cNvPr>
        <xdr:cNvSpPr txBox="1"/>
      </xdr:nvSpPr>
      <xdr:spPr>
        <a:xfrm>
          <a:off x="16370300" y="16595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139192</xdr:rowOff>
    </xdr:from>
    <xdr:to>
      <xdr:col>81</xdr:col>
      <xdr:colOff>101600</xdr:colOff>
      <xdr:row>98</xdr:row>
      <xdr:rowOff>69342</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5430500" y="1676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60469</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5246428" y="16862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68509</xdr:rowOff>
    </xdr:from>
    <xdr:to>
      <xdr:col>76</xdr:col>
      <xdr:colOff>165100</xdr:colOff>
      <xdr:row>95</xdr:row>
      <xdr:rowOff>170109</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4541500" y="1635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15186</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4325111" y="1613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75230</xdr:rowOff>
    </xdr:from>
    <xdr:to>
      <xdr:col>72</xdr:col>
      <xdr:colOff>38100</xdr:colOff>
      <xdr:row>97</xdr:row>
      <xdr:rowOff>5380</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3652500" y="1653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21907</xdr:rowOff>
    </xdr:from>
    <xdr:ext cx="469744"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3468428" y="16309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8342</xdr:rowOff>
    </xdr:from>
    <xdr:to>
      <xdr:col>67</xdr:col>
      <xdr:colOff>101600</xdr:colOff>
      <xdr:row>97</xdr:row>
      <xdr:rowOff>109942</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2763500" y="16638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101069</xdr:rowOff>
    </xdr:from>
    <xdr:ext cx="469744"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2579428" y="1673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投資及び出資金グラフ枠">
          <a:extLst>
            <a:ext uri="{FF2B5EF4-FFF2-40B4-BE49-F238E27FC236}">
              <a16:creationId xmlns:a16="http://schemas.microsoft.com/office/drawing/2014/main" id="{00000000-0008-0000-06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134874</xdr:rowOff>
    </xdr:from>
    <xdr:to>
      <xdr:col>116</xdr:col>
      <xdr:colOff>62864</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22159595" y="5449824"/>
          <a:ext cx="1269" cy="1281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4" name="投資及び出資金最小値テキスト">
          <a:extLst>
            <a:ext uri="{FF2B5EF4-FFF2-40B4-BE49-F238E27FC236}">
              <a16:creationId xmlns:a16="http://schemas.microsoft.com/office/drawing/2014/main" id="{00000000-0008-0000-0600-0000E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81551</xdr:rowOff>
    </xdr:from>
    <xdr:ext cx="534377" cy="259045"/>
    <xdr:sp macro="" textlink="">
      <xdr:nvSpPr>
        <xdr:cNvPr id="746" name="投資及び出資金最大値テキスト">
          <a:extLst>
            <a:ext uri="{FF2B5EF4-FFF2-40B4-BE49-F238E27FC236}">
              <a16:creationId xmlns:a16="http://schemas.microsoft.com/office/drawing/2014/main" id="{00000000-0008-0000-0600-0000EA020000}"/>
            </a:ext>
          </a:extLst>
        </xdr:cNvPr>
        <xdr:cNvSpPr txBox="1"/>
      </xdr:nvSpPr>
      <xdr:spPr>
        <a:xfrm>
          <a:off x="22212300" y="522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134874</xdr:rowOff>
    </xdr:from>
    <xdr:to>
      <xdr:col>116</xdr:col>
      <xdr:colOff>152400</xdr:colOff>
      <xdr:row>31</xdr:row>
      <xdr:rowOff>134874</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2072600" y="5449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98950</xdr:rowOff>
    </xdr:from>
    <xdr:ext cx="469744" cy="259045"/>
    <xdr:sp macro="" textlink="">
      <xdr:nvSpPr>
        <xdr:cNvPr id="749" name="投資及び出資金平均値テキスト">
          <a:extLst>
            <a:ext uri="{FF2B5EF4-FFF2-40B4-BE49-F238E27FC236}">
              <a16:creationId xmlns:a16="http://schemas.microsoft.com/office/drawing/2014/main" id="{00000000-0008-0000-0600-0000ED020000}"/>
            </a:ext>
          </a:extLst>
        </xdr:cNvPr>
        <xdr:cNvSpPr txBox="1"/>
      </xdr:nvSpPr>
      <xdr:spPr>
        <a:xfrm>
          <a:off x="22212300" y="6271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76073</xdr:rowOff>
    </xdr:from>
    <xdr:to>
      <xdr:col>116</xdr:col>
      <xdr:colOff>114300</xdr:colOff>
      <xdr:row>38</xdr:row>
      <xdr:rowOff>6223</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2110700" y="6419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43053</xdr:rowOff>
    </xdr:from>
    <xdr:to>
      <xdr:col>111</xdr:col>
      <xdr:colOff>177800</xdr:colOff>
      <xdr:row>39</xdr:row>
      <xdr:rowOff>44450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20434300" y="6729603"/>
          <a:ext cx="889000" cy="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72263</xdr:rowOff>
    </xdr:from>
    <xdr:to>
      <xdr:col>112</xdr:col>
      <xdr:colOff>38100</xdr:colOff>
      <xdr:row>38</xdr:row>
      <xdr:rowOff>2413</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1272500" y="641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18940</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088428" y="6191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43053</xdr:rowOff>
    </xdr:from>
    <xdr:to>
      <xdr:col>107</xdr:col>
      <xdr:colOff>50800</xdr:colOff>
      <xdr:row>39</xdr:row>
      <xdr:rowOff>44450</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flipV="1">
          <a:off x="19545300" y="6729603"/>
          <a:ext cx="889000" cy="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90424</xdr:rowOff>
    </xdr:from>
    <xdr:to>
      <xdr:col>107</xdr:col>
      <xdr:colOff>101600</xdr:colOff>
      <xdr:row>38</xdr:row>
      <xdr:rowOff>20574</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0383500" y="643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37101</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199428" y="6209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39497</xdr:rowOff>
    </xdr:from>
    <xdr:to>
      <xdr:col>102</xdr:col>
      <xdr:colOff>114300</xdr:colOff>
      <xdr:row>39</xdr:row>
      <xdr:rowOff>44450</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8656300" y="6726047"/>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94107</xdr:rowOff>
    </xdr:from>
    <xdr:to>
      <xdr:col>102</xdr:col>
      <xdr:colOff>165100</xdr:colOff>
      <xdr:row>38</xdr:row>
      <xdr:rowOff>24257</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9494500" y="64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40784</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10428" y="6212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103378</xdr:rowOff>
    </xdr:from>
    <xdr:to>
      <xdr:col>98</xdr:col>
      <xdr:colOff>38100</xdr:colOff>
      <xdr:row>38</xdr:row>
      <xdr:rowOff>33528</xdr:rowOff>
    </xdr:to>
    <xdr:sp macro="" textlink="">
      <xdr:nvSpPr>
        <xdr:cNvPr id="760" name="フローチャート: 判断 759">
          <a:extLst>
            <a:ext uri="{FF2B5EF4-FFF2-40B4-BE49-F238E27FC236}">
              <a16:creationId xmlns:a16="http://schemas.microsoft.com/office/drawing/2014/main" id="{00000000-0008-0000-0600-0000F8020000}"/>
            </a:ext>
          </a:extLst>
        </xdr:cNvPr>
        <xdr:cNvSpPr/>
      </xdr:nvSpPr>
      <xdr:spPr>
        <a:xfrm>
          <a:off x="18605500" y="644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50055</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21428" y="6222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8" name="投資及び出資金該当値テキスト">
          <a:extLst>
            <a:ext uri="{FF2B5EF4-FFF2-40B4-BE49-F238E27FC236}">
              <a16:creationId xmlns:a16="http://schemas.microsoft.com/office/drawing/2014/main" id="{00000000-0008-0000-0600-000000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163703</xdr:rowOff>
    </xdr:from>
    <xdr:to>
      <xdr:col>107</xdr:col>
      <xdr:colOff>101600</xdr:colOff>
      <xdr:row>39</xdr:row>
      <xdr:rowOff>93853</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20383500" y="667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84980</xdr:rowOff>
    </xdr:from>
    <xdr:ext cx="313932"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20277333" y="67715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160147</xdr:rowOff>
    </xdr:from>
    <xdr:to>
      <xdr:col>98</xdr:col>
      <xdr:colOff>38100</xdr:colOff>
      <xdr:row>39</xdr:row>
      <xdr:rowOff>90297</xdr:rowOff>
    </xdr:to>
    <xdr:sp macro="" textlink="">
      <xdr:nvSpPr>
        <xdr:cNvPr id="775" name="楕円 774">
          <a:extLst>
            <a:ext uri="{FF2B5EF4-FFF2-40B4-BE49-F238E27FC236}">
              <a16:creationId xmlns:a16="http://schemas.microsoft.com/office/drawing/2014/main" id="{00000000-0008-0000-0600-000007030000}"/>
            </a:ext>
          </a:extLst>
        </xdr:cNvPr>
        <xdr:cNvSpPr/>
      </xdr:nvSpPr>
      <xdr:spPr>
        <a:xfrm>
          <a:off x="18605500" y="6675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81424</xdr:rowOff>
    </xdr:from>
    <xdr:ext cx="313932"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499333" y="67679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貸付金グラフ枠">
          <a:extLst>
            <a:ext uri="{FF2B5EF4-FFF2-40B4-BE49-F238E27FC236}">
              <a16:creationId xmlns:a16="http://schemas.microsoft.com/office/drawing/2014/main" id="{00000000-0008-0000-0600-00001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114554</xdr:rowOff>
    </xdr:from>
    <xdr:to>
      <xdr:col>116</xdr:col>
      <xdr:colOff>62864</xdr:colOff>
      <xdr:row>59</xdr:row>
      <xdr:rowOff>42049</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22159595" y="8687054"/>
          <a:ext cx="1269" cy="1470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45876</xdr:rowOff>
    </xdr:from>
    <xdr:ext cx="313932" cy="259045"/>
    <xdr:sp macro="" textlink="">
      <xdr:nvSpPr>
        <xdr:cNvPr id="801" name="貸付金最小値テキスト">
          <a:extLst>
            <a:ext uri="{FF2B5EF4-FFF2-40B4-BE49-F238E27FC236}">
              <a16:creationId xmlns:a16="http://schemas.microsoft.com/office/drawing/2014/main" id="{00000000-0008-0000-0600-000021030000}"/>
            </a:ext>
          </a:extLst>
        </xdr:cNvPr>
        <xdr:cNvSpPr txBox="1"/>
      </xdr:nvSpPr>
      <xdr:spPr>
        <a:xfrm>
          <a:off x="22212300" y="101614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42049</xdr:rowOff>
    </xdr:from>
    <xdr:to>
      <xdr:col>116</xdr:col>
      <xdr:colOff>152400</xdr:colOff>
      <xdr:row>59</xdr:row>
      <xdr:rowOff>42049</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2072600" y="10157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61231</xdr:rowOff>
    </xdr:from>
    <xdr:ext cx="534377" cy="259045"/>
    <xdr:sp macro="" textlink="">
      <xdr:nvSpPr>
        <xdr:cNvPr id="803" name="貸付金最大値テキスト">
          <a:extLst>
            <a:ext uri="{FF2B5EF4-FFF2-40B4-BE49-F238E27FC236}">
              <a16:creationId xmlns:a16="http://schemas.microsoft.com/office/drawing/2014/main" id="{00000000-0008-0000-0600-000023030000}"/>
            </a:ext>
          </a:extLst>
        </xdr:cNvPr>
        <xdr:cNvSpPr txBox="1"/>
      </xdr:nvSpPr>
      <xdr:spPr>
        <a:xfrm>
          <a:off x="22212300" y="8462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114554</xdr:rowOff>
    </xdr:from>
    <xdr:to>
      <xdr:col>116</xdr:col>
      <xdr:colOff>152400</xdr:colOff>
      <xdr:row>50</xdr:row>
      <xdr:rowOff>114554</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2072600" y="8687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52</xdr:row>
      <xdr:rowOff>101257</xdr:rowOff>
    </xdr:from>
    <xdr:to>
      <xdr:col>116</xdr:col>
      <xdr:colOff>63500</xdr:colOff>
      <xdr:row>52</xdr:row>
      <xdr:rowOff>103315</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1323300" y="9016657"/>
          <a:ext cx="838200" cy="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73347</xdr:rowOff>
    </xdr:from>
    <xdr:ext cx="469744" cy="259045"/>
    <xdr:sp macro="" textlink="">
      <xdr:nvSpPr>
        <xdr:cNvPr id="806" name="貸付金平均値テキスト">
          <a:extLst>
            <a:ext uri="{FF2B5EF4-FFF2-40B4-BE49-F238E27FC236}">
              <a16:creationId xmlns:a16="http://schemas.microsoft.com/office/drawing/2014/main" id="{00000000-0008-0000-0600-000026030000}"/>
            </a:ext>
          </a:extLst>
        </xdr:cNvPr>
        <xdr:cNvSpPr txBox="1"/>
      </xdr:nvSpPr>
      <xdr:spPr>
        <a:xfrm>
          <a:off x="22212300" y="9845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94920</xdr:rowOff>
    </xdr:from>
    <xdr:to>
      <xdr:col>116</xdr:col>
      <xdr:colOff>114300</xdr:colOff>
      <xdr:row>58</xdr:row>
      <xdr:rowOff>25070</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2110700" y="986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52</xdr:row>
      <xdr:rowOff>101257</xdr:rowOff>
    </xdr:from>
    <xdr:to>
      <xdr:col>111</xdr:col>
      <xdr:colOff>177800</xdr:colOff>
      <xdr:row>52</xdr:row>
      <xdr:rowOff>127622</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flipV="1">
          <a:off x="20434300" y="9016657"/>
          <a:ext cx="889000" cy="26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81470</xdr:rowOff>
    </xdr:from>
    <xdr:to>
      <xdr:col>112</xdr:col>
      <xdr:colOff>38100</xdr:colOff>
      <xdr:row>58</xdr:row>
      <xdr:rowOff>11620</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1272500" y="985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2747</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088428" y="9946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52</xdr:row>
      <xdr:rowOff>127622</xdr:rowOff>
    </xdr:from>
    <xdr:to>
      <xdr:col>107</xdr:col>
      <xdr:colOff>50800</xdr:colOff>
      <xdr:row>53</xdr:row>
      <xdr:rowOff>4293</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flipV="1">
          <a:off x="19545300" y="9043022"/>
          <a:ext cx="889000" cy="48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65545</xdr:rowOff>
    </xdr:from>
    <xdr:to>
      <xdr:col>107</xdr:col>
      <xdr:colOff>101600</xdr:colOff>
      <xdr:row>57</xdr:row>
      <xdr:rowOff>167145</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0383500" y="983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158272</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99428" y="9930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53</xdr:row>
      <xdr:rowOff>4293</xdr:rowOff>
    </xdr:from>
    <xdr:to>
      <xdr:col>102</xdr:col>
      <xdr:colOff>114300</xdr:colOff>
      <xdr:row>53</xdr:row>
      <xdr:rowOff>64415</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flipV="1">
          <a:off x="18656300" y="9091143"/>
          <a:ext cx="889000" cy="60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36246</xdr:rowOff>
    </xdr:from>
    <xdr:to>
      <xdr:col>102</xdr:col>
      <xdr:colOff>165100</xdr:colOff>
      <xdr:row>57</xdr:row>
      <xdr:rowOff>137846</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19494500" y="9808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128973</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10428" y="9901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34074</xdr:rowOff>
    </xdr:from>
    <xdr:to>
      <xdr:col>98</xdr:col>
      <xdr:colOff>38100</xdr:colOff>
      <xdr:row>57</xdr:row>
      <xdr:rowOff>135674</xdr:rowOff>
    </xdr:to>
    <xdr:sp macro="" textlink="">
      <xdr:nvSpPr>
        <xdr:cNvPr id="817" name="フローチャート: 判断 816">
          <a:extLst>
            <a:ext uri="{FF2B5EF4-FFF2-40B4-BE49-F238E27FC236}">
              <a16:creationId xmlns:a16="http://schemas.microsoft.com/office/drawing/2014/main" id="{00000000-0008-0000-0600-000031030000}"/>
            </a:ext>
          </a:extLst>
        </xdr:cNvPr>
        <xdr:cNvSpPr/>
      </xdr:nvSpPr>
      <xdr:spPr>
        <a:xfrm>
          <a:off x="18605500" y="980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126801</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21428" y="9899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52</xdr:row>
      <xdr:rowOff>52515</xdr:rowOff>
    </xdr:from>
    <xdr:to>
      <xdr:col>116</xdr:col>
      <xdr:colOff>114300</xdr:colOff>
      <xdr:row>52</xdr:row>
      <xdr:rowOff>154115</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2110700" y="896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51</xdr:row>
      <xdr:rowOff>75392</xdr:rowOff>
    </xdr:from>
    <xdr:ext cx="534377" cy="259045"/>
    <xdr:sp macro="" textlink="">
      <xdr:nvSpPr>
        <xdr:cNvPr id="825" name="貸付金該当値テキスト">
          <a:extLst>
            <a:ext uri="{FF2B5EF4-FFF2-40B4-BE49-F238E27FC236}">
              <a16:creationId xmlns:a16="http://schemas.microsoft.com/office/drawing/2014/main" id="{00000000-0008-0000-0600-000039030000}"/>
            </a:ext>
          </a:extLst>
        </xdr:cNvPr>
        <xdr:cNvSpPr txBox="1"/>
      </xdr:nvSpPr>
      <xdr:spPr>
        <a:xfrm>
          <a:off x="22212300" y="8819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52</xdr:row>
      <xdr:rowOff>50457</xdr:rowOff>
    </xdr:from>
    <xdr:to>
      <xdr:col>112</xdr:col>
      <xdr:colOff>38100</xdr:colOff>
      <xdr:row>52</xdr:row>
      <xdr:rowOff>152057</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1272500" y="896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50</xdr:row>
      <xdr:rowOff>168584</xdr:rowOff>
    </xdr:from>
    <xdr:ext cx="534377"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1056111" y="8741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52</xdr:row>
      <xdr:rowOff>76822</xdr:rowOff>
    </xdr:from>
    <xdr:to>
      <xdr:col>107</xdr:col>
      <xdr:colOff>101600</xdr:colOff>
      <xdr:row>53</xdr:row>
      <xdr:rowOff>6972</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20383500" y="899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51</xdr:row>
      <xdr:rowOff>23499</xdr:rowOff>
    </xdr:from>
    <xdr:ext cx="534377"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20167111" y="8767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52</xdr:row>
      <xdr:rowOff>124943</xdr:rowOff>
    </xdr:from>
    <xdr:to>
      <xdr:col>102</xdr:col>
      <xdr:colOff>165100</xdr:colOff>
      <xdr:row>53</xdr:row>
      <xdr:rowOff>55093</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19494500" y="9040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51</xdr:row>
      <xdr:rowOff>71620</xdr:rowOff>
    </xdr:from>
    <xdr:ext cx="534377"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9278111" y="8815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53</xdr:row>
      <xdr:rowOff>13615</xdr:rowOff>
    </xdr:from>
    <xdr:to>
      <xdr:col>98</xdr:col>
      <xdr:colOff>38100</xdr:colOff>
      <xdr:row>53</xdr:row>
      <xdr:rowOff>115215</xdr:rowOff>
    </xdr:to>
    <xdr:sp macro="" textlink="">
      <xdr:nvSpPr>
        <xdr:cNvPr id="832" name="楕円 831">
          <a:extLst>
            <a:ext uri="{FF2B5EF4-FFF2-40B4-BE49-F238E27FC236}">
              <a16:creationId xmlns:a16="http://schemas.microsoft.com/office/drawing/2014/main" id="{00000000-0008-0000-0600-000040030000}"/>
            </a:ext>
          </a:extLst>
        </xdr:cNvPr>
        <xdr:cNvSpPr/>
      </xdr:nvSpPr>
      <xdr:spPr>
        <a:xfrm>
          <a:off x="18605500" y="910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51</xdr:row>
      <xdr:rowOff>131742</xdr:rowOff>
    </xdr:from>
    <xdr:ext cx="534377"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389111" y="8875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a:extLst>
            <a:ext uri="{FF2B5EF4-FFF2-40B4-BE49-F238E27FC236}">
              <a16:creationId xmlns:a16="http://schemas.microsoft.com/office/drawing/2014/main" id="{00000000-0008-0000-0600-00005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42407</xdr:rowOff>
    </xdr:from>
    <xdr:to>
      <xdr:col>116</xdr:col>
      <xdr:colOff>62864</xdr:colOff>
      <xdr:row>78</xdr:row>
      <xdr:rowOff>50867</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2159595" y="12043907"/>
          <a:ext cx="1269" cy="1380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54694</xdr:rowOff>
    </xdr:from>
    <xdr:ext cx="534377" cy="259045"/>
    <xdr:sp macro="" textlink="">
      <xdr:nvSpPr>
        <xdr:cNvPr id="857" name="繰出金最小値テキスト">
          <a:extLst>
            <a:ext uri="{FF2B5EF4-FFF2-40B4-BE49-F238E27FC236}">
              <a16:creationId xmlns:a16="http://schemas.microsoft.com/office/drawing/2014/main" id="{00000000-0008-0000-0600-000059030000}"/>
            </a:ext>
          </a:extLst>
        </xdr:cNvPr>
        <xdr:cNvSpPr txBox="1"/>
      </xdr:nvSpPr>
      <xdr:spPr>
        <a:xfrm>
          <a:off x="22212300" y="1342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50867</xdr:rowOff>
    </xdr:from>
    <xdr:to>
      <xdr:col>116</xdr:col>
      <xdr:colOff>152400</xdr:colOff>
      <xdr:row>78</xdr:row>
      <xdr:rowOff>50867</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3423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160534</xdr:rowOff>
    </xdr:from>
    <xdr:ext cx="534377" cy="259045"/>
    <xdr:sp macro="" textlink="">
      <xdr:nvSpPr>
        <xdr:cNvPr id="859" name="繰出金最大値テキスト">
          <a:extLst>
            <a:ext uri="{FF2B5EF4-FFF2-40B4-BE49-F238E27FC236}">
              <a16:creationId xmlns:a16="http://schemas.microsoft.com/office/drawing/2014/main" id="{00000000-0008-0000-0600-00005B030000}"/>
            </a:ext>
          </a:extLst>
        </xdr:cNvPr>
        <xdr:cNvSpPr txBox="1"/>
      </xdr:nvSpPr>
      <xdr:spPr>
        <a:xfrm>
          <a:off x="22212300" y="11819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42407</xdr:rowOff>
    </xdr:from>
    <xdr:to>
      <xdr:col>116</xdr:col>
      <xdr:colOff>152400</xdr:colOff>
      <xdr:row>70</xdr:row>
      <xdr:rowOff>42407</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2043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70</xdr:row>
      <xdr:rowOff>125070</xdr:rowOff>
    </xdr:from>
    <xdr:to>
      <xdr:col>116</xdr:col>
      <xdr:colOff>63500</xdr:colOff>
      <xdr:row>71</xdr:row>
      <xdr:rowOff>118943</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1323300" y="12126570"/>
          <a:ext cx="838200" cy="165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20647</xdr:rowOff>
    </xdr:from>
    <xdr:ext cx="534377" cy="259045"/>
    <xdr:sp macro="" textlink="">
      <xdr:nvSpPr>
        <xdr:cNvPr id="862" name="繰出金平均値テキスト">
          <a:extLst>
            <a:ext uri="{FF2B5EF4-FFF2-40B4-BE49-F238E27FC236}">
              <a16:creationId xmlns:a16="http://schemas.microsoft.com/office/drawing/2014/main" id="{00000000-0008-0000-0600-00005E030000}"/>
            </a:ext>
          </a:extLst>
        </xdr:cNvPr>
        <xdr:cNvSpPr txBox="1"/>
      </xdr:nvSpPr>
      <xdr:spPr>
        <a:xfrm>
          <a:off x="22212300" y="12707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42220</xdr:rowOff>
    </xdr:from>
    <xdr:to>
      <xdr:col>116</xdr:col>
      <xdr:colOff>114300</xdr:colOff>
      <xdr:row>74</xdr:row>
      <xdr:rowOff>143820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2110700" y="1272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118943</xdr:rowOff>
    </xdr:from>
    <xdr:to>
      <xdr:col>111</xdr:col>
      <xdr:colOff>177800</xdr:colOff>
      <xdr:row>74</xdr:row>
      <xdr:rowOff>28509</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20434300" y="12291893"/>
          <a:ext cx="889000" cy="423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59227</xdr:rowOff>
    </xdr:from>
    <xdr:to>
      <xdr:col>112</xdr:col>
      <xdr:colOff>38100</xdr:colOff>
      <xdr:row>74</xdr:row>
      <xdr:rowOff>160827</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1272500" y="12746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151954</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56111" y="12839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28509</xdr:rowOff>
    </xdr:from>
    <xdr:to>
      <xdr:col>107</xdr:col>
      <xdr:colOff>50800</xdr:colOff>
      <xdr:row>75</xdr:row>
      <xdr:rowOff>20279</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9545300" y="12715809"/>
          <a:ext cx="889000" cy="163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21829</xdr:rowOff>
    </xdr:from>
    <xdr:to>
      <xdr:col>107</xdr:col>
      <xdr:colOff>101600</xdr:colOff>
      <xdr:row>74</xdr:row>
      <xdr:rowOff>123429</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0383500" y="1270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114556</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280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20279</xdr:rowOff>
    </xdr:from>
    <xdr:to>
      <xdr:col>102</xdr:col>
      <xdr:colOff>114300</xdr:colOff>
      <xdr:row>75</xdr:row>
      <xdr:rowOff>42499</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flipV="1">
          <a:off x="18656300" y="12879029"/>
          <a:ext cx="889000" cy="22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31155</xdr:rowOff>
    </xdr:from>
    <xdr:to>
      <xdr:col>102</xdr:col>
      <xdr:colOff>165100</xdr:colOff>
      <xdr:row>74</xdr:row>
      <xdr:rowOff>132755</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9494500" y="12718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149282</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2493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37557</xdr:rowOff>
    </xdr:from>
    <xdr:to>
      <xdr:col>98</xdr:col>
      <xdr:colOff>38100</xdr:colOff>
      <xdr:row>74</xdr:row>
      <xdr:rowOff>139157</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8605500" y="1272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155684</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2500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70</xdr:row>
      <xdr:rowOff>74270</xdr:rowOff>
    </xdr:from>
    <xdr:to>
      <xdr:col>116</xdr:col>
      <xdr:colOff>114300</xdr:colOff>
      <xdr:row>71</xdr:row>
      <xdr:rowOff>4420</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2110700" y="1207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69</xdr:row>
      <xdr:rowOff>160647</xdr:rowOff>
    </xdr:from>
    <xdr:ext cx="534377" cy="259045"/>
    <xdr:sp macro="" textlink="">
      <xdr:nvSpPr>
        <xdr:cNvPr id="881" name="繰出金該当値テキスト">
          <a:extLst>
            <a:ext uri="{FF2B5EF4-FFF2-40B4-BE49-F238E27FC236}">
              <a16:creationId xmlns:a16="http://schemas.microsoft.com/office/drawing/2014/main" id="{00000000-0008-0000-0600-000071030000}"/>
            </a:ext>
          </a:extLst>
        </xdr:cNvPr>
        <xdr:cNvSpPr txBox="1"/>
      </xdr:nvSpPr>
      <xdr:spPr>
        <a:xfrm>
          <a:off x="22212300" y="1199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68143</xdr:rowOff>
    </xdr:from>
    <xdr:to>
      <xdr:col>112</xdr:col>
      <xdr:colOff>38100</xdr:colOff>
      <xdr:row>71</xdr:row>
      <xdr:rowOff>169743</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1272500" y="1224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70</xdr:row>
      <xdr:rowOff>14820</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056111" y="12016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149159</xdr:rowOff>
    </xdr:from>
    <xdr:to>
      <xdr:col>107</xdr:col>
      <xdr:colOff>101600</xdr:colOff>
      <xdr:row>74</xdr:row>
      <xdr:rowOff>79309</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0383500" y="1266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95836</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0167111" y="1244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140929</xdr:rowOff>
    </xdr:from>
    <xdr:to>
      <xdr:col>102</xdr:col>
      <xdr:colOff>165100</xdr:colOff>
      <xdr:row>75</xdr:row>
      <xdr:rowOff>71079</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9494500" y="1282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62206</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278111" y="12920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163149</xdr:rowOff>
    </xdr:from>
    <xdr:to>
      <xdr:col>98</xdr:col>
      <xdr:colOff>38100</xdr:colOff>
      <xdr:row>75</xdr:row>
      <xdr:rowOff>93299</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8605500" y="1285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84426</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389111" y="12943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a:extLst>
            <a:ext uri="{FF2B5EF4-FFF2-40B4-BE49-F238E27FC236}">
              <a16:creationId xmlns:a16="http://schemas.microsoft.com/office/drawing/2014/main" id="{00000000-0008-0000-0600-00008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a:extLst>
            <a:ext uri="{FF2B5EF4-FFF2-40B4-BE49-F238E27FC236}">
              <a16:creationId xmlns:a16="http://schemas.microsoft.com/office/drawing/2014/main" id="{00000000-0008-0000-0600-00008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a:extLst>
            <a:ext uri="{FF2B5EF4-FFF2-40B4-BE49-F238E27FC236}">
              <a16:creationId xmlns:a16="http://schemas.microsoft.com/office/drawing/2014/main" id="{00000000-0008-0000-0600-00008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a:extLst>
            <a:ext uri="{FF2B5EF4-FFF2-40B4-BE49-F238E27FC236}">
              <a16:creationId xmlns:a16="http://schemas.microsoft.com/office/drawing/2014/main" id="{00000000-0008-0000-0600-0000A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歳出決算総額は住民一人当たり５</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３３</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であり，前年度と比較し２１千円の増</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となっている。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類似団体と比較すると人件費・維持補修費・扶助費・公債費</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・貸付金・繰出金</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が，特に高い状況となっている。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維持補修費については</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除雪費の減，公債費については公債費平準化の取り組みによる減，繰出金については国民健康保険事業および介護保険事業会計への繰出金が増となっている。</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北海道函館市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255,308
254,146
677.87
137,782,620
136,199,691
1,344,638
69,622,544
138,050,135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52.4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52070</xdr:rowOff>
    </xdr:from>
    <xdr:to>
      <xdr:col>24</xdr:col>
      <xdr:colOff>62865</xdr:colOff>
      <xdr:row>38</xdr:row>
      <xdr:rowOff>7112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67020"/>
          <a:ext cx="1270" cy="1155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10939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26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7112</xdr:rowOff>
    </xdr:from>
    <xdr:to>
      <xdr:col>24</xdr:col>
      <xdr:colOff>152400</xdr:colOff>
      <xdr:row>38</xdr:row>
      <xdr:rowOff>7112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2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170197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4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52070</xdr:rowOff>
    </xdr:from>
    <xdr:to>
      <xdr:col>24</xdr:col>
      <xdr:colOff>152400</xdr:colOff>
      <xdr:row>31</xdr:row>
      <xdr:rowOff>52070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67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55118</xdr:rowOff>
    </xdr:from>
    <xdr:to>
      <xdr:col>24</xdr:col>
      <xdr:colOff>63500</xdr:colOff>
      <xdr:row>35</xdr:row>
      <xdr:rowOff>102362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055868"/>
          <a:ext cx="838200" cy="4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43959</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732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21082</xdr:rowOff>
    </xdr:from>
    <xdr:to>
      <xdr:col>24</xdr:col>
      <xdr:colOff>114300</xdr:colOff>
      <xdr:row>35</xdr:row>
      <xdr:rowOff>122682</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55118</xdr:rowOff>
    </xdr:from>
    <xdr:to>
      <xdr:col>19</xdr:col>
      <xdr:colOff>177800</xdr:colOff>
      <xdr:row>35</xdr:row>
      <xdr:rowOff>63500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055868"/>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29464</xdr:rowOff>
    </xdr:from>
    <xdr:to>
      <xdr:col>20</xdr:col>
      <xdr:colOff>38100</xdr:colOff>
      <xdr:row>35</xdr:row>
      <xdr:rowOff>131064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122191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2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63500</xdr:rowOff>
    </xdr:from>
    <xdr:to>
      <xdr:col>15</xdr:col>
      <xdr:colOff>50800</xdr:colOff>
      <xdr:row>35</xdr:row>
      <xdr:rowOff>73406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064250"/>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25654</xdr:rowOff>
    </xdr:from>
    <xdr:to>
      <xdr:col>15</xdr:col>
      <xdr:colOff>101600</xdr:colOff>
      <xdr:row>35</xdr:row>
      <xdr:rowOff>127254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118381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1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28448</xdr:rowOff>
    </xdr:from>
    <xdr:to>
      <xdr:col>10</xdr:col>
      <xdr:colOff>114300</xdr:colOff>
      <xdr:row>35</xdr:row>
      <xdr:rowOff>73406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029198"/>
          <a:ext cx="889000" cy="44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25654</xdr:rowOff>
    </xdr:from>
    <xdr:to>
      <xdr:col>10</xdr:col>
      <xdr:colOff>165100</xdr:colOff>
      <xdr:row>35</xdr:row>
      <xdr:rowOff>127254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118381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1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101092</xdr:rowOff>
    </xdr:from>
    <xdr:to>
      <xdr:col>6</xdr:col>
      <xdr:colOff>38100</xdr:colOff>
      <xdr:row>35</xdr:row>
      <xdr:rowOff>31242</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3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47769</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05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51562</xdr:rowOff>
    </xdr:from>
    <xdr:to>
      <xdr:col>24</xdr:col>
      <xdr:colOff>114300</xdr:colOff>
      <xdr:row>35</xdr:row>
      <xdr:rowOff>153162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52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29989</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030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4318</xdr:rowOff>
    </xdr:from>
    <xdr:to>
      <xdr:col>20</xdr:col>
      <xdr:colOff>38100</xdr:colOff>
      <xdr:row>35</xdr:row>
      <xdr:rowOff>105918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05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122445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780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12700</xdr:rowOff>
    </xdr:from>
    <xdr:to>
      <xdr:col>15</xdr:col>
      <xdr:colOff>101600</xdr:colOff>
      <xdr:row>35</xdr:row>
      <xdr:rowOff>114300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1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130827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788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22606</xdr:rowOff>
    </xdr:from>
    <xdr:to>
      <xdr:col>10</xdr:col>
      <xdr:colOff>165100</xdr:colOff>
      <xdr:row>35</xdr:row>
      <xdr:rowOff>124206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2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140733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798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149098</xdr:rowOff>
    </xdr:from>
    <xdr:to>
      <xdr:col>6</xdr:col>
      <xdr:colOff>38100</xdr:colOff>
      <xdr:row>35</xdr:row>
      <xdr:rowOff>79248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78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70375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071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138023</xdr:rowOff>
    </xdr:from>
    <xdr:to>
      <xdr:col>24</xdr:col>
      <xdr:colOff>62865</xdr:colOff>
      <xdr:row>59</xdr:row>
      <xdr:rowOff>3207</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881973"/>
          <a:ext cx="1270" cy="1236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7034</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122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3207</xdr:rowOff>
    </xdr:from>
    <xdr:to>
      <xdr:col>24</xdr:col>
      <xdr:colOff>152400</xdr:colOff>
      <xdr:row>59</xdr:row>
      <xdr:rowOff>3207</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118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84700</xdr:rowOff>
    </xdr:from>
    <xdr:ext cx="534377"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65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87,088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138023</xdr:rowOff>
    </xdr:from>
    <xdr:to>
      <xdr:col>24</xdr:col>
      <xdr:colOff>152400</xdr:colOff>
      <xdr:row>51</xdr:row>
      <xdr:rowOff>138023</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88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80455</xdr:rowOff>
    </xdr:from>
    <xdr:to>
      <xdr:col>24</xdr:col>
      <xdr:colOff>63500</xdr:colOff>
      <xdr:row>58</xdr:row>
      <xdr:rowOff>1987</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9853105"/>
          <a:ext cx="838200" cy="9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15403</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6166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163976</xdr:rowOff>
    </xdr:from>
    <xdr:to>
      <xdr:col>24</xdr:col>
      <xdr:colOff>114300</xdr:colOff>
      <xdr:row>57</xdr:row>
      <xdr:rowOff>94126</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76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6064</xdr:rowOff>
    </xdr:from>
    <xdr:to>
      <xdr:col>19</xdr:col>
      <xdr:colOff>177800</xdr:colOff>
      <xdr:row>58</xdr:row>
      <xdr:rowOff>1987</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908300" y="9778714"/>
          <a:ext cx="889000" cy="16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36837</xdr:rowOff>
    </xdr:from>
    <xdr:to>
      <xdr:col>20</xdr:col>
      <xdr:colOff>38100</xdr:colOff>
      <xdr:row>57</xdr:row>
      <xdr:rowOff>138437</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809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154964</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30111" y="9584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6064</xdr:rowOff>
    </xdr:from>
    <xdr:to>
      <xdr:col>15</xdr:col>
      <xdr:colOff>50800</xdr:colOff>
      <xdr:row>57</xdr:row>
      <xdr:rowOff>85084</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9778714"/>
          <a:ext cx="889000" cy="79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52895</xdr:rowOff>
    </xdr:from>
    <xdr:to>
      <xdr:col>15</xdr:col>
      <xdr:colOff>101600</xdr:colOff>
      <xdr:row>57</xdr:row>
      <xdr:rowOff>154495</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825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145622</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9918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85084</xdr:rowOff>
    </xdr:from>
    <xdr:to>
      <xdr:col>10</xdr:col>
      <xdr:colOff>114300</xdr:colOff>
      <xdr:row>57</xdr:row>
      <xdr:rowOff>115774</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9857734"/>
          <a:ext cx="889000" cy="30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20701</xdr:rowOff>
    </xdr:from>
    <xdr:to>
      <xdr:col>10</xdr:col>
      <xdr:colOff>165100</xdr:colOff>
      <xdr:row>57</xdr:row>
      <xdr:rowOff>122301</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79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138828</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956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6452</xdr:rowOff>
    </xdr:from>
    <xdr:to>
      <xdr:col>6</xdr:col>
      <xdr:colOff>38100</xdr:colOff>
      <xdr:row>57</xdr:row>
      <xdr:rowOff>108052</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77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124579</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554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29655</xdr:rowOff>
    </xdr:from>
    <xdr:to>
      <xdr:col>24</xdr:col>
      <xdr:colOff>114300</xdr:colOff>
      <xdr:row>57</xdr:row>
      <xdr:rowOff>131255</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80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8082</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780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122637</xdr:rowOff>
    </xdr:from>
    <xdr:to>
      <xdr:col>20</xdr:col>
      <xdr:colOff>38100</xdr:colOff>
      <xdr:row>58</xdr:row>
      <xdr:rowOff>52787</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895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43914</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9988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126714</xdr:rowOff>
    </xdr:from>
    <xdr:to>
      <xdr:col>15</xdr:col>
      <xdr:colOff>101600</xdr:colOff>
      <xdr:row>57</xdr:row>
      <xdr:rowOff>56864</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72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73391</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950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34284</xdr:rowOff>
    </xdr:from>
    <xdr:to>
      <xdr:col>10</xdr:col>
      <xdr:colOff>165100</xdr:colOff>
      <xdr:row>57</xdr:row>
      <xdr:rowOff>135884</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806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127011</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9899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64974</xdr:rowOff>
    </xdr:from>
    <xdr:to>
      <xdr:col>6</xdr:col>
      <xdr:colOff>38100</xdr:colOff>
      <xdr:row>57</xdr:row>
      <xdr:rowOff>166574</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837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157701</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9930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2413</xdr:rowOff>
    </xdr:from>
    <xdr:to>
      <xdr:col>24</xdr:col>
      <xdr:colOff>62865</xdr:colOff>
      <xdr:row>79</xdr:row>
      <xdr:rowOff>71540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003913"/>
          <a:ext cx="1270" cy="1612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75367</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619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71540</xdr:rowOff>
    </xdr:from>
    <xdr:to>
      <xdr:col>24</xdr:col>
      <xdr:colOff>152400</xdr:colOff>
      <xdr:row>79</xdr:row>
      <xdr:rowOff>71540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616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120540</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779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244,810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2413</xdr:rowOff>
    </xdr:from>
    <xdr:to>
      <xdr:col>24</xdr:col>
      <xdr:colOff>152400</xdr:colOff>
      <xdr:row>70</xdr:row>
      <xdr:rowOff>2413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00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89306</xdr:rowOff>
    </xdr:from>
    <xdr:to>
      <xdr:col>24</xdr:col>
      <xdr:colOff>63500</xdr:colOff>
      <xdr:row>71</xdr:row>
      <xdr:rowOff>33731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2090806"/>
          <a:ext cx="838200" cy="115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40517</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8992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62090</xdr:rowOff>
    </xdr:from>
    <xdr:to>
      <xdr:col>24</xdr:col>
      <xdr:colOff>114300</xdr:colOff>
      <xdr:row>75</xdr:row>
      <xdr:rowOff>163689</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9208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70</xdr:row>
      <xdr:rowOff>169710</xdr:rowOff>
    </xdr:from>
    <xdr:to>
      <xdr:col>19</xdr:col>
      <xdr:colOff>177800</xdr:colOff>
      <xdr:row>71</xdr:row>
      <xdr:rowOff>33731</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908300" y="12171210"/>
          <a:ext cx="889000" cy="35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129248</xdr:rowOff>
    </xdr:from>
    <xdr:to>
      <xdr:col>20</xdr:col>
      <xdr:colOff>38100</xdr:colOff>
      <xdr:row>76</xdr:row>
      <xdr:rowOff>59398</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29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50525</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080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70</xdr:row>
      <xdr:rowOff>152883</xdr:rowOff>
    </xdr:from>
    <xdr:to>
      <xdr:col>15</xdr:col>
      <xdr:colOff>50800</xdr:colOff>
      <xdr:row>70</xdr:row>
      <xdr:rowOff>169710</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019300" y="12154383"/>
          <a:ext cx="889000" cy="16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139979</xdr:rowOff>
    </xdr:from>
    <xdr:to>
      <xdr:col>15</xdr:col>
      <xdr:colOff>101600</xdr:colOff>
      <xdr:row>76</xdr:row>
      <xdr:rowOff>70129</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299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61256</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091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70</xdr:row>
      <xdr:rowOff>152883</xdr:rowOff>
    </xdr:from>
    <xdr:to>
      <xdr:col>10</xdr:col>
      <xdr:colOff>114300</xdr:colOff>
      <xdr:row>71</xdr:row>
      <xdr:rowOff>144514</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2154383"/>
          <a:ext cx="889000" cy="163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152882</xdr:rowOff>
    </xdr:from>
    <xdr:to>
      <xdr:col>10</xdr:col>
      <xdr:colOff>165100</xdr:colOff>
      <xdr:row>76</xdr:row>
      <xdr:rowOff>83032</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01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74159</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104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63182</xdr:rowOff>
    </xdr:from>
    <xdr:to>
      <xdr:col>6</xdr:col>
      <xdr:colOff>38100</xdr:colOff>
      <xdr:row>76</xdr:row>
      <xdr:rowOff>164782</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09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155909</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186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38506</xdr:rowOff>
    </xdr:from>
    <xdr:to>
      <xdr:col>24</xdr:col>
      <xdr:colOff>114300</xdr:colOff>
      <xdr:row>70</xdr:row>
      <xdr:rowOff>140106</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04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69</xdr:row>
      <xdr:rowOff>124883</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1954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70</xdr:row>
      <xdr:rowOff>154381</xdr:rowOff>
    </xdr:from>
    <xdr:to>
      <xdr:col>20</xdr:col>
      <xdr:colOff>38100</xdr:colOff>
      <xdr:row>71</xdr:row>
      <xdr:rowOff>84531</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215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69</xdr:row>
      <xdr:rowOff>101058</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1931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70</xdr:row>
      <xdr:rowOff>118910</xdr:rowOff>
    </xdr:from>
    <xdr:to>
      <xdr:col>15</xdr:col>
      <xdr:colOff>101600</xdr:colOff>
      <xdr:row>71</xdr:row>
      <xdr:rowOff>49060</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212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69</xdr:row>
      <xdr:rowOff>65587</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1895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70</xdr:row>
      <xdr:rowOff>102083</xdr:rowOff>
    </xdr:from>
    <xdr:to>
      <xdr:col>10</xdr:col>
      <xdr:colOff>165100</xdr:colOff>
      <xdr:row>71</xdr:row>
      <xdr:rowOff>32233</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210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69</xdr:row>
      <xdr:rowOff>48760</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1878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71</xdr:row>
      <xdr:rowOff>93714</xdr:rowOff>
    </xdr:from>
    <xdr:to>
      <xdr:col>6</xdr:col>
      <xdr:colOff>38100</xdr:colOff>
      <xdr:row>72</xdr:row>
      <xdr:rowOff>23864</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226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70</xdr:row>
      <xdr:rowOff>40391</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2041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92677</xdr:rowOff>
    </xdr:from>
    <xdr:to>
      <xdr:col>24</xdr:col>
      <xdr:colOff>62865</xdr:colOff>
      <xdr:row>98</xdr:row>
      <xdr:rowOff>165258</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694627"/>
          <a:ext cx="1270" cy="1272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169085</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97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165258</xdr:rowOff>
    </xdr:from>
    <xdr:to>
      <xdr:col>24</xdr:col>
      <xdr:colOff>152400</xdr:colOff>
      <xdr:row>98</xdr:row>
      <xdr:rowOff>165258</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967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39354</xdr:rowOff>
    </xdr:from>
    <xdr:ext cx="534377"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4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74,557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92677</xdr:rowOff>
    </xdr:from>
    <xdr:to>
      <xdr:col>24</xdr:col>
      <xdr:colOff>152400</xdr:colOff>
      <xdr:row>91</xdr:row>
      <xdr:rowOff>92677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694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116314</xdr:rowOff>
    </xdr:from>
    <xdr:to>
      <xdr:col>24</xdr:col>
      <xdr:colOff>63500</xdr:colOff>
      <xdr:row>96</xdr:row>
      <xdr:rowOff>129825</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575514"/>
          <a:ext cx="838200" cy="13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68356</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5275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89929</xdr:rowOff>
    </xdr:from>
    <xdr:to>
      <xdr:col>24</xdr:col>
      <xdr:colOff>114300</xdr:colOff>
      <xdr:row>97</xdr:row>
      <xdr:rowOff>20079</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54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99535</xdr:rowOff>
    </xdr:from>
    <xdr:to>
      <xdr:col>19</xdr:col>
      <xdr:colOff>177800</xdr:colOff>
      <xdr:row>96</xdr:row>
      <xdr:rowOff>129825</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2908300" y="16558735"/>
          <a:ext cx="889000" cy="30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105200</xdr:rowOff>
    </xdr:from>
    <xdr:to>
      <xdr:col>20</xdr:col>
      <xdr:colOff>38100</xdr:colOff>
      <xdr:row>97</xdr:row>
      <xdr:rowOff>35350</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56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26477</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657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159863</xdr:rowOff>
    </xdr:from>
    <xdr:to>
      <xdr:col>15</xdr:col>
      <xdr:colOff>50800</xdr:colOff>
      <xdr:row>96</xdr:row>
      <xdr:rowOff>99535</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019300" y="16447613"/>
          <a:ext cx="889000" cy="111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146918</xdr:rowOff>
    </xdr:from>
    <xdr:to>
      <xdr:col>15</xdr:col>
      <xdr:colOff>101600</xdr:colOff>
      <xdr:row>97</xdr:row>
      <xdr:rowOff>77068</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60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68195</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698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159863</xdr:rowOff>
    </xdr:from>
    <xdr:to>
      <xdr:col>10</xdr:col>
      <xdr:colOff>114300</xdr:colOff>
      <xdr:row>96</xdr:row>
      <xdr:rowOff>155587</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447613"/>
          <a:ext cx="889000" cy="167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146416</xdr:rowOff>
    </xdr:from>
    <xdr:to>
      <xdr:col>10</xdr:col>
      <xdr:colOff>165100</xdr:colOff>
      <xdr:row>97</xdr:row>
      <xdr:rowOff>76566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60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67693</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698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116835</xdr:rowOff>
    </xdr:from>
    <xdr:to>
      <xdr:col>6</xdr:col>
      <xdr:colOff>38100</xdr:colOff>
      <xdr:row>97</xdr:row>
      <xdr:rowOff>46985</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57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38112</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66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65514</xdr:rowOff>
    </xdr:from>
    <xdr:to>
      <xdr:col>24</xdr:col>
      <xdr:colOff>114300</xdr:colOff>
      <xdr:row>96</xdr:row>
      <xdr:rowOff>167114</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52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88391</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37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79025</xdr:rowOff>
    </xdr:from>
    <xdr:to>
      <xdr:col>20</xdr:col>
      <xdr:colOff>38100</xdr:colOff>
      <xdr:row>97</xdr:row>
      <xdr:rowOff>9175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538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25702</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31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48735</xdr:rowOff>
    </xdr:from>
    <xdr:to>
      <xdr:col>15</xdr:col>
      <xdr:colOff>101600</xdr:colOff>
      <xdr:row>96</xdr:row>
      <xdr:rowOff>150335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50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166862</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283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109063</xdr:rowOff>
    </xdr:from>
    <xdr:to>
      <xdr:col>10</xdr:col>
      <xdr:colOff>165100</xdr:colOff>
      <xdr:row>96</xdr:row>
      <xdr:rowOff>39213</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39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55740</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172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104787</xdr:rowOff>
    </xdr:from>
    <xdr:to>
      <xdr:col>6</xdr:col>
      <xdr:colOff>38100</xdr:colOff>
      <xdr:row>97</xdr:row>
      <xdr:rowOff>34937</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563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51464</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33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137414</xdr:rowOff>
    </xdr:from>
    <xdr:to>
      <xdr:col>54</xdr:col>
      <xdr:colOff>189865</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280914"/>
          <a:ext cx="1270" cy="1373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84091</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505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137414</xdr:rowOff>
    </xdr:from>
    <xdr:to>
      <xdr:col>55</xdr:col>
      <xdr:colOff>88900</xdr:colOff>
      <xdr:row>30</xdr:row>
      <xdr:rowOff>137414</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280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44145</xdr:rowOff>
    </xdr:from>
    <xdr:to>
      <xdr:col>55</xdr:col>
      <xdr:colOff>0</xdr:colOff>
      <xdr:row>37</xdr:row>
      <xdr:rowOff>45517</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9639300" y="6387795"/>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133723</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1344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110846</xdr:rowOff>
    </xdr:from>
    <xdr:to>
      <xdr:col>55</xdr:col>
      <xdr:colOff>50800</xdr:colOff>
      <xdr:row>37</xdr:row>
      <xdr:rowOff>40996</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28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9398</xdr:rowOff>
    </xdr:from>
    <xdr:to>
      <xdr:col>50</xdr:col>
      <xdr:colOff>114300</xdr:colOff>
      <xdr:row>37</xdr:row>
      <xdr:rowOff>45517</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750300" y="6353048"/>
          <a:ext cx="889000" cy="36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134620</xdr:rowOff>
    </xdr:from>
    <xdr:to>
      <xdr:col>50</xdr:col>
      <xdr:colOff>165100</xdr:colOff>
      <xdr:row>37</xdr:row>
      <xdr:rowOff>64770</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81297</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082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6198</xdr:rowOff>
    </xdr:from>
    <xdr:to>
      <xdr:col>45</xdr:col>
      <xdr:colOff>177800</xdr:colOff>
      <xdr:row>37</xdr:row>
      <xdr:rowOff>9398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7861300" y="6349848"/>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129134</xdr:rowOff>
    </xdr:from>
    <xdr:to>
      <xdr:col>46</xdr:col>
      <xdr:colOff>38100</xdr:colOff>
      <xdr:row>37</xdr:row>
      <xdr:rowOff>59284</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30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75811</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076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6198</xdr:rowOff>
    </xdr:from>
    <xdr:to>
      <xdr:col>41</xdr:col>
      <xdr:colOff>50800</xdr:colOff>
      <xdr:row>37</xdr:row>
      <xdr:rowOff>50089</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6972300" y="6349848"/>
          <a:ext cx="889000" cy="43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117246</xdr:rowOff>
    </xdr:from>
    <xdr:to>
      <xdr:col>41</xdr:col>
      <xdr:colOff>101600</xdr:colOff>
      <xdr:row>37</xdr:row>
      <xdr:rowOff>47396</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28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63923</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064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76098</xdr:rowOff>
    </xdr:from>
    <xdr:to>
      <xdr:col>36</xdr:col>
      <xdr:colOff>165100</xdr:colOff>
      <xdr:row>37</xdr:row>
      <xdr:rowOff>6248</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24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22775</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3017" y="6023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164795</xdr:rowOff>
    </xdr:from>
    <xdr:to>
      <xdr:col>55</xdr:col>
      <xdr:colOff>50800</xdr:colOff>
      <xdr:row>37</xdr:row>
      <xdr:rowOff>94945</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33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143222</xdr:rowOff>
    </xdr:from>
    <xdr:ext cx="378565"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315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166167</xdr:rowOff>
    </xdr:from>
    <xdr:to>
      <xdr:col>50</xdr:col>
      <xdr:colOff>165100</xdr:colOff>
      <xdr:row>37</xdr:row>
      <xdr:rowOff>96317</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338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87444</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50017" y="64310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130048</xdr:rowOff>
    </xdr:from>
    <xdr:to>
      <xdr:col>46</xdr:col>
      <xdr:colOff>38100</xdr:colOff>
      <xdr:row>37</xdr:row>
      <xdr:rowOff>60198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302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51325</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61017" y="63949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126848</xdr:rowOff>
    </xdr:from>
    <xdr:to>
      <xdr:col>41</xdr:col>
      <xdr:colOff>101600</xdr:colOff>
      <xdr:row>37</xdr:row>
      <xdr:rowOff>56998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29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48125</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72017" y="63917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170739</xdr:rowOff>
    </xdr:from>
    <xdr:to>
      <xdr:col>36</xdr:col>
      <xdr:colOff>165100</xdr:colOff>
      <xdr:row>37</xdr:row>
      <xdr:rowOff>100889</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34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92016</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3017" y="64356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1016</xdr:rowOff>
    </xdr:from>
    <xdr:to>
      <xdr:col>54</xdr:col>
      <xdr:colOff>189865</xdr:colOff>
      <xdr:row>59</xdr:row>
      <xdr:rowOff>35763</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744966"/>
          <a:ext cx="1270" cy="1406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39590</xdr:rowOff>
    </xdr:from>
    <xdr:ext cx="378565"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155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35763</xdr:rowOff>
    </xdr:from>
    <xdr:to>
      <xdr:col>55</xdr:col>
      <xdr:colOff>88900</xdr:colOff>
      <xdr:row>59</xdr:row>
      <xdr:rowOff>35763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151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119143</xdr:rowOff>
    </xdr:from>
    <xdr:ext cx="534377"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520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18,570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1016</xdr:rowOff>
    </xdr:from>
    <xdr:to>
      <xdr:col>55</xdr:col>
      <xdr:colOff>88900</xdr:colOff>
      <xdr:row>51</xdr:row>
      <xdr:rowOff>1016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744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116992</xdr:rowOff>
    </xdr:from>
    <xdr:to>
      <xdr:col>55</xdr:col>
      <xdr:colOff>0</xdr:colOff>
      <xdr:row>57</xdr:row>
      <xdr:rowOff>165760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9889642"/>
          <a:ext cx="838200" cy="4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122369</xdr:rowOff>
    </xdr:from>
    <xdr:ext cx="469744"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552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99492</xdr:rowOff>
    </xdr:from>
    <xdr:to>
      <xdr:col>55</xdr:col>
      <xdr:colOff>50800</xdr:colOff>
      <xdr:row>57</xdr:row>
      <xdr:rowOff>29642</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70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147930</xdr:rowOff>
    </xdr:from>
    <xdr:to>
      <xdr:col>50</xdr:col>
      <xdr:colOff>114300</xdr:colOff>
      <xdr:row>57</xdr:row>
      <xdr:rowOff>165760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8750300" y="9920580"/>
          <a:ext cx="889000" cy="17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104063</xdr:rowOff>
    </xdr:from>
    <xdr:to>
      <xdr:col>50</xdr:col>
      <xdr:colOff>165100</xdr:colOff>
      <xdr:row>57</xdr:row>
      <xdr:rowOff>34213</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705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50740</xdr:rowOff>
    </xdr:from>
    <xdr:ext cx="469744"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404428" y="9480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147930</xdr:rowOff>
    </xdr:from>
    <xdr:to>
      <xdr:col>45</xdr:col>
      <xdr:colOff>177800</xdr:colOff>
      <xdr:row>57</xdr:row>
      <xdr:rowOff>149149</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9920580"/>
          <a:ext cx="889000" cy="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138659</xdr:rowOff>
    </xdr:from>
    <xdr:to>
      <xdr:col>46</xdr:col>
      <xdr:colOff>38100</xdr:colOff>
      <xdr:row>57</xdr:row>
      <xdr:rowOff>68809</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73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85336</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515428" y="9515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142596</xdr:rowOff>
    </xdr:from>
    <xdr:to>
      <xdr:col>41</xdr:col>
      <xdr:colOff>50800</xdr:colOff>
      <xdr:row>57</xdr:row>
      <xdr:rowOff>149149</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6972300" y="9915246"/>
          <a:ext cx="889000" cy="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126391</xdr:rowOff>
    </xdr:from>
    <xdr:to>
      <xdr:col>41</xdr:col>
      <xdr:colOff>101600</xdr:colOff>
      <xdr:row>57</xdr:row>
      <xdr:rowOff>56541</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727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73068</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26428" y="9502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139040</xdr:rowOff>
    </xdr:from>
    <xdr:to>
      <xdr:col>36</xdr:col>
      <xdr:colOff>165100</xdr:colOff>
      <xdr:row>57</xdr:row>
      <xdr:rowOff>69190</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7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85717</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37428" y="951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66192</xdr:rowOff>
    </xdr:from>
    <xdr:to>
      <xdr:col>55</xdr:col>
      <xdr:colOff>50800</xdr:colOff>
      <xdr:row>57</xdr:row>
      <xdr:rowOff>167792</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83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44619</xdr:rowOff>
    </xdr:from>
    <xdr:ext cx="469744"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817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114960</xdr:rowOff>
    </xdr:from>
    <xdr:to>
      <xdr:col>50</xdr:col>
      <xdr:colOff>165100</xdr:colOff>
      <xdr:row>58</xdr:row>
      <xdr:rowOff>45110</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88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36237</xdr:rowOff>
    </xdr:from>
    <xdr:ext cx="469744"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04428" y="9980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97130</xdr:rowOff>
    </xdr:from>
    <xdr:to>
      <xdr:col>46</xdr:col>
      <xdr:colOff>38100</xdr:colOff>
      <xdr:row>58</xdr:row>
      <xdr:rowOff>27280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8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18407</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15428" y="9962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98349</xdr:rowOff>
    </xdr:from>
    <xdr:to>
      <xdr:col>41</xdr:col>
      <xdr:colOff>101600</xdr:colOff>
      <xdr:row>58</xdr:row>
      <xdr:rowOff>28499</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870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19626</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26428" y="9963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91796</xdr:rowOff>
    </xdr:from>
    <xdr:to>
      <xdr:col>36</xdr:col>
      <xdr:colOff>165100</xdr:colOff>
      <xdr:row>58</xdr:row>
      <xdr:rowOff>21946</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864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13073</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37428" y="9957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68344</xdr:rowOff>
    </xdr:from>
    <xdr:to>
      <xdr:col>54</xdr:col>
      <xdr:colOff>189865</xdr:colOff>
      <xdr:row>79</xdr:row>
      <xdr:rowOff>74811</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069844"/>
          <a:ext cx="1270" cy="1549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78638</xdr:rowOff>
    </xdr:from>
    <xdr:ext cx="378565"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6231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74811</xdr:rowOff>
    </xdr:from>
    <xdr:to>
      <xdr:col>55</xdr:col>
      <xdr:colOff>88900</xdr:colOff>
      <xdr:row>79</xdr:row>
      <xdr:rowOff>74811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61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15021</xdr:rowOff>
    </xdr:from>
    <xdr:ext cx="534377"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84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68344</xdr:rowOff>
    </xdr:from>
    <xdr:to>
      <xdr:col>55</xdr:col>
      <xdr:colOff>88900</xdr:colOff>
      <xdr:row>70</xdr:row>
      <xdr:rowOff>68344</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069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53518</xdr:rowOff>
    </xdr:from>
    <xdr:to>
      <xdr:col>55</xdr:col>
      <xdr:colOff>0</xdr:colOff>
      <xdr:row>72</xdr:row>
      <xdr:rowOff>123698</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9639300" y="12397918"/>
          <a:ext cx="838200" cy="70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6618</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2082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28191</xdr:rowOff>
    </xdr:from>
    <xdr:to>
      <xdr:col>55</xdr:col>
      <xdr:colOff>50800</xdr:colOff>
      <xdr:row>77</xdr:row>
      <xdr:rowOff>129791</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229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59265</xdr:rowOff>
    </xdr:from>
    <xdr:to>
      <xdr:col>50</xdr:col>
      <xdr:colOff>114300</xdr:colOff>
      <xdr:row>72</xdr:row>
      <xdr:rowOff>123698</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8750300" y="12403665"/>
          <a:ext cx="889000" cy="64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50854</xdr:rowOff>
    </xdr:from>
    <xdr:to>
      <xdr:col>50</xdr:col>
      <xdr:colOff>165100</xdr:colOff>
      <xdr:row>77</xdr:row>
      <xdr:rowOff>152454</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25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143581</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345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108969</xdr:rowOff>
    </xdr:from>
    <xdr:to>
      <xdr:col>45</xdr:col>
      <xdr:colOff>177800</xdr:colOff>
      <xdr:row>72</xdr:row>
      <xdr:rowOff>59265</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7861300" y="12281919"/>
          <a:ext cx="889000" cy="121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42201</xdr:rowOff>
    </xdr:from>
    <xdr:to>
      <xdr:col>46</xdr:col>
      <xdr:colOff>38100</xdr:colOff>
      <xdr:row>77</xdr:row>
      <xdr:rowOff>143801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243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134928</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33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108969</xdr:rowOff>
    </xdr:from>
    <xdr:to>
      <xdr:col>41</xdr:col>
      <xdr:colOff>50800</xdr:colOff>
      <xdr:row>72</xdr:row>
      <xdr:rowOff>61551</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6972300" y="12281919"/>
          <a:ext cx="889000" cy="124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24467</xdr:rowOff>
    </xdr:from>
    <xdr:to>
      <xdr:col>41</xdr:col>
      <xdr:colOff>101600</xdr:colOff>
      <xdr:row>77</xdr:row>
      <xdr:rowOff>126067</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22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117194</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31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158818</xdr:rowOff>
    </xdr:from>
    <xdr:to>
      <xdr:col>36</xdr:col>
      <xdr:colOff>165100</xdr:colOff>
      <xdr:row>77</xdr:row>
      <xdr:rowOff>88968</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189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80095</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28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2718</xdr:rowOff>
    </xdr:from>
    <xdr:to>
      <xdr:col>55</xdr:col>
      <xdr:colOff>50800</xdr:colOff>
      <xdr:row>72</xdr:row>
      <xdr:rowOff>104318</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2347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25595</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2198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72898</xdr:rowOff>
    </xdr:from>
    <xdr:to>
      <xdr:col>50</xdr:col>
      <xdr:colOff>165100</xdr:colOff>
      <xdr:row>73</xdr:row>
      <xdr:rowOff>3048</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2417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71</xdr:row>
      <xdr:rowOff>19575</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2192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8465</xdr:rowOff>
    </xdr:from>
    <xdr:to>
      <xdr:col>46</xdr:col>
      <xdr:colOff>38100</xdr:colOff>
      <xdr:row>72</xdr:row>
      <xdr:rowOff>110065</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235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70</xdr:row>
      <xdr:rowOff>126592</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212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71</xdr:row>
      <xdr:rowOff>58169</xdr:rowOff>
    </xdr:from>
    <xdr:to>
      <xdr:col>41</xdr:col>
      <xdr:colOff>101600</xdr:colOff>
      <xdr:row>71</xdr:row>
      <xdr:rowOff>159769</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223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70</xdr:row>
      <xdr:rowOff>4846</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94111" y="1200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10751</xdr:rowOff>
    </xdr:from>
    <xdr:to>
      <xdr:col>36</xdr:col>
      <xdr:colOff>165100</xdr:colOff>
      <xdr:row>72</xdr:row>
      <xdr:rowOff>112351</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2355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70</xdr:row>
      <xdr:rowOff>128878</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05111" y="1213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105524</xdr:rowOff>
    </xdr:from>
    <xdr:to>
      <xdr:col>54</xdr:col>
      <xdr:colOff>189865</xdr:colOff>
      <xdr:row>98</xdr:row>
      <xdr:rowOff>164914</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536024"/>
          <a:ext cx="1270" cy="1430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168741</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970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164914</xdr:rowOff>
    </xdr:from>
    <xdr:to>
      <xdr:col>55</xdr:col>
      <xdr:colOff>88900</xdr:colOff>
      <xdr:row>98</xdr:row>
      <xdr:rowOff>164914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967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52201</xdr:rowOff>
    </xdr:from>
    <xdr:ext cx="534377"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31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81,495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105524</xdr:rowOff>
    </xdr:from>
    <xdr:to>
      <xdr:col>55</xdr:col>
      <xdr:colOff>88900</xdr:colOff>
      <xdr:row>90</xdr:row>
      <xdr:rowOff>105524</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536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153028</xdr:rowOff>
    </xdr:from>
    <xdr:to>
      <xdr:col>55</xdr:col>
      <xdr:colOff>0</xdr:colOff>
      <xdr:row>94</xdr:row>
      <xdr:rowOff>161097</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9639300" y="16269328"/>
          <a:ext cx="838200" cy="8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41450</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329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63023</xdr:rowOff>
    </xdr:from>
    <xdr:to>
      <xdr:col>55</xdr:col>
      <xdr:colOff>50800</xdr:colOff>
      <xdr:row>95</xdr:row>
      <xdr:rowOff>164623</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35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103581</xdr:rowOff>
    </xdr:from>
    <xdr:to>
      <xdr:col>50</xdr:col>
      <xdr:colOff>114300</xdr:colOff>
      <xdr:row>94</xdr:row>
      <xdr:rowOff>161097</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8750300" y="16219881"/>
          <a:ext cx="889000" cy="57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70109</xdr:rowOff>
    </xdr:from>
    <xdr:to>
      <xdr:col>50</xdr:col>
      <xdr:colOff>165100</xdr:colOff>
      <xdr:row>96</xdr:row>
      <xdr:rowOff>259</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357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162836</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45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103581</xdr:rowOff>
    </xdr:from>
    <xdr:to>
      <xdr:col>45</xdr:col>
      <xdr:colOff>177800</xdr:colOff>
      <xdr:row>94</xdr:row>
      <xdr:rowOff>159085</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7861300" y="16219881"/>
          <a:ext cx="889000" cy="55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48095</xdr:rowOff>
    </xdr:from>
    <xdr:to>
      <xdr:col>46</xdr:col>
      <xdr:colOff>38100</xdr:colOff>
      <xdr:row>95</xdr:row>
      <xdr:rowOff>149695</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3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140822</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428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159085</xdr:rowOff>
    </xdr:from>
    <xdr:to>
      <xdr:col>41</xdr:col>
      <xdr:colOff>50800</xdr:colOff>
      <xdr:row>95</xdr:row>
      <xdr:rowOff>24668</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6972300" y="16275385"/>
          <a:ext cx="889000" cy="37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65263</xdr:rowOff>
    </xdr:from>
    <xdr:to>
      <xdr:col>41</xdr:col>
      <xdr:colOff>101600</xdr:colOff>
      <xdr:row>95</xdr:row>
      <xdr:rowOff>166863</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353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157990</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445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81265</xdr:rowOff>
    </xdr:from>
    <xdr:to>
      <xdr:col>36</xdr:col>
      <xdr:colOff>165100</xdr:colOff>
      <xdr:row>96</xdr:row>
      <xdr:rowOff>11415</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36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2542</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46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102228</xdr:rowOff>
    </xdr:from>
    <xdr:to>
      <xdr:col>55</xdr:col>
      <xdr:colOff>50800</xdr:colOff>
      <xdr:row>95</xdr:row>
      <xdr:rowOff>32378</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21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125105</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069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110297</xdr:rowOff>
    </xdr:from>
    <xdr:to>
      <xdr:col>50</xdr:col>
      <xdr:colOff>165100</xdr:colOff>
      <xdr:row>95</xdr:row>
      <xdr:rowOff>40447</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226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56974</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6001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52781</xdr:rowOff>
    </xdr:from>
    <xdr:to>
      <xdr:col>46</xdr:col>
      <xdr:colOff>38100</xdr:colOff>
      <xdr:row>94</xdr:row>
      <xdr:rowOff>154381</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16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170908</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594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108285</xdr:rowOff>
    </xdr:from>
    <xdr:to>
      <xdr:col>41</xdr:col>
      <xdr:colOff>101600</xdr:colOff>
      <xdr:row>95</xdr:row>
      <xdr:rowOff>38435</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22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54962</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5999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145318</xdr:rowOff>
    </xdr:from>
    <xdr:to>
      <xdr:col>36</xdr:col>
      <xdr:colOff>165100</xdr:colOff>
      <xdr:row>95</xdr:row>
      <xdr:rowOff>75468</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26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91995</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03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42817</xdr:rowOff>
    </xdr:from>
    <xdr:to>
      <xdr:col>85</xdr:col>
      <xdr:colOff>126364</xdr:colOff>
      <xdr:row>39</xdr:row>
      <xdr:rowOff>63282</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186317"/>
          <a:ext cx="1269" cy="1563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67109</xdr:rowOff>
    </xdr:from>
    <xdr:ext cx="469744"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753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63282</xdr:rowOff>
    </xdr:from>
    <xdr:to>
      <xdr:col>86</xdr:col>
      <xdr:colOff>25400</xdr:colOff>
      <xdr:row>39</xdr:row>
      <xdr:rowOff>63282</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74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160944</xdr:rowOff>
    </xdr:from>
    <xdr:ext cx="534377"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496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42817</xdr:rowOff>
    </xdr:from>
    <xdr:to>
      <xdr:col>86</xdr:col>
      <xdr:colOff>25400</xdr:colOff>
      <xdr:row>30</xdr:row>
      <xdr:rowOff>42817</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18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4608</xdr:rowOff>
    </xdr:from>
    <xdr:to>
      <xdr:col>85</xdr:col>
      <xdr:colOff>127000</xdr:colOff>
      <xdr:row>36</xdr:row>
      <xdr:rowOff>32367</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5481300" y="6176808"/>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11157</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3548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32730</xdr:rowOff>
    </xdr:from>
    <xdr:to>
      <xdr:col>85</xdr:col>
      <xdr:colOff>177800</xdr:colOff>
      <xdr:row>37</xdr:row>
      <xdr:rowOff>134330</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37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32367</xdr:rowOff>
    </xdr:from>
    <xdr:to>
      <xdr:col>81</xdr:col>
      <xdr:colOff>50800</xdr:colOff>
      <xdr:row>36</xdr:row>
      <xdr:rowOff>101056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4592300" y="6204567"/>
          <a:ext cx="889000" cy="68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67237</xdr:rowOff>
    </xdr:from>
    <xdr:to>
      <xdr:col>81</xdr:col>
      <xdr:colOff>101600</xdr:colOff>
      <xdr:row>37</xdr:row>
      <xdr:rowOff>168838</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4108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159965</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6503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8310</xdr:rowOff>
    </xdr:from>
    <xdr:to>
      <xdr:col>76</xdr:col>
      <xdr:colOff>114300</xdr:colOff>
      <xdr:row>36</xdr:row>
      <xdr:rowOff>101056</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3703300" y="6180510"/>
          <a:ext cx="889000" cy="92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74422</xdr:rowOff>
    </xdr:from>
    <xdr:to>
      <xdr:col>76</xdr:col>
      <xdr:colOff>165100</xdr:colOff>
      <xdr:row>38</xdr:row>
      <xdr:rowOff>4572</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41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167149</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51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70140</xdr:rowOff>
    </xdr:from>
    <xdr:to>
      <xdr:col>71</xdr:col>
      <xdr:colOff>177800</xdr:colOff>
      <xdr:row>36</xdr:row>
      <xdr:rowOff>8310</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2814300" y="6070890"/>
          <a:ext cx="889000" cy="109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89227</xdr:rowOff>
    </xdr:from>
    <xdr:to>
      <xdr:col>72</xdr:col>
      <xdr:colOff>38100</xdr:colOff>
      <xdr:row>38</xdr:row>
      <xdr:rowOff>19377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432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10503</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6525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68652</xdr:rowOff>
    </xdr:from>
    <xdr:to>
      <xdr:col>67</xdr:col>
      <xdr:colOff>101600</xdr:colOff>
      <xdr:row>37</xdr:row>
      <xdr:rowOff>170252</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412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161379</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650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125258</xdr:rowOff>
    </xdr:from>
    <xdr:to>
      <xdr:col>85</xdr:col>
      <xdr:colOff>177800</xdr:colOff>
      <xdr:row>36</xdr:row>
      <xdr:rowOff>55408</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612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148135</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5977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153017</xdr:rowOff>
    </xdr:from>
    <xdr:to>
      <xdr:col>81</xdr:col>
      <xdr:colOff>101600</xdr:colOff>
      <xdr:row>36</xdr:row>
      <xdr:rowOff>83167</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61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99694</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592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50256</xdr:rowOff>
    </xdr:from>
    <xdr:to>
      <xdr:col>76</xdr:col>
      <xdr:colOff>165100</xdr:colOff>
      <xdr:row>36</xdr:row>
      <xdr:rowOff>151856</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6222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168383</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5997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128960</xdr:rowOff>
    </xdr:from>
    <xdr:to>
      <xdr:col>72</xdr:col>
      <xdr:colOff>38100</xdr:colOff>
      <xdr:row>36</xdr:row>
      <xdr:rowOff>59110</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612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75637</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590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19340</xdr:rowOff>
    </xdr:from>
    <xdr:to>
      <xdr:col>67</xdr:col>
      <xdr:colOff>101600</xdr:colOff>
      <xdr:row>35</xdr:row>
      <xdr:rowOff>120940</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602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137467</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5795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71280</xdr:rowOff>
    </xdr:from>
    <xdr:to>
      <xdr:col>85</xdr:col>
      <xdr:colOff>126364</xdr:colOff>
      <xdr:row>57</xdr:row>
      <xdr:rowOff>121938</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643780"/>
          <a:ext cx="1269" cy="125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125765</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9898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121938</xdr:rowOff>
    </xdr:from>
    <xdr:to>
      <xdr:col>86</xdr:col>
      <xdr:colOff>25400</xdr:colOff>
      <xdr:row>57</xdr:row>
      <xdr:rowOff>121938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989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17957</xdr:rowOff>
    </xdr:from>
    <xdr:ext cx="534377"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419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82,993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71280</xdr:rowOff>
    </xdr:from>
    <xdr:to>
      <xdr:col>86</xdr:col>
      <xdr:colOff>25400</xdr:colOff>
      <xdr:row>50</xdr:row>
      <xdr:rowOff>71280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643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61725</xdr:rowOff>
    </xdr:from>
    <xdr:to>
      <xdr:col>85</xdr:col>
      <xdr:colOff>127000</xdr:colOff>
      <xdr:row>54</xdr:row>
      <xdr:rowOff>154559</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9148575"/>
          <a:ext cx="838200" cy="264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18704</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4484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40277</xdr:rowOff>
    </xdr:from>
    <xdr:to>
      <xdr:col>85</xdr:col>
      <xdr:colOff>177800</xdr:colOff>
      <xdr:row>55</xdr:row>
      <xdr:rowOff>141877</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47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164320</xdr:rowOff>
    </xdr:from>
    <xdr:to>
      <xdr:col>81</xdr:col>
      <xdr:colOff>50800</xdr:colOff>
      <xdr:row>54</xdr:row>
      <xdr:rowOff>154559</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4592300" y="9251170"/>
          <a:ext cx="889000" cy="161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146416</xdr:rowOff>
    </xdr:from>
    <xdr:to>
      <xdr:col>81</xdr:col>
      <xdr:colOff>101600</xdr:colOff>
      <xdr:row>56</xdr:row>
      <xdr:rowOff>76566</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576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67693</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66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164320</xdr:rowOff>
    </xdr:from>
    <xdr:to>
      <xdr:col>76</xdr:col>
      <xdr:colOff>114300</xdr:colOff>
      <xdr:row>55</xdr:row>
      <xdr:rowOff>146352</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9251170"/>
          <a:ext cx="889000" cy="324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113017</xdr:rowOff>
    </xdr:from>
    <xdr:to>
      <xdr:col>76</xdr:col>
      <xdr:colOff>165100</xdr:colOff>
      <xdr:row>56</xdr:row>
      <xdr:rowOff>43167</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5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34294</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63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20279</xdr:rowOff>
    </xdr:from>
    <xdr:to>
      <xdr:col>71</xdr:col>
      <xdr:colOff>177800</xdr:colOff>
      <xdr:row>55</xdr:row>
      <xdr:rowOff>146352</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2814300" y="9278579"/>
          <a:ext cx="889000" cy="297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139855</xdr:rowOff>
    </xdr:from>
    <xdr:to>
      <xdr:col>72</xdr:col>
      <xdr:colOff>38100</xdr:colOff>
      <xdr:row>56</xdr:row>
      <xdr:rowOff>70005</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56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61132</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66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78681</xdr:rowOff>
    </xdr:from>
    <xdr:to>
      <xdr:col>67</xdr:col>
      <xdr:colOff>101600</xdr:colOff>
      <xdr:row>56</xdr:row>
      <xdr:rowOff>8831</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50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171408</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60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10925</xdr:rowOff>
    </xdr:from>
    <xdr:to>
      <xdr:col>85</xdr:col>
      <xdr:colOff>177800</xdr:colOff>
      <xdr:row>53</xdr:row>
      <xdr:rowOff>112525</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0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33802</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8949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103759</xdr:rowOff>
    </xdr:from>
    <xdr:to>
      <xdr:col>81</xdr:col>
      <xdr:colOff>101600</xdr:colOff>
      <xdr:row>55</xdr:row>
      <xdr:rowOff>33909</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362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50436</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9137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113520</xdr:rowOff>
    </xdr:from>
    <xdr:to>
      <xdr:col>76</xdr:col>
      <xdr:colOff>165100</xdr:colOff>
      <xdr:row>54</xdr:row>
      <xdr:rowOff>43670</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20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60197</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8975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95552</xdr:rowOff>
    </xdr:from>
    <xdr:to>
      <xdr:col>72</xdr:col>
      <xdr:colOff>38100</xdr:colOff>
      <xdr:row>56</xdr:row>
      <xdr:rowOff>25702</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525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42229</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300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140929</xdr:rowOff>
    </xdr:from>
    <xdr:to>
      <xdr:col>67</xdr:col>
      <xdr:colOff>101600</xdr:colOff>
      <xdr:row>54</xdr:row>
      <xdr:rowOff>71079</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22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87606</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003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129315</xdr:rowOff>
    </xdr:from>
    <xdr:to>
      <xdr:col>85</xdr:col>
      <xdr:colOff>126364</xdr:colOff>
      <xdr:row>79</xdr:row>
      <xdr:rowOff>98879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130815"/>
          <a:ext cx="1269" cy="1512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75992</xdr:rowOff>
    </xdr:from>
    <xdr:ext cx="534377"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1906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46,318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129315</xdr:rowOff>
    </xdr:from>
    <xdr:to>
      <xdr:col>86</xdr:col>
      <xdr:colOff>25400</xdr:colOff>
      <xdr:row>70</xdr:row>
      <xdr:rowOff>129315</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13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84999</xdr:rowOff>
    </xdr:from>
    <xdr:to>
      <xdr:col>85</xdr:col>
      <xdr:colOff>127000</xdr:colOff>
      <xdr:row>79</xdr:row>
      <xdr:rowOff>91858</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5481300" y="13629549"/>
          <a:ext cx="8382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158183</xdr:rowOff>
    </xdr:from>
    <xdr:ext cx="469744"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3598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135306</xdr:rowOff>
    </xdr:from>
    <xdr:to>
      <xdr:col>85</xdr:col>
      <xdr:colOff>177800</xdr:colOff>
      <xdr:row>79</xdr:row>
      <xdr:rowOff>65456</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50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91858</xdr:rowOff>
    </xdr:from>
    <xdr:to>
      <xdr:col>81</xdr:col>
      <xdr:colOff>50800</xdr:colOff>
      <xdr:row>79</xdr:row>
      <xdr:rowOff>98879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4592300" y="13636408"/>
          <a:ext cx="889000" cy="7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149512</xdr:rowOff>
    </xdr:from>
    <xdr:to>
      <xdr:col>81</xdr:col>
      <xdr:colOff>101600</xdr:colOff>
      <xdr:row>79</xdr:row>
      <xdr:rowOff>79662</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522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96189</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46428" y="1329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91825</xdr:rowOff>
    </xdr:from>
    <xdr:to>
      <xdr:col>76</xdr:col>
      <xdr:colOff>114300</xdr:colOff>
      <xdr:row>79</xdr:row>
      <xdr:rowOff>98879</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3703300" y="13636375"/>
          <a:ext cx="889000" cy="7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3045</xdr:rowOff>
    </xdr:from>
    <xdr:to>
      <xdr:col>76</xdr:col>
      <xdr:colOff>165100</xdr:colOff>
      <xdr:row>79</xdr:row>
      <xdr:rowOff>104645</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54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121172</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357428" y="1332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91825</xdr:rowOff>
    </xdr:from>
    <xdr:to>
      <xdr:col>71</xdr:col>
      <xdr:colOff>177800</xdr:colOff>
      <xdr:row>79</xdr:row>
      <xdr:rowOff>98879</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2814300" y="13636375"/>
          <a:ext cx="889000" cy="7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3437</xdr:rowOff>
    </xdr:from>
    <xdr:to>
      <xdr:col>72</xdr:col>
      <xdr:colOff>38100</xdr:colOff>
      <xdr:row>79</xdr:row>
      <xdr:rowOff>105037</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54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121564</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68428" y="1332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14508</xdr:rowOff>
    </xdr:from>
    <xdr:to>
      <xdr:col>67</xdr:col>
      <xdr:colOff>101600</xdr:colOff>
      <xdr:row>79</xdr:row>
      <xdr:rowOff>116108</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559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132635</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79428" y="13334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34199</xdr:rowOff>
    </xdr:from>
    <xdr:to>
      <xdr:col>85</xdr:col>
      <xdr:colOff>177800</xdr:colOff>
      <xdr:row>79</xdr:row>
      <xdr:rowOff>135799</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578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120576</xdr:rowOff>
    </xdr:from>
    <xdr:ext cx="378565"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493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41058</xdr:rowOff>
    </xdr:from>
    <xdr:to>
      <xdr:col>81</xdr:col>
      <xdr:colOff>101600</xdr:colOff>
      <xdr:row>79</xdr:row>
      <xdr:rowOff>142658</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58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133785</xdr:rowOff>
    </xdr:from>
    <xdr:ext cx="378565"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92017" y="13678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41025</xdr:rowOff>
    </xdr:from>
    <xdr:to>
      <xdr:col>72</xdr:col>
      <xdr:colOff>38100</xdr:colOff>
      <xdr:row>79</xdr:row>
      <xdr:rowOff>142625</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58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133752</xdr:rowOff>
    </xdr:from>
    <xdr:ext cx="378565"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514017" y="13678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88</xdr:row>
      <xdr:rowOff>168927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a:extLst>
            <a:ext uri="{FF2B5EF4-FFF2-40B4-BE49-F238E27FC236}">
              <a16:creationId xmlns:a16="http://schemas.microsoft.com/office/drawing/2014/main" id="{00000000-0008-0000-07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161389</xdr:rowOff>
    </xdr:from>
    <xdr:to>
      <xdr:col>85</xdr:col>
      <xdr:colOff>126364</xdr:colOff>
      <xdr:row>98</xdr:row>
      <xdr:rowOff>129099</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6317595" y="15591889"/>
          <a:ext cx="1269" cy="1339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132926</xdr:rowOff>
    </xdr:from>
    <xdr:ext cx="534377" cy="259045"/>
    <xdr:sp macro="" textlink="">
      <xdr:nvSpPr>
        <xdr:cNvPr id="693" name="公債費最小値テキスト">
          <a:extLst>
            <a:ext uri="{FF2B5EF4-FFF2-40B4-BE49-F238E27FC236}">
              <a16:creationId xmlns:a16="http://schemas.microsoft.com/office/drawing/2014/main" id="{00000000-0008-0000-0700-0000B5020000}"/>
            </a:ext>
          </a:extLst>
        </xdr:cNvPr>
        <xdr:cNvSpPr txBox="1"/>
      </xdr:nvSpPr>
      <xdr:spPr>
        <a:xfrm>
          <a:off x="16370300" y="16935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129099</xdr:rowOff>
    </xdr:from>
    <xdr:to>
      <xdr:col>86</xdr:col>
      <xdr:colOff>25400</xdr:colOff>
      <xdr:row>98</xdr:row>
      <xdr:rowOff>129099</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6931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108066</xdr:rowOff>
    </xdr:from>
    <xdr:ext cx="534377" cy="259045"/>
    <xdr:sp macro="" textlink="">
      <xdr:nvSpPr>
        <xdr:cNvPr id="695" name="公債費最大値テキスト">
          <a:extLst>
            <a:ext uri="{FF2B5EF4-FFF2-40B4-BE49-F238E27FC236}">
              <a16:creationId xmlns:a16="http://schemas.microsoft.com/office/drawing/2014/main" id="{00000000-0008-0000-0700-0000B7020000}"/>
            </a:ext>
          </a:extLst>
        </xdr:cNvPr>
        <xdr:cNvSpPr txBox="1"/>
      </xdr:nvSpPr>
      <xdr:spPr>
        <a:xfrm>
          <a:off x="16370300" y="1536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63,241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161389</xdr:rowOff>
    </xdr:from>
    <xdr:to>
      <xdr:col>86</xdr:col>
      <xdr:colOff>25400</xdr:colOff>
      <xdr:row>90</xdr:row>
      <xdr:rowOff>161389</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559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65205</xdr:rowOff>
    </xdr:from>
    <xdr:to>
      <xdr:col>85</xdr:col>
      <xdr:colOff>127000</xdr:colOff>
      <xdr:row>92</xdr:row>
      <xdr:rowOff>144301</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5481300" y="15667155"/>
          <a:ext cx="838200" cy="250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141279</xdr:rowOff>
    </xdr:from>
    <xdr:ext cx="534377" cy="259045"/>
    <xdr:sp macro="" textlink="">
      <xdr:nvSpPr>
        <xdr:cNvPr id="698" name="公債費平均値テキスト">
          <a:extLst>
            <a:ext uri="{FF2B5EF4-FFF2-40B4-BE49-F238E27FC236}">
              <a16:creationId xmlns:a16="http://schemas.microsoft.com/office/drawing/2014/main" id="{00000000-0008-0000-0700-0000BA020000}"/>
            </a:ext>
          </a:extLst>
        </xdr:cNvPr>
        <xdr:cNvSpPr txBox="1"/>
      </xdr:nvSpPr>
      <xdr:spPr>
        <a:xfrm>
          <a:off x="16370300" y="162575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162852</xdr:rowOff>
    </xdr:from>
    <xdr:to>
      <xdr:col>85</xdr:col>
      <xdr:colOff>177800</xdr:colOff>
      <xdr:row>95</xdr:row>
      <xdr:rowOff>93002</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6268700" y="16279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65205</xdr:rowOff>
    </xdr:from>
    <xdr:to>
      <xdr:col>81</xdr:col>
      <xdr:colOff>50800</xdr:colOff>
      <xdr:row>91</xdr:row>
      <xdr:rowOff>105266</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4592300" y="15667155"/>
          <a:ext cx="889000" cy="40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145793</xdr:rowOff>
    </xdr:from>
    <xdr:to>
      <xdr:col>81</xdr:col>
      <xdr:colOff>101600</xdr:colOff>
      <xdr:row>95</xdr:row>
      <xdr:rowOff>75943</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5430500" y="1626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67070</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35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85979</xdr:rowOff>
    </xdr:from>
    <xdr:to>
      <xdr:col>76</xdr:col>
      <xdr:colOff>114300</xdr:colOff>
      <xdr:row>91</xdr:row>
      <xdr:rowOff>105266</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3703300" y="15687929"/>
          <a:ext cx="889000" cy="19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144765</xdr:rowOff>
    </xdr:from>
    <xdr:to>
      <xdr:col>76</xdr:col>
      <xdr:colOff>165100</xdr:colOff>
      <xdr:row>95</xdr:row>
      <xdr:rowOff>74915</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4541500" y="16261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66042</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35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76606</xdr:rowOff>
    </xdr:from>
    <xdr:to>
      <xdr:col>71</xdr:col>
      <xdr:colOff>177800</xdr:colOff>
      <xdr:row>91</xdr:row>
      <xdr:rowOff>85979</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2814300" y="15678556"/>
          <a:ext cx="889000" cy="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134020</xdr:rowOff>
    </xdr:from>
    <xdr:to>
      <xdr:col>72</xdr:col>
      <xdr:colOff>38100</xdr:colOff>
      <xdr:row>95</xdr:row>
      <xdr:rowOff>64170</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3652500" y="1625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55297</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34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129048</xdr:rowOff>
    </xdr:from>
    <xdr:to>
      <xdr:col>67</xdr:col>
      <xdr:colOff>101600</xdr:colOff>
      <xdr:row>95</xdr:row>
      <xdr:rowOff>59198</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2763500" y="16245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50325</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338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93501</xdr:rowOff>
    </xdr:from>
    <xdr:to>
      <xdr:col>85</xdr:col>
      <xdr:colOff>177800</xdr:colOff>
      <xdr:row>93</xdr:row>
      <xdr:rowOff>23651</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6268700" y="15866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116378</xdr:rowOff>
    </xdr:from>
    <xdr:ext cx="534377" cy="259045"/>
    <xdr:sp macro="" textlink="">
      <xdr:nvSpPr>
        <xdr:cNvPr id="717" name="公債費該当値テキスト">
          <a:extLst>
            <a:ext uri="{FF2B5EF4-FFF2-40B4-BE49-F238E27FC236}">
              <a16:creationId xmlns:a16="http://schemas.microsoft.com/office/drawing/2014/main" id="{00000000-0008-0000-0700-0000CD020000}"/>
            </a:ext>
          </a:extLst>
        </xdr:cNvPr>
        <xdr:cNvSpPr txBox="1"/>
      </xdr:nvSpPr>
      <xdr:spPr>
        <a:xfrm>
          <a:off x="16370300" y="15718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14405</xdr:rowOff>
    </xdr:from>
    <xdr:to>
      <xdr:col>81</xdr:col>
      <xdr:colOff>101600</xdr:colOff>
      <xdr:row>91</xdr:row>
      <xdr:rowOff>116005</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5430500" y="1561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89</xdr:row>
      <xdr:rowOff>132532</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5214111" y="1539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54466</xdr:rowOff>
    </xdr:from>
    <xdr:to>
      <xdr:col>76</xdr:col>
      <xdr:colOff>165100</xdr:colOff>
      <xdr:row>91</xdr:row>
      <xdr:rowOff>156066</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4541500" y="1565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1143</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325111" y="15431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35179</xdr:rowOff>
    </xdr:from>
    <xdr:to>
      <xdr:col>72</xdr:col>
      <xdr:colOff>38100</xdr:colOff>
      <xdr:row>91</xdr:row>
      <xdr:rowOff>136779</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3652500" y="1563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89</xdr:row>
      <xdr:rowOff>153306</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436111" y="1541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25806</xdr:rowOff>
    </xdr:from>
    <xdr:to>
      <xdr:col>67</xdr:col>
      <xdr:colOff>101600</xdr:colOff>
      <xdr:row>91</xdr:row>
      <xdr:rowOff>127406</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2763500" y="15627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89</xdr:row>
      <xdr:rowOff>143933</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2547111" y="1540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a:extLst>
            <a:ext uri="{FF2B5EF4-FFF2-40B4-BE49-F238E27FC236}">
              <a16:creationId xmlns:a16="http://schemas.microsoft.com/office/drawing/2014/main" id="{00000000-0008-0000-0700-0000E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40945</xdr:rowOff>
    </xdr:from>
    <xdr:to>
      <xdr:col>116</xdr:col>
      <xdr:colOff>62864</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22159595" y="5355895"/>
          <a:ext cx="1269" cy="1298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8" name="諸支出金最小値テキスト">
          <a:extLst>
            <a:ext uri="{FF2B5EF4-FFF2-40B4-BE49-F238E27FC236}">
              <a16:creationId xmlns:a16="http://schemas.microsoft.com/office/drawing/2014/main" id="{00000000-0008-0000-0700-0000EC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159072</xdr:rowOff>
    </xdr:from>
    <xdr:ext cx="469744" cy="259045"/>
    <xdr:sp macro="" textlink="">
      <xdr:nvSpPr>
        <xdr:cNvPr id="750" name="諸支出金最大値テキスト">
          <a:extLst>
            <a:ext uri="{FF2B5EF4-FFF2-40B4-BE49-F238E27FC236}">
              <a16:creationId xmlns:a16="http://schemas.microsoft.com/office/drawing/2014/main" id="{00000000-0008-0000-0700-0000EE020000}"/>
            </a:ext>
          </a:extLst>
        </xdr:cNvPr>
        <xdr:cNvSpPr txBox="1"/>
      </xdr:nvSpPr>
      <xdr:spPr>
        <a:xfrm>
          <a:off x="22212300" y="5131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40945</xdr:rowOff>
    </xdr:from>
    <xdr:to>
      <xdr:col>116</xdr:col>
      <xdr:colOff>152400</xdr:colOff>
      <xdr:row>31</xdr:row>
      <xdr:rowOff>40945</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5355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33</xdr:row>
      <xdr:rowOff>39573</xdr:rowOff>
    </xdr:from>
    <xdr:to>
      <xdr:col>116</xdr:col>
      <xdr:colOff>63500</xdr:colOff>
      <xdr:row>35</xdr:row>
      <xdr:rowOff>70206</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flipV="1">
          <a:off x="21323300" y="5697423"/>
          <a:ext cx="838200" cy="373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138651</xdr:rowOff>
    </xdr:from>
    <xdr:ext cx="378565" cy="259045"/>
    <xdr:sp macro="" textlink="">
      <xdr:nvSpPr>
        <xdr:cNvPr id="753" name="諸支出金平均値テキスト">
          <a:extLst>
            <a:ext uri="{FF2B5EF4-FFF2-40B4-BE49-F238E27FC236}">
              <a16:creationId xmlns:a16="http://schemas.microsoft.com/office/drawing/2014/main" id="{00000000-0008-0000-0700-0000F1020000}"/>
            </a:ext>
          </a:extLst>
        </xdr:cNvPr>
        <xdr:cNvSpPr txBox="1"/>
      </xdr:nvSpPr>
      <xdr:spPr>
        <a:xfrm>
          <a:off x="22212300" y="64823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160224</xdr:rowOff>
    </xdr:from>
    <xdr:to>
      <xdr:col>116</xdr:col>
      <xdr:colOff>114300</xdr:colOff>
      <xdr:row>38</xdr:row>
      <xdr:rowOff>90374</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2110700" y="6503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157531</xdr:rowOff>
    </xdr:from>
    <xdr:to>
      <xdr:col>111</xdr:col>
      <xdr:colOff>177800</xdr:colOff>
      <xdr:row>35</xdr:row>
      <xdr:rowOff>70206</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0434300" y="5986831"/>
          <a:ext cx="889000" cy="84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126848</xdr:rowOff>
    </xdr:from>
    <xdr:to>
      <xdr:col>112</xdr:col>
      <xdr:colOff>38100</xdr:colOff>
      <xdr:row>38</xdr:row>
      <xdr:rowOff>56998</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1272500" y="647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48124</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34017" y="65632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157531</xdr:rowOff>
    </xdr:from>
    <xdr:to>
      <xdr:col>107</xdr:col>
      <xdr:colOff>50800</xdr:colOff>
      <xdr:row>35</xdr:row>
      <xdr:rowOff>105867</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flipV="1">
          <a:off x="19545300" y="5986831"/>
          <a:ext cx="889000" cy="119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59182</xdr:rowOff>
    </xdr:from>
    <xdr:to>
      <xdr:col>107</xdr:col>
      <xdr:colOff>101600</xdr:colOff>
      <xdr:row>37</xdr:row>
      <xdr:rowOff>160782</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0383500" y="6402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151909</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5017" y="64955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105867</xdr:rowOff>
    </xdr:from>
    <xdr:to>
      <xdr:col>102</xdr:col>
      <xdr:colOff>114300</xdr:colOff>
      <xdr:row>35</xdr:row>
      <xdr:rowOff>127356</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flipV="1">
          <a:off x="18656300" y="6106617"/>
          <a:ext cx="889000" cy="2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141478</xdr:rowOff>
    </xdr:from>
    <xdr:to>
      <xdr:col>102</xdr:col>
      <xdr:colOff>165100</xdr:colOff>
      <xdr:row>38</xdr:row>
      <xdr:rowOff>71628</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9494500" y="648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62755</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6017" y="65778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77013</xdr:rowOff>
    </xdr:from>
    <xdr:to>
      <xdr:col>98</xdr:col>
      <xdr:colOff>38100</xdr:colOff>
      <xdr:row>38</xdr:row>
      <xdr:rowOff>7162</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8605500" y="642066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169740</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7017" y="65133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160223</xdr:rowOff>
    </xdr:from>
    <xdr:to>
      <xdr:col>116</xdr:col>
      <xdr:colOff>114300</xdr:colOff>
      <xdr:row>33</xdr:row>
      <xdr:rowOff>90373</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2110700" y="564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11650</xdr:rowOff>
    </xdr:from>
    <xdr:ext cx="469744" cy="259045"/>
    <xdr:sp macro="" textlink="">
      <xdr:nvSpPr>
        <xdr:cNvPr id="772" name="諸支出金該当値テキスト">
          <a:extLst>
            <a:ext uri="{FF2B5EF4-FFF2-40B4-BE49-F238E27FC236}">
              <a16:creationId xmlns:a16="http://schemas.microsoft.com/office/drawing/2014/main" id="{00000000-0008-0000-0700-000004030000}"/>
            </a:ext>
          </a:extLst>
        </xdr:cNvPr>
        <xdr:cNvSpPr txBox="1"/>
      </xdr:nvSpPr>
      <xdr:spPr>
        <a:xfrm>
          <a:off x="22212300" y="5498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19406</xdr:rowOff>
    </xdr:from>
    <xdr:to>
      <xdr:col>112</xdr:col>
      <xdr:colOff>38100</xdr:colOff>
      <xdr:row>35</xdr:row>
      <xdr:rowOff>121006</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1272500" y="602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137533</xdr:rowOff>
    </xdr:from>
    <xdr:ext cx="469744"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088428" y="5795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106731</xdr:rowOff>
    </xdr:from>
    <xdr:to>
      <xdr:col>107</xdr:col>
      <xdr:colOff>101600</xdr:colOff>
      <xdr:row>35</xdr:row>
      <xdr:rowOff>36881</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0383500" y="5936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53408</xdr:rowOff>
    </xdr:from>
    <xdr:ext cx="469744"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199428" y="5711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55067</xdr:rowOff>
    </xdr:from>
    <xdr:to>
      <xdr:col>102</xdr:col>
      <xdr:colOff>165100</xdr:colOff>
      <xdr:row>35</xdr:row>
      <xdr:rowOff>156667</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9494500" y="6055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1744</xdr:rowOff>
    </xdr:from>
    <xdr:ext cx="469744"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9310428" y="5831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76556</xdr:rowOff>
    </xdr:from>
    <xdr:to>
      <xdr:col>98</xdr:col>
      <xdr:colOff>38100</xdr:colOff>
      <xdr:row>36</xdr:row>
      <xdr:rowOff>6706</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8605500" y="607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23233</xdr:rowOff>
    </xdr:from>
    <xdr:ext cx="469744"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421428" y="5852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a:extLst>
            <a:ext uri="{FF2B5EF4-FFF2-40B4-BE49-F238E27FC236}">
              <a16:creationId xmlns:a16="http://schemas.microsoft.com/office/drawing/2014/main" id="{00000000-0008-0000-0700-00001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a:extLst>
            <a:ext uri="{FF2B5EF4-FFF2-40B4-BE49-F238E27FC236}">
              <a16:creationId xmlns:a16="http://schemas.microsoft.com/office/drawing/2014/main" id="{00000000-0008-0000-0700-00001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a:extLst>
            <a:ext uri="{FF2B5EF4-FFF2-40B4-BE49-F238E27FC236}">
              <a16:creationId xmlns:a16="http://schemas.microsoft.com/office/drawing/2014/main" id="{00000000-0008-0000-0700-00002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a:extLst>
            <a:ext uri="{FF2B5EF4-FFF2-40B4-BE49-F238E27FC236}">
              <a16:creationId xmlns:a16="http://schemas.microsoft.com/office/drawing/2014/main" id="{00000000-0008-0000-0700-00003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類似団体と比較すると民生費・商工費・消防費・教育費・公債費・諸支出金が高い状況となっている。</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教育費については，昨年度に引き続き，市民会館耐震等改修工事や亀田交流プラザ整備により平均より高い状態にある。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北海道函館市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平成</a:t>
          </a:r>
          <a:r>
            <a:rPr kumimoji="0"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３０</a:t>
          </a: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年度と比較すると，実質収支額</a:t>
          </a:r>
          <a:r>
            <a:rPr kumimoji="0"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が１．２６ポイント増加し，実</a:t>
          </a:r>
          <a:endParaRPr kumimoji="0"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質単年度収支が黒字へ転じた。また，財政調整基金は決算剰余金１／２相</a:t>
          </a:r>
          <a:endParaRPr kumimoji="0"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当を着実に積立していることから，残高を増やしている。</a:t>
          </a:r>
          <a:endParaRPr kumimoji="0"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今後も限られた財源のなかで，創意と工夫をもって，安定的な財政運営</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を目指す。</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北海道函館市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病院事業会計における実質赤字額は平成２５年度に一度解消したものの，患</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者数の減少や医師不足による精神病棟の縮減・休止などにより，平成２６年度</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には再び実質赤字額が発生し，</a:t>
          </a:r>
          <a:r>
            <a:rPr kumimoji="0"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令和元</a:t>
          </a: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年度においても引き続き厳しい経営状態</a:t>
          </a:r>
          <a:endParaRPr kumimoji="0"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が続いている状況であることから，平成２８年度に策定した「函館市病院事業</a:t>
          </a:r>
          <a:endParaRPr kumimoji="0"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改革プラン」に基づき，約</a:t>
          </a:r>
          <a:r>
            <a:rPr kumimoji="0"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２．５</a:t>
          </a: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億円を一般会計が支援し，赤字額を圧縮した</a:t>
          </a:r>
          <a:endParaRPr kumimoji="0"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ところである。今後も引き続き厳しい経営状況が見込まれるため，更なる経営</a:t>
          </a:r>
          <a:endParaRPr kumimoji="0"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の健全化を図っていく。</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一方で，水道事業会計・公共下水道事業会計および交通事業会計においては</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黒字額の増加もあったところであり，これらの各会計においては，平成２８年</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度に策定した「函館市上下水道事業経営ビジョン」「函館市交通事業経営ビジ</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ョン」に基づき，今後も収益の確保および経費の節減に努め，比率の改善を図</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っていく。</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北海道函館市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市債残高は減少してきており，交付税措置のある起債の</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選択などにより改善に努めている。前年度と比較して元利</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償還金が減少したこと等により</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令和元</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年度の実質公債費比</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率（３か年平均）は</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７</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３</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％となり，０．</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８</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改善</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したところである。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今後も市債発行額を極力抑制していき，比率の改善に努</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めていく。</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（単年度実質公債費比率参考）</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令和元年度　５．４％　</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平成</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　８．６％</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平成</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　８．１％</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減債基金のうち、満期一括償還地方債の償還財源とし</a:t>
          </a:r>
          <a:endPar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て積み立てた額はない。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北海道函館市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新規</a:t>
          </a:r>
          <a:r>
            <a:rPr kumimoji="0"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市債</a:t>
          </a: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発行の抑制に伴う地方債現在高の減少や職員</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数の減少に伴う退職手当負担額の減少等により，将来負</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担額は減少傾向にある。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今後も，新規</a:t>
          </a:r>
          <a:r>
            <a:rPr kumimoji="0"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市債</a:t>
          </a: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発行の抑制や職員数の見直しなどを</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行い，将来負担額の縮減を図っていく。</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北海道函館市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決算剰余金１／２相当の</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２．２</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億円を財政調整基金に，</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株式売払収入７．２</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振興基金に</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，土地売払収入４．８億円を公共施</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設整備等基金に</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積立てた一方で，</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特定建築物耐震化支援事業</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や市有地割賦購入等により公共施設整備等基金を</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３</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５</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億円，地域の振興に</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資する事業のため地域振興基金を</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３</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６</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億円取崩したこと等により，基金全体としては</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７</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７</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億円の</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となった。</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今後も厳しい財政状況が続くと見込まれるため，全体として基金残高は</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増加</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傾向にあるが，行財政改革の推進等により，可能な限り基</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金に頼らない財政運営を行うよう努める。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・地域振興基金：市民の連帯の強化および地域振興に資する事業を行うため</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・公共施設整備等基金：市の公共施設その他の施設の整備等のため</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など</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・地域振興基金：</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魚種転換，ＩＴ設備導入</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や病院事業の経営支援など地域振興に資する事業のため</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３</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６</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億円を取崩した</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一方で，株式売払収入７．２</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億円を積み立てした</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ことにより残高</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となった。</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・公共施設整備等基金：</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特定建築物耐震化支援事業や市有地割賦購入</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のため</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３</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５</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億円を取崩した</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一方で，土地売払収入４．８億円を積み立てしたことによ</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り</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残高</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となった。</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など</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・公共施設整備等基金：</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公共施設の老朽化による維持補修や解体事業などの増加が見込まれるため，残高は今後も減少していく見通し</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であることから，未利用</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土地の積極的な売却などにより残高の確保に努める。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決算剰余金の１／２積立て</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２</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２</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などにより</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残高増となった。</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引き続き厳しい財政状況が続くと見込まれる</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ことから，事務事業の見直しなどの</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行財政改革を推し進め</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ながら，長期的な人口減少を見据</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えた財政運営を行い，不測の事態以外での取崩しを可能な限り行わないよう努めるとともに，</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決算剰余金の１／２を着実に積立てていく。</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運用収入の積立て（</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４２６</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により残高増となった。</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引き続き厳しい財政状況が続くと見込まれるが，行財政改革を推し進め，中長期的な財政見通しに立った健全な財政運営を図り，基金の</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取崩しなど緊急避難的な措置を取らないよう努めていく。</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FA1BC35D-1AD8-4F3B-A156-AAF19928A1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A2D3569B-D250-4E1B-9E6A-D35B377DAC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DA7A76B0-9CB6-4CE1-ADCF-3D1D788B28F4}"/>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442464-0535-4525-94D5-BA79BDCBA02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31BB6AF7-8057-4555-9BDF-EC8F2C85A3B1}"/>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647F6B32-9C91-44AB-9AA1-1CCDB1BC0BF7}"/>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北海道函館市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49C0B990-34B9-49CF-B5E0-FD7A8C84941E}"/>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33F12BF2-CEDC-44F7-8DF2-48C6A5E82C25}"/>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2252F5BF-FDFC-4205-A670-E0316FE89FDF}"/>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286464E1-1B70-48A1-9596-27766F5ACF98}"/>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79247BCF-4750-44CE-91FA-31AC078165D6}"/>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1AD0FEA2-BAA5-44AD-9B8A-CF0490705B27}"/>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255,308
254,146
677.87
137,782,620
136,199,691
1,344,638
69,622,544
138,050,135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3460C2BE-2CE8-49B1-A682-5499FE5F2508}"/>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103F88E0-04FA-409D-8EB4-F1C430408177}"/>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A6EAB075-C13B-465E-B603-A2477A898717}"/>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52.4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6D63ABF9-7A8C-45ED-82B6-63A62BEC7465}"/>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D9ED3017-8376-427C-9B55-9EF042FD6696}"/>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8C67E1A0-BA3C-4DD1-A586-34B51D9C00BF}"/>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CB08A351-BB92-4980-99F2-80424B0CAFE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83FC41A7-E38D-4A8B-929D-83FCD891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9D3552E0-3232-46CE-81A6-DFA279BBE5C4}"/>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6A7E030-3768-4701-81F2-DE9ACA7298EB}"/>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10B9001E-527D-477C-8C55-66DD6D3508E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9C181E1F-BC49-4C29-B33D-7542D225F146}"/>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3491BC1D-60EE-4F37-9CA4-5514CAF197A3}"/>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3A7BAE8D-5D0A-4A96-89AB-B22AE7016D21}"/>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1B8D66A7-B848-45CC-A118-67DC46C70A25}"/>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E873B9B0-7D3C-40AF-AC95-B87CE2E8E118}"/>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4A40DF79-7DBB-4841-852B-34406A6ABB26}"/>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81083611-BBAD-44E0-9739-0C15C646800D}"/>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B31BF4F0-094D-4064-BAD4-C6EB4F71F2A7}"/>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921FCFE1-F4BB-48E2-8582-27C391003241}"/>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7A8E6CEF-B988-4058-926C-38BD353BFE02}"/>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7E15BCDB-09BE-4FCB-BD9E-40DB66F9796C}"/>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CFB2AF73-4045-468D-B4EA-68E789EBCF3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71433AA-187A-4F10-AED3-02F5F7DDE0B9}"/>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4090BFDC-BB5C-41DE-8A1D-756AC4C55AF5}"/>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21037AA8-6758-4CEE-87A6-41D3EEFFEFC1}"/>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6D430734-80F5-431C-900A-B3506866CD04}"/>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D3AE5ACA-0B58-4BBF-AF6E-AF9800F2E126}"/>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AC0BA9CE-D8D9-413A-BA8A-E9874B31AB4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C7EBBFEE-95CD-4EE7-8158-FD3A2F43966B}"/>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5DE6D46C-B817-4562-BB66-BEA922546D0E}"/>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E9E04172-CBCC-4CE3-972A-BCF2E6FC59C1}"/>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C567221F-A9D6-43DC-B3D4-75894972B6F5}"/>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9CCB3855-7A26-4F4F-A9B6-4182CC5A8121}"/>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42F4229C-436F-40D9-8DE5-1EB58B333B2B}"/>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については，耐用年数を超えている資産が多いこともあり平均より高い水準にある。老朽化した施設について，点検・診断や計画的な予防保全による長寿命化を進めていくなど，公共施設等の適正管理に努め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50545A67-EFE0-4619-8D8B-C38D41CB5159}"/>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D836A7A1-5173-49D0-A0AF-3667054192B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F75A26E-E069-4B8A-AC54-A8561B364D31}"/>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69721A5B-EBC8-40A8-85F8-CA19EFDE7307}"/>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C082535B-6BB2-4F49-87E0-0FAA97DB26B6}"/>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235A8BA4-A97E-4325-821F-5193D8B3C3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C0B76CC2-8FCB-4B46-9038-CFAEB7D50438}"/>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B5D57CA9-8657-4BD4-946F-0DA089C6F4A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69770BEF-8D81-4D72-A808-B83E96DAE2B2}"/>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78EA3FFF-2DC3-4DB1-AA6A-17B8B5840CD5}"/>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DA78F77C-08B7-4A33-A234-0E24FE6E2841}"/>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CF1DBDEA-482E-4034-AC6F-1CBA5E23C52D}"/>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81E48A69-CACE-4ABE-93FD-83DC53B52B66}"/>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95DC940F-451A-48E8-9CA9-5F6E52E92D11}"/>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72AF38A0-BF36-47FF-8B53-4C83B2205D6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B9EE0D74-0FEF-469A-A9ED-6A060C0FC42B}"/>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133985</xdr:rowOff>
    </xdr:from>
    <xdr:to>
      <xdr:col>23</xdr:col>
      <xdr:colOff>85090</xdr:colOff>
      <xdr:row>34</xdr:row>
      <xdr:rowOff>75777</xdr:rowOff>
    </xdr:to>
    <xdr:cxnSp macro="">
      <xdr:nvCxnSpPr>
        <xdr:cNvPr id="65" name="直線コネクタ 64">
          <a:extLst>
            <a:ext uri="{FF2B5EF4-FFF2-40B4-BE49-F238E27FC236}">
              <a16:creationId xmlns:a16="http://schemas.microsoft.com/office/drawing/2014/main" id="{96FDA272-D216-4E9A-B724-82E7CF6A7A18}"/>
            </a:ext>
          </a:extLst>
        </xdr:cNvPr>
        <xdr:cNvCxnSpPr/>
      </xdr:nvCxnSpPr>
      <xdr:spPr>
        <a:xfrm flipV="1">
          <a:off x="4760595" y="5363210"/>
          <a:ext cx="1270" cy="1313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79604</xdr:rowOff>
    </xdr:from>
    <xdr:ext cx="405111" cy="259045"/>
    <xdr:sp macro="" textlink="">
      <xdr:nvSpPr>
        <xdr:cNvPr id="66" name="有形固定資産減価償却率最小値テキスト">
          <a:extLst>
            <a:ext uri="{FF2B5EF4-FFF2-40B4-BE49-F238E27FC236}">
              <a16:creationId xmlns:a16="http://schemas.microsoft.com/office/drawing/2014/main" id="{14937D03-8C5B-4BC9-A673-1A161E7674A1}"/>
            </a:ext>
          </a:extLst>
        </xdr:cNvPr>
        <xdr:cNvSpPr txBox="1"/>
      </xdr:nvSpPr>
      <xdr:spPr>
        <a:xfrm>
          <a:off x="4813300" y="6680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75777</xdr:rowOff>
    </xdr:from>
    <xdr:to>
      <xdr:col>23</xdr:col>
      <xdr:colOff>174625</xdr:colOff>
      <xdr:row>34</xdr:row>
      <xdr:rowOff>75777</xdr:rowOff>
    </xdr:to>
    <xdr:cxnSp macro="">
      <xdr:nvCxnSpPr>
        <xdr:cNvPr id="67" name="直線コネクタ 66">
          <a:extLst>
            <a:ext uri="{FF2B5EF4-FFF2-40B4-BE49-F238E27FC236}">
              <a16:creationId xmlns:a16="http://schemas.microsoft.com/office/drawing/2014/main" id="{66281AEA-E678-464C-ADB2-F3202658EB62}"/>
            </a:ext>
          </a:extLst>
        </xdr:cNvPr>
        <xdr:cNvCxnSpPr/>
      </xdr:nvCxnSpPr>
      <xdr:spPr>
        <a:xfrm>
          <a:off x="4673600" y="6676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80662</xdr:rowOff>
    </xdr:from>
    <xdr:ext cx="405111" cy="259045"/>
    <xdr:sp macro="" textlink="">
      <xdr:nvSpPr>
        <xdr:cNvPr id="68" name="有形固定資産減価償却率最大値テキスト">
          <a:extLst>
            <a:ext uri="{FF2B5EF4-FFF2-40B4-BE49-F238E27FC236}">
              <a16:creationId xmlns:a16="http://schemas.microsoft.com/office/drawing/2014/main" id="{2BBA5E89-65C2-47D0-B910-99362B69BE45}"/>
            </a:ext>
          </a:extLst>
        </xdr:cNvPr>
        <xdr:cNvSpPr txBox="1"/>
      </xdr:nvSpPr>
      <xdr:spPr>
        <a:xfrm>
          <a:off x="4813300" y="513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133985</xdr:rowOff>
    </xdr:from>
    <xdr:to>
      <xdr:col>23</xdr:col>
      <xdr:colOff>174625</xdr:colOff>
      <xdr:row>26</xdr:row>
      <xdr:rowOff>133985</xdr:rowOff>
    </xdr:to>
    <xdr:cxnSp macro="">
      <xdr:nvCxnSpPr>
        <xdr:cNvPr id="69" name="直線コネクタ 68">
          <a:extLst>
            <a:ext uri="{FF2B5EF4-FFF2-40B4-BE49-F238E27FC236}">
              <a16:creationId xmlns:a16="http://schemas.microsoft.com/office/drawing/2014/main" id="{A492874E-1F92-42AC-BAFA-41726565340A}"/>
            </a:ext>
          </a:extLst>
        </xdr:cNvPr>
        <xdr:cNvCxnSpPr/>
      </xdr:nvCxnSpPr>
      <xdr:spPr>
        <a:xfrm>
          <a:off x="4673600" y="536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150724</xdr:rowOff>
    </xdr:from>
    <xdr:ext cx="405111" cy="259045"/>
    <xdr:sp macro="" textlink="">
      <xdr:nvSpPr>
        <xdr:cNvPr id="70" name="有形固定資産減価償却率平均値テキスト">
          <a:extLst>
            <a:ext uri="{FF2B5EF4-FFF2-40B4-BE49-F238E27FC236}">
              <a16:creationId xmlns:a16="http://schemas.microsoft.com/office/drawing/2014/main" id="{E6A0D031-41F0-4124-886C-CC27B1822060}"/>
            </a:ext>
          </a:extLst>
        </xdr:cNvPr>
        <xdr:cNvSpPr txBox="1"/>
      </xdr:nvSpPr>
      <xdr:spPr>
        <a:xfrm>
          <a:off x="4813300" y="58942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127847</xdr:rowOff>
    </xdr:from>
    <xdr:to>
      <xdr:col>23</xdr:col>
      <xdr:colOff>136525</xdr:colOff>
      <xdr:row>31</xdr:row>
      <xdr:rowOff>57997</xdr:rowOff>
    </xdr:to>
    <xdr:sp macro="" textlink="">
      <xdr:nvSpPr>
        <xdr:cNvPr id="71" name="フローチャート: 判断 70">
          <a:extLst>
            <a:ext uri="{FF2B5EF4-FFF2-40B4-BE49-F238E27FC236}">
              <a16:creationId xmlns:a16="http://schemas.microsoft.com/office/drawing/2014/main" id="{65CE9D13-1EFD-4271-982A-F14DAB7E5415}"/>
            </a:ext>
          </a:extLst>
        </xdr:cNvPr>
        <xdr:cNvSpPr/>
      </xdr:nvSpPr>
      <xdr:spPr>
        <a:xfrm>
          <a:off x="4711700" y="6042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106257</xdr:rowOff>
    </xdr:from>
    <xdr:to>
      <xdr:col>19</xdr:col>
      <xdr:colOff>187325</xdr:colOff>
      <xdr:row>31</xdr:row>
      <xdr:rowOff>36407</xdr:rowOff>
    </xdr:to>
    <xdr:sp macro="" textlink="">
      <xdr:nvSpPr>
        <xdr:cNvPr id="72" name="フローチャート: 判断 71">
          <a:extLst>
            <a:ext uri="{FF2B5EF4-FFF2-40B4-BE49-F238E27FC236}">
              <a16:creationId xmlns:a16="http://schemas.microsoft.com/office/drawing/2014/main" id="{E19CD8EC-6BA0-40A1-93B7-53C52EB0A120}"/>
            </a:ext>
          </a:extLst>
        </xdr:cNvPr>
        <xdr:cNvSpPr/>
      </xdr:nvSpPr>
      <xdr:spPr>
        <a:xfrm>
          <a:off x="40005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66675</xdr:rowOff>
    </xdr:from>
    <xdr:to>
      <xdr:col>15</xdr:col>
      <xdr:colOff>187325</xdr:colOff>
      <xdr:row>30</xdr:row>
      <xdr:rowOff>168275</xdr:rowOff>
    </xdr:to>
    <xdr:sp macro="" textlink="">
      <xdr:nvSpPr>
        <xdr:cNvPr id="73" name="フローチャート: 判断 72">
          <a:extLst>
            <a:ext uri="{FF2B5EF4-FFF2-40B4-BE49-F238E27FC236}">
              <a16:creationId xmlns:a16="http://schemas.microsoft.com/office/drawing/2014/main" id="{5D0EBC64-4E8F-4856-AD09-15FC34400D2E}"/>
            </a:ext>
          </a:extLst>
        </xdr:cNvPr>
        <xdr:cNvSpPr/>
      </xdr:nvSpPr>
      <xdr:spPr>
        <a:xfrm>
          <a:off x="3238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41487</xdr:rowOff>
    </xdr:from>
    <xdr:to>
      <xdr:col>11</xdr:col>
      <xdr:colOff>187325</xdr:colOff>
      <xdr:row>30</xdr:row>
      <xdr:rowOff>143087</xdr:rowOff>
    </xdr:to>
    <xdr:sp macro="" textlink="">
      <xdr:nvSpPr>
        <xdr:cNvPr id="74" name="フローチャート: 判断 73">
          <a:extLst>
            <a:ext uri="{FF2B5EF4-FFF2-40B4-BE49-F238E27FC236}">
              <a16:creationId xmlns:a16="http://schemas.microsoft.com/office/drawing/2014/main" id="{CA75885A-276A-41CF-83FD-FE3ECDCD7DAF}"/>
            </a:ext>
          </a:extLst>
        </xdr:cNvPr>
        <xdr:cNvSpPr/>
      </xdr:nvSpPr>
      <xdr:spPr>
        <a:xfrm>
          <a:off x="2476500" y="595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73872</xdr:rowOff>
    </xdr:from>
    <xdr:to>
      <xdr:col>7</xdr:col>
      <xdr:colOff>187325</xdr:colOff>
      <xdr:row>31</xdr:row>
      <xdr:rowOff>4022</xdr:rowOff>
    </xdr:to>
    <xdr:sp macro="" textlink="">
      <xdr:nvSpPr>
        <xdr:cNvPr id="75" name="フローチャート: 判断 74">
          <a:extLst>
            <a:ext uri="{FF2B5EF4-FFF2-40B4-BE49-F238E27FC236}">
              <a16:creationId xmlns:a16="http://schemas.microsoft.com/office/drawing/2014/main" id="{6E4D8810-9CEE-4DD9-B080-2C822484416D}"/>
            </a:ext>
          </a:extLst>
        </xdr:cNvPr>
        <xdr:cNvSpPr/>
      </xdr:nvSpPr>
      <xdr:spPr>
        <a:xfrm>
          <a:off x="1714500" y="59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5629936-DBF9-44AE-AD1A-57D1FAF0EABD}"/>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6645D404-5985-42AA-9050-039F3A906183}"/>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E0D2D219-576C-4CF2-818E-310DA2A3E46C}"/>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7BD0EE31-F210-45CB-8308-A6CC2D0D9B7A}"/>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DFB4C734-1D19-4ABB-889E-BDF1967F12B4}"/>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76412</xdr:rowOff>
    </xdr:from>
    <xdr:to>
      <xdr:col>23</xdr:col>
      <xdr:colOff>136525</xdr:colOff>
      <xdr:row>33</xdr:row>
      <xdr:rowOff>6562</xdr:rowOff>
    </xdr:to>
    <xdr:sp macro="" textlink="">
      <xdr:nvSpPr>
        <xdr:cNvPr id="81" name="楕円 80">
          <a:extLst>
            <a:ext uri="{FF2B5EF4-FFF2-40B4-BE49-F238E27FC236}">
              <a16:creationId xmlns:a16="http://schemas.microsoft.com/office/drawing/2014/main" id="{885D5275-F1E0-4C51-888F-0173A32B5AF3}"/>
            </a:ext>
          </a:extLst>
        </xdr:cNvPr>
        <xdr:cNvSpPr/>
      </xdr:nvSpPr>
      <xdr:spPr>
        <a:xfrm>
          <a:off x="4711700" y="6334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54839</xdr:rowOff>
    </xdr:from>
    <xdr:ext cx="405111" cy="259045"/>
    <xdr:sp macro="" textlink="">
      <xdr:nvSpPr>
        <xdr:cNvPr id="82" name="有形固定資産減価償却率該当値テキスト">
          <a:extLst>
            <a:ext uri="{FF2B5EF4-FFF2-40B4-BE49-F238E27FC236}">
              <a16:creationId xmlns:a16="http://schemas.microsoft.com/office/drawing/2014/main" id="{77089D22-661D-4A97-853D-F78648959BB1}"/>
            </a:ext>
          </a:extLst>
        </xdr:cNvPr>
        <xdr:cNvSpPr txBox="1"/>
      </xdr:nvSpPr>
      <xdr:spPr>
        <a:xfrm>
          <a:off x="4813300" y="6312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69215</xdr:rowOff>
    </xdr:from>
    <xdr:to>
      <xdr:col>19</xdr:col>
      <xdr:colOff>187325</xdr:colOff>
      <xdr:row>32</xdr:row>
      <xdr:rowOff>170815</xdr:rowOff>
    </xdr:to>
    <xdr:sp macro="" textlink="">
      <xdr:nvSpPr>
        <xdr:cNvPr id="83" name="楕円 82">
          <a:extLst>
            <a:ext uri="{FF2B5EF4-FFF2-40B4-BE49-F238E27FC236}">
              <a16:creationId xmlns:a16="http://schemas.microsoft.com/office/drawing/2014/main" id="{4144E42E-6E5A-4B00-B9D1-3ABA59324F29}"/>
            </a:ext>
          </a:extLst>
        </xdr:cNvPr>
        <xdr:cNvSpPr/>
      </xdr:nvSpPr>
      <xdr:spPr>
        <a:xfrm>
          <a:off x="4000500" y="632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120015</xdr:rowOff>
    </xdr:from>
    <xdr:to>
      <xdr:col>23</xdr:col>
      <xdr:colOff>85725</xdr:colOff>
      <xdr:row>32</xdr:row>
      <xdr:rowOff>127212</xdr:rowOff>
    </xdr:to>
    <xdr:cxnSp macro="">
      <xdr:nvCxnSpPr>
        <xdr:cNvPr id="84" name="直線コネクタ 83">
          <a:extLst>
            <a:ext uri="{FF2B5EF4-FFF2-40B4-BE49-F238E27FC236}">
              <a16:creationId xmlns:a16="http://schemas.microsoft.com/office/drawing/2014/main" id="{D93184E3-0E52-4414-88EC-E745ADA9EDEF}"/>
            </a:ext>
          </a:extLst>
        </xdr:cNvPr>
        <xdr:cNvCxnSpPr/>
      </xdr:nvCxnSpPr>
      <xdr:spPr>
        <a:xfrm>
          <a:off x="4051300" y="6377940"/>
          <a:ext cx="711200" cy="7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18838</xdr:rowOff>
    </xdr:from>
    <xdr:to>
      <xdr:col>15</xdr:col>
      <xdr:colOff>187325</xdr:colOff>
      <xdr:row>32</xdr:row>
      <xdr:rowOff>120438</xdr:rowOff>
    </xdr:to>
    <xdr:sp macro="" textlink="">
      <xdr:nvSpPr>
        <xdr:cNvPr id="85" name="楕円 84">
          <a:extLst>
            <a:ext uri="{FF2B5EF4-FFF2-40B4-BE49-F238E27FC236}">
              <a16:creationId xmlns:a16="http://schemas.microsoft.com/office/drawing/2014/main" id="{D87A0B49-EAF7-4BCA-A4F4-2FD1E5E4B3CD}"/>
            </a:ext>
          </a:extLst>
        </xdr:cNvPr>
        <xdr:cNvSpPr/>
      </xdr:nvSpPr>
      <xdr:spPr>
        <a:xfrm>
          <a:off x="3238500" y="627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69638</xdr:rowOff>
    </xdr:from>
    <xdr:to>
      <xdr:col>19</xdr:col>
      <xdr:colOff>136525</xdr:colOff>
      <xdr:row>32</xdr:row>
      <xdr:rowOff>120015</xdr:rowOff>
    </xdr:to>
    <xdr:cxnSp macro="">
      <xdr:nvCxnSpPr>
        <xdr:cNvPr id="86" name="直線コネクタ 85">
          <a:extLst>
            <a:ext uri="{FF2B5EF4-FFF2-40B4-BE49-F238E27FC236}">
              <a16:creationId xmlns:a16="http://schemas.microsoft.com/office/drawing/2014/main" id="{71E0A818-084D-4F62-A711-7944E6799F30}"/>
            </a:ext>
          </a:extLst>
        </xdr:cNvPr>
        <xdr:cNvCxnSpPr/>
      </xdr:nvCxnSpPr>
      <xdr:spPr>
        <a:xfrm>
          <a:off x="3289300" y="6327563"/>
          <a:ext cx="76200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847</xdr:rowOff>
    </xdr:from>
    <xdr:to>
      <xdr:col>11</xdr:col>
      <xdr:colOff>187325</xdr:colOff>
      <xdr:row>32</xdr:row>
      <xdr:rowOff>102447</xdr:rowOff>
    </xdr:to>
    <xdr:sp macro="" textlink="">
      <xdr:nvSpPr>
        <xdr:cNvPr id="87" name="楕円 86">
          <a:extLst>
            <a:ext uri="{FF2B5EF4-FFF2-40B4-BE49-F238E27FC236}">
              <a16:creationId xmlns:a16="http://schemas.microsoft.com/office/drawing/2014/main" id="{9DAA85A9-71CA-43D6-AE39-0BDC5C5C81ED}"/>
            </a:ext>
          </a:extLst>
        </xdr:cNvPr>
        <xdr:cNvSpPr/>
      </xdr:nvSpPr>
      <xdr:spPr>
        <a:xfrm>
          <a:off x="2476500" y="6258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51647</xdr:rowOff>
    </xdr:from>
    <xdr:to>
      <xdr:col>15</xdr:col>
      <xdr:colOff>136525</xdr:colOff>
      <xdr:row>32</xdr:row>
      <xdr:rowOff>69638</xdr:rowOff>
    </xdr:to>
    <xdr:cxnSp macro="">
      <xdr:nvCxnSpPr>
        <xdr:cNvPr id="88" name="直線コネクタ 87">
          <a:extLst>
            <a:ext uri="{FF2B5EF4-FFF2-40B4-BE49-F238E27FC236}">
              <a16:creationId xmlns:a16="http://schemas.microsoft.com/office/drawing/2014/main" id="{C9187B0F-42D0-4C24-AAEF-1F69D384E9E2}"/>
            </a:ext>
          </a:extLst>
        </xdr:cNvPr>
        <xdr:cNvCxnSpPr/>
      </xdr:nvCxnSpPr>
      <xdr:spPr>
        <a:xfrm>
          <a:off x="2527300" y="6309572"/>
          <a:ext cx="762000" cy="1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52934</xdr:rowOff>
    </xdr:from>
    <xdr:ext cx="405111" cy="259045"/>
    <xdr:sp macro="" textlink="">
      <xdr:nvSpPr>
        <xdr:cNvPr id="89" name="n_1aveValue有形固定資産減価償却率">
          <a:extLst>
            <a:ext uri="{FF2B5EF4-FFF2-40B4-BE49-F238E27FC236}">
              <a16:creationId xmlns:a16="http://schemas.microsoft.com/office/drawing/2014/main" id="{A374B7F9-1011-4F55-A97E-891939CF618E}"/>
            </a:ext>
          </a:extLst>
        </xdr:cNvPr>
        <xdr:cNvSpPr txBox="1"/>
      </xdr:nvSpPr>
      <xdr:spPr>
        <a:xfrm>
          <a:off x="3836044" y="5796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13352</xdr:rowOff>
    </xdr:from>
    <xdr:ext cx="405111" cy="259045"/>
    <xdr:sp macro="" textlink="">
      <xdr:nvSpPr>
        <xdr:cNvPr id="90" name="n_2aveValue有形固定資産減価償却率">
          <a:extLst>
            <a:ext uri="{FF2B5EF4-FFF2-40B4-BE49-F238E27FC236}">
              <a16:creationId xmlns:a16="http://schemas.microsoft.com/office/drawing/2014/main" id="{079003A2-5C7F-4DD9-BDD2-F93176CE5C32}"/>
            </a:ext>
          </a:extLst>
        </xdr:cNvPr>
        <xdr:cNvSpPr txBox="1"/>
      </xdr:nvSpPr>
      <xdr:spPr>
        <a:xfrm>
          <a:off x="3086744" y="575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159614</xdr:rowOff>
    </xdr:from>
    <xdr:ext cx="405111" cy="259045"/>
    <xdr:sp macro="" textlink="">
      <xdr:nvSpPr>
        <xdr:cNvPr id="91" name="n_3aveValue有形固定資産減価償却率">
          <a:extLst>
            <a:ext uri="{FF2B5EF4-FFF2-40B4-BE49-F238E27FC236}">
              <a16:creationId xmlns:a16="http://schemas.microsoft.com/office/drawing/2014/main" id="{B8D2EA5B-FDCF-4533-817C-FBB6B3F6F2FF}"/>
            </a:ext>
          </a:extLst>
        </xdr:cNvPr>
        <xdr:cNvSpPr txBox="1"/>
      </xdr:nvSpPr>
      <xdr:spPr>
        <a:xfrm>
          <a:off x="2324744" y="5731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20549</xdr:rowOff>
    </xdr:from>
    <xdr:ext cx="405111" cy="259045"/>
    <xdr:sp macro="" textlink="">
      <xdr:nvSpPr>
        <xdr:cNvPr id="92" name="n_4aveValue有形固定資産減価償却率">
          <a:extLst>
            <a:ext uri="{FF2B5EF4-FFF2-40B4-BE49-F238E27FC236}">
              <a16:creationId xmlns:a16="http://schemas.microsoft.com/office/drawing/2014/main" id="{F46B7D19-6689-40C8-A972-B846D59F0BBD}"/>
            </a:ext>
          </a:extLst>
        </xdr:cNvPr>
        <xdr:cNvSpPr txBox="1"/>
      </xdr:nvSpPr>
      <xdr:spPr>
        <a:xfrm>
          <a:off x="1562744" y="5764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161942</xdr:rowOff>
    </xdr:from>
    <xdr:ext cx="405111" cy="259045"/>
    <xdr:sp macro="" textlink="">
      <xdr:nvSpPr>
        <xdr:cNvPr id="93" name="n_1mainValue有形固定資産減価償却率">
          <a:extLst>
            <a:ext uri="{FF2B5EF4-FFF2-40B4-BE49-F238E27FC236}">
              <a16:creationId xmlns:a16="http://schemas.microsoft.com/office/drawing/2014/main" id="{EBF36FD8-4A52-4228-88D5-F7CFAD55D89B}"/>
            </a:ext>
          </a:extLst>
        </xdr:cNvPr>
        <xdr:cNvSpPr txBox="1"/>
      </xdr:nvSpPr>
      <xdr:spPr>
        <a:xfrm>
          <a:off x="3836044" y="641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111565</xdr:rowOff>
    </xdr:from>
    <xdr:ext cx="405111" cy="259045"/>
    <xdr:sp macro="" textlink="">
      <xdr:nvSpPr>
        <xdr:cNvPr id="94" name="n_2mainValue有形固定資産減価償却率">
          <a:extLst>
            <a:ext uri="{FF2B5EF4-FFF2-40B4-BE49-F238E27FC236}">
              <a16:creationId xmlns:a16="http://schemas.microsoft.com/office/drawing/2014/main" id="{FB4529C4-93B5-4A3D-A49E-5D52DBF369CA}"/>
            </a:ext>
          </a:extLst>
        </xdr:cNvPr>
        <xdr:cNvSpPr txBox="1"/>
      </xdr:nvSpPr>
      <xdr:spPr>
        <a:xfrm>
          <a:off x="3086744" y="6369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93574</xdr:rowOff>
    </xdr:from>
    <xdr:ext cx="405111" cy="259045"/>
    <xdr:sp macro="" textlink="">
      <xdr:nvSpPr>
        <xdr:cNvPr id="95" name="n_3mainValue有形固定資産減価償却率">
          <a:extLst>
            <a:ext uri="{FF2B5EF4-FFF2-40B4-BE49-F238E27FC236}">
              <a16:creationId xmlns:a16="http://schemas.microsoft.com/office/drawing/2014/main" id="{576C6F01-69DF-4C2D-BD3E-94655D407FA0}"/>
            </a:ext>
          </a:extLst>
        </xdr:cNvPr>
        <xdr:cNvSpPr txBox="1"/>
      </xdr:nvSpPr>
      <xdr:spPr>
        <a:xfrm>
          <a:off x="2324744" y="6351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a:extLst>
            <a:ext uri="{FF2B5EF4-FFF2-40B4-BE49-F238E27FC236}">
              <a16:creationId xmlns:a16="http://schemas.microsoft.com/office/drawing/2014/main" id="{35B29D77-60CD-4394-B996-3354737D7788}"/>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7" name="正方形/長方形 96">
          <a:extLst>
            <a:ext uri="{FF2B5EF4-FFF2-40B4-BE49-F238E27FC236}">
              <a16:creationId xmlns:a16="http://schemas.microsoft.com/office/drawing/2014/main" id="{E939F18F-2F37-4A54-9B9F-00E22BAD52D8}"/>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8" name="正方形/長方形 97">
          <a:extLst>
            <a:ext uri="{FF2B5EF4-FFF2-40B4-BE49-F238E27FC236}">
              <a16:creationId xmlns:a16="http://schemas.microsoft.com/office/drawing/2014/main" id="{A7ED1638-80DD-4F24-9E65-4F75FC0C1455}"/>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[ 737.0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a:extLst>
            <a:ext uri="{FF2B5EF4-FFF2-40B4-BE49-F238E27FC236}">
              <a16:creationId xmlns:a16="http://schemas.microsoft.com/office/drawing/2014/main" id="{336F3CAC-C820-407F-870C-08654532E3EE}"/>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a:extLst>
            <a:ext uri="{FF2B5EF4-FFF2-40B4-BE49-F238E27FC236}">
              <a16:creationId xmlns:a16="http://schemas.microsoft.com/office/drawing/2014/main" id="{42B22406-38AB-4BDB-9E0C-486B1E11E557}"/>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1" name="正方形/長方形 100">
          <a:extLst>
            <a:ext uri="{FF2B5EF4-FFF2-40B4-BE49-F238E27FC236}">
              <a16:creationId xmlns:a16="http://schemas.microsoft.com/office/drawing/2014/main" id="{52258418-E9BF-4A1C-BE32-5727E6B83C04}"/>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2" name="正方形/長方形 101">
          <a:extLst>
            <a:ext uri="{FF2B5EF4-FFF2-40B4-BE49-F238E27FC236}">
              <a16:creationId xmlns:a16="http://schemas.microsoft.com/office/drawing/2014/main" id="{A84E6954-45FB-4D52-BE6D-31E0724814C9}"/>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3" name="正方形/長方形 102">
          <a:extLst>
            <a:ext uri="{FF2B5EF4-FFF2-40B4-BE49-F238E27FC236}">
              <a16:creationId xmlns:a16="http://schemas.microsoft.com/office/drawing/2014/main" id="{D6AFCBCE-3049-4AE3-85F5-843500551007}"/>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4" name="正方形/長方形 103">
          <a:extLst>
            <a:ext uri="{FF2B5EF4-FFF2-40B4-BE49-F238E27FC236}">
              <a16:creationId xmlns:a16="http://schemas.microsoft.com/office/drawing/2014/main" id="{9853E27C-E213-4C25-9EB9-193BEFF2EC41}"/>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 name="正方形/長方形 104">
          <a:extLst>
            <a:ext uri="{FF2B5EF4-FFF2-40B4-BE49-F238E27FC236}">
              <a16:creationId xmlns:a16="http://schemas.microsoft.com/office/drawing/2014/main" id="{1D6DEFB6-97CF-4D9B-8C92-941458BBA402}"/>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6" name="正方形/長方形 105">
          <a:extLst>
            <a:ext uri="{FF2B5EF4-FFF2-40B4-BE49-F238E27FC236}">
              <a16:creationId xmlns:a16="http://schemas.microsoft.com/office/drawing/2014/main" id="{91F48D33-FFDA-4016-B7A1-49A419400F93}"/>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7" name="正方形/長方形 106">
          <a:extLst>
            <a:ext uri="{FF2B5EF4-FFF2-40B4-BE49-F238E27FC236}">
              <a16:creationId xmlns:a16="http://schemas.microsoft.com/office/drawing/2014/main" id="{308B8D0A-E507-4FFD-9390-94E7BEA02429}"/>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8" name="テキスト ボックス 107">
          <a:extLst>
            <a:ext uri="{FF2B5EF4-FFF2-40B4-BE49-F238E27FC236}">
              <a16:creationId xmlns:a16="http://schemas.microsoft.com/office/drawing/2014/main" id="{D2FA5931-6D91-43D6-B862-AE2162309444}"/>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債務償還比率については，平均程度であり，今後も新規市債発行の抑制や財源の確保に努めていく。</a:t>
          </a:r>
        </a:p>
      </xdr:txBody>
    </xdr:sp>
    <xdr:clientData/>
  </xdr:twoCellAnchor>
  <xdr:oneCellAnchor>
    <xdr:from>
      <xdr:col>57</xdr:col>
      <xdr:colOff>111125</xdr:colOff>
      <xdr:row>23</xdr:row>
      <xdr:rowOff>47625</xdr:rowOff>
    </xdr:from>
    <xdr:ext cx="349839" cy="225703"/>
    <xdr:sp macro="" textlink="">
      <xdr:nvSpPr>
        <xdr:cNvPr id="109" name="テキスト ボックス 108">
          <a:extLst>
            <a:ext uri="{FF2B5EF4-FFF2-40B4-BE49-F238E27FC236}">
              <a16:creationId xmlns:a16="http://schemas.microsoft.com/office/drawing/2014/main" id="{C78D8F49-EEF2-4206-AD8A-F63C101BE766}"/>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0" name="直線コネクタ 109">
          <a:extLst>
            <a:ext uri="{FF2B5EF4-FFF2-40B4-BE49-F238E27FC236}">
              <a16:creationId xmlns:a16="http://schemas.microsoft.com/office/drawing/2014/main" id="{F0206A87-EDAA-4DC4-9C2C-FBC623A19FF9}"/>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1" name="テキスト ボックス 110">
          <a:extLst>
            <a:ext uri="{FF2B5EF4-FFF2-40B4-BE49-F238E27FC236}">
              <a16:creationId xmlns:a16="http://schemas.microsoft.com/office/drawing/2014/main" id="{DC35BC5C-1B6A-496A-B319-0399ADA1BC26}"/>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2" name="直線コネクタ 111">
          <a:extLst>
            <a:ext uri="{FF2B5EF4-FFF2-40B4-BE49-F238E27FC236}">
              <a16:creationId xmlns:a16="http://schemas.microsoft.com/office/drawing/2014/main" id="{2AEAFA57-AE3F-4AED-9AF8-49E569CCAC8E}"/>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3" name="テキスト ボックス 112">
          <a:extLst>
            <a:ext uri="{FF2B5EF4-FFF2-40B4-BE49-F238E27FC236}">
              <a16:creationId xmlns:a16="http://schemas.microsoft.com/office/drawing/2014/main" id="{EAA046E8-D7AF-406E-8DA3-0BC075A9C944}"/>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4" name="直線コネクタ 113">
          <a:extLst>
            <a:ext uri="{FF2B5EF4-FFF2-40B4-BE49-F238E27FC236}">
              <a16:creationId xmlns:a16="http://schemas.microsoft.com/office/drawing/2014/main" id="{3824B579-D7CB-4C0C-90DC-A780ECA92C8F}"/>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5" name="テキスト ボックス 114">
          <a:extLst>
            <a:ext uri="{FF2B5EF4-FFF2-40B4-BE49-F238E27FC236}">
              <a16:creationId xmlns:a16="http://schemas.microsoft.com/office/drawing/2014/main" id="{CBEDFC12-6312-443B-A594-CADBB8FB9DC1}"/>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6" name="直線コネクタ 115">
          <a:extLst>
            <a:ext uri="{FF2B5EF4-FFF2-40B4-BE49-F238E27FC236}">
              <a16:creationId xmlns:a16="http://schemas.microsoft.com/office/drawing/2014/main" id="{28227934-EF26-4D50-9028-770BDE00032D}"/>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7" name="テキスト ボックス 116">
          <a:extLst>
            <a:ext uri="{FF2B5EF4-FFF2-40B4-BE49-F238E27FC236}">
              <a16:creationId xmlns:a16="http://schemas.microsoft.com/office/drawing/2014/main" id="{EDE80C99-BAE7-4B4B-96D6-4FB227C3EF1A}"/>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8" name="直線コネクタ 117">
          <a:extLst>
            <a:ext uri="{FF2B5EF4-FFF2-40B4-BE49-F238E27FC236}">
              <a16:creationId xmlns:a16="http://schemas.microsoft.com/office/drawing/2014/main" id="{A363C2BC-3D6D-4393-8E84-DDEC72D521AA}"/>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9" name="テキスト ボックス 118">
          <a:extLst>
            <a:ext uri="{FF2B5EF4-FFF2-40B4-BE49-F238E27FC236}">
              <a16:creationId xmlns:a16="http://schemas.microsoft.com/office/drawing/2014/main" id="{D8AE10EA-9AD2-4437-916B-18AB789FEEEA}"/>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0" name="直線コネクタ 119">
          <a:extLst>
            <a:ext uri="{FF2B5EF4-FFF2-40B4-BE49-F238E27FC236}">
              <a16:creationId xmlns:a16="http://schemas.microsoft.com/office/drawing/2014/main" id="{A62F4B20-F1A9-49A8-9614-70F2FEDE3656}"/>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1" name="テキスト ボックス 120">
          <a:extLst>
            <a:ext uri="{FF2B5EF4-FFF2-40B4-BE49-F238E27FC236}">
              <a16:creationId xmlns:a16="http://schemas.microsoft.com/office/drawing/2014/main" id="{0196CDE4-B002-40E6-80D3-711AE7C784B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2" name="直線コネクタ 121">
          <a:extLst>
            <a:ext uri="{FF2B5EF4-FFF2-40B4-BE49-F238E27FC236}">
              <a16:creationId xmlns:a16="http://schemas.microsoft.com/office/drawing/2014/main" id="{E698E006-92A5-40EA-8EC6-FB1DDDBF5A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3" name="債務償還比率グラフ枠">
          <a:extLst>
            <a:ext uri="{FF2B5EF4-FFF2-40B4-BE49-F238E27FC236}">
              <a16:creationId xmlns:a16="http://schemas.microsoft.com/office/drawing/2014/main" id="{7B7AE3B9-5A23-4325-BDEE-5B038CEFD49D}"/>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23792</xdr:rowOff>
    </xdr:to>
    <xdr:cxnSp macro="">
      <xdr:nvCxnSpPr>
        <xdr:cNvPr id="124" name="直線コネクタ 123">
          <a:extLst>
            <a:ext uri="{FF2B5EF4-FFF2-40B4-BE49-F238E27FC236}">
              <a16:creationId xmlns:a16="http://schemas.microsoft.com/office/drawing/2014/main" id="{A83CD39B-309C-40DC-8C9E-D059427850CC}"/>
            </a:ext>
          </a:extLst>
        </xdr:cNvPr>
        <xdr:cNvCxnSpPr/>
      </xdr:nvCxnSpPr>
      <xdr:spPr>
        <a:xfrm flipV="1">
          <a:off x="14793595" y="5312833"/>
          <a:ext cx="1269" cy="1483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27619</xdr:rowOff>
    </xdr:from>
    <xdr:ext cx="560923" cy="259045"/>
    <xdr:sp macro="" textlink="">
      <xdr:nvSpPr>
        <xdr:cNvPr id="125" name="債務償還比率最小値テキスト">
          <a:extLst>
            <a:ext uri="{FF2B5EF4-FFF2-40B4-BE49-F238E27FC236}">
              <a16:creationId xmlns:a16="http://schemas.microsoft.com/office/drawing/2014/main" id="{D9E8DD35-3095-428A-90C6-6BA62F6398B7}"/>
            </a:ext>
          </a:extLst>
        </xdr:cNvPr>
        <xdr:cNvSpPr txBox="1"/>
      </xdr:nvSpPr>
      <xdr:spPr>
        <a:xfrm>
          <a:off x="14846300" y="679989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23792</xdr:rowOff>
    </xdr:from>
    <xdr:to>
      <xdr:col>76</xdr:col>
      <xdr:colOff>111125</xdr:colOff>
      <xdr:row>35</xdr:row>
      <xdr:rowOff>23792</xdr:rowOff>
    </xdr:to>
    <xdr:cxnSp macro="">
      <xdr:nvCxnSpPr>
        <xdr:cNvPr id="126" name="直線コネクタ 125">
          <a:extLst>
            <a:ext uri="{FF2B5EF4-FFF2-40B4-BE49-F238E27FC236}">
              <a16:creationId xmlns:a16="http://schemas.microsoft.com/office/drawing/2014/main" id="{1A940ECA-532B-486F-9217-4FAE252AC944}"/>
            </a:ext>
          </a:extLst>
        </xdr:cNvPr>
        <xdr:cNvCxnSpPr/>
      </xdr:nvCxnSpPr>
      <xdr:spPr>
        <a:xfrm>
          <a:off x="14706600" y="6796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7" name="債務償還比率最大値テキスト">
          <a:extLst>
            <a:ext uri="{FF2B5EF4-FFF2-40B4-BE49-F238E27FC236}">
              <a16:creationId xmlns:a16="http://schemas.microsoft.com/office/drawing/2014/main" id="{1A9E4F97-7E96-4AF6-9DDC-B05C7FD1803B}"/>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8" name="直線コネクタ 127">
          <a:extLst>
            <a:ext uri="{FF2B5EF4-FFF2-40B4-BE49-F238E27FC236}">
              <a16:creationId xmlns:a16="http://schemas.microsoft.com/office/drawing/2014/main" id="{3FF36DF2-EB76-4A0B-B961-74515397E93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165717</xdr:rowOff>
    </xdr:from>
    <xdr:ext cx="469744" cy="259045"/>
    <xdr:sp macro="" textlink="">
      <xdr:nvSpPr>
        <xdr:cNvPr id="129" name="債務償還比率平均値テキスト">
          <a:extLst>
            <a:ext uri="{FF2B5EF4-FFF2-40B4-BE49-F238E27FC236}">
              <a16:creationId xmlns:a16="http://schemas.microsoft.com/office/drawing/2014/main" id="{0CAF5887-F894-46B3-8C2B-C3D133F29D4D}"/>
            </a:ext>
          </a:extLst>
        </xdr:cNvPr>
        <xdr:cNvSpPr txBox="1"/>
      </xdr:nvSpPr>
      <xdr:spPr>
        <a:xfrm>
          <a:off x="14846300" y="59092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142840</xdr:rowOff>
    </xdr:from>
    <xdr:to>
      <xdr:col>76</xdr:col>
      <xdr:colOff>73025</xdr:colOff>
      <xdr:row>31</xdr:row>
      <xdr:rowOff>72990</xdr:rowOff>
    </xdr:to>
    <xdr:sp macro="" textlink="">
      <xdr:nvSpPr>
        <xdr:cNvPr id="130" name="フローチャート: 判断 129">
          <a:extLst>
            <a:ext uri="{FF2B5EF4-FFF2-40B4-BE49-F238E27FC236}">
              <a16:creationId xmlns:a16="http://schemas.microsoft.com/office/drawing/2014/main" id="{B1C5A46E-C88E-448B-B2B3-BD742FC41B14}"/>
            </a:ext>
          </a:extLst>
        </xdr:cNvPr>
        <xdr:cNvSpPr/>
      </xdr:nvSpPr>
      <xdr:spPr>
        <a:xfrm>
          <a:off x="14744700" y="605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117532</xdr:rowOff>
    </xdr:from>
    <xdr:to>
      <xdr:col>72</xdr:col>
      <xdr:colOff>123825</xdr:colOff>
      <xdr:row>31</xdr:row>
      <xdr:rowOff>47682</xdr:rowOff>
    </xdr:to>
    <xdr:sp macro="" textlink="">
      <xdr:nvSpPr>
        <xdr:cNvPr id="131" name="フローチャート: 判断 130">
          <a:extLst>
            <a:ext uri="{FF2B5EF4-FFF2-40B4-BE49-F238E27FC236}">
              <a16:creationId xmlns:a16="http://schemas.microsoft.com/office/drawing/2014/main" id="{7E6EBAEA-C091-496C-9727-28205AEBF1D5}"/>
            </a:ext>
          </a:extLst>
        </xdr:cNvPr>
        <xdr:cNvSpPr/>
      </xdr:nvSpPr>
      <xdr:spPr>
        <a:xfrm>
          <a:off x="14033500" y="603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132285</xdr:rowOff>
    </xdr:from>
    <xdr:to>
      <xdr:col>68</xdr:col>
      <xdr:colOff>123825</xdr:colOff>
      <xdr:row>31</xdr:row>
      <xdr:rowOff>62435</xdr:rowOff>
    </xdr:to>
    <xdr:sp macro="" textlink="">
      <xdr:nvSpPr>
        <xdr:cNvPr id="132" name="フローチャート: 判断 131">
          <a:extLst>
            <a:ext uri="{FF2B5EF4-FFF2-40B4-BE49-F238E27FC236}">
              <a16:creationId xmlns:a16="http://schemas.microsoft.com/office/drawing/2014/main" id="{0EBB597E-D390-4F98-9529-405EB338B709}"/>
            </a:ext>
          </a:extLst>
        </xdr:cNvPr>
        <xdr:cNvSpPr/>
      </xdr:nvSpPr>
      <xdr:spPr>
        <a:xfrm>
          <a:off x="13271500" y="604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133844</xdr:rowOff>
    </xdr:from>
    <xdr:to>
      <xdr:col>64</xdr:col>
      <xdr:colOff>123825</xdr:colOff>
      <xdr:row>31</xdr:row>
      <xdr:rowOff>63994</xdr:rowOff>
    </xdr:to>
    <xdr:sp macro="" textlink="">
      <xdr:nvSpPr>
        <xdr:cNvPr id="133" name="フローチャート: 判断 132">
          <a:extLst>
            <a:ext uri="{FF2B5EF4-FFF2-40B4-BE49-F238E27FC236}">
              <a16:creationId xmlns:a16="http://schemas.microsoft.com/office/drawing/2014/main" id="{4AD19DE9-F17C-4269-90AF-2BF6B199F4C9}"/>
            </a:ext>
          </a:extLst>
        </xdr:cNvPr>
        <xdr:cNvSpPr/>
      </xdr:nvSpPr>
      <xdr:spPr>
        <a:xfrm>
          <a:off x="12509500" y="6048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67275</xdr:rowOff>
    </xdr:from>
    <xdr:to>
      <xdr:col>60</xdr:col>
      <xdr:colOff>123825</xdr:colOff>
      <xdr:row>30</xdr:row>
      <xdr:rowOff>168875</xdr:rowOff>
    </xdr:to>
    <xdr:sp macro="" textlink="">
      <xdr:nvSpPr>
        <xdr:cNvPr id="134" name="フローチャート: 判断 133">
          <a:extLst>
            <a:ext uri="{FF2B5EF4-FFF2-40B4-BE49-F238E27FC236}">
              <a16:creationId xmlns:a16="http://schemas.microsoft.com/office/drawing/2014/main" id="{943D5034-894E-4815-A991-27B2FABAB6E6}"/>
            </a:ext>
          </a:extLst>
        </xdr:cNvPr>
        <xdr:cNvSpPr/>
      </xdr:nvSpPr>
      <xdr:spPr>
        <a:xfrm>
          <a:off x="11747500" y="598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DCD0AFCE-324B-4E9A-B8B6-8B205265067A}"/>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7EBC340F-30DD-4FEB-BCEC-E40082DC850E}"/>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108D47E4-F281-4429-9060-961AC43F741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C998D14D-807F-4520-8A5B-7BE80BB6E4D9}"/>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553EC2D9-60F6-4D36-9031-A4B75A847172}"/>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59549</xdr:rowOff>
    </xdr:from>
    <xdr:to>
      <xdr:col>76</xdr:col>
      <xdr:colOff>73025</xdr:colOff>
      <xdr:row>31</xdr:row>
      <xdr:rowOff>161149</xdr:rowOff>
    </xdr:to>
    <xdr:sp macro="" textlink="">
      <xdr:nvSpPr>
        <xdr:cNvPr id="140" name="楕円 139">
          <a:extLst>
            <a:ext uri="{FF2B5EF4-FFF2-40B4-BE49-F238E27FC236}">
              <a16:creationId xmlns:a16="http://schemas.microsoft.com/office/drawing/2014/main" id="{58A125CA-92B6-422D-B8FC-18EBA54C25E6}"/>
            </a:ext>
          </a:extLst>
        </xdr:cNvPr>
        <xdr:cNvSpPr/>
      </xdr:nvSpPr>
      <xdr:spPr>
        <a:xfrm>
          <a:off x="14744700" y="6146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37976</xdr:rowOff>
    </xdr:from>
    <xdr:ext cx="469744" cy="259045"/>
    <xdr:sp macro="" textlink="">
      <xdr:nvSpPr>
        <xdr:cNvPr id="141" name="債務償還比率該当値テキスト">
          <a:extLst>
            <a:ext uri="{FF2B5EF4-FFF2-40B4-BE49-F238E27FC236}">
              <a16:creationId xmlns:a16="http://schemas.microsoft.com/office/drawing/2014/main" id="{236A3AC7-8A29-4593-8A3A-6390C966C7B0}"/>
            </a:ext>
          </a:extLst>
        </xdr:cNvPr>
        <xdr:cNvSpPr txBox="1"/>
      </xdr:nvSpPr>
      <xdr:spPr>
        <a:xfrm>
          <a:off x="14846300" y="6124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152076</xdr:rowOff>
    </xdr:from>
    <xdr:to>
      <xdr:col>72</xdr:col>
      <xdr:colOff>123825</xdr:colOff>
      <xdr:row>31</xdr:row>
      <xdr:rowOff>82226</xdr:rowOff>
    </xdr:to>
    <xdr:sp macro="" textlink="">
      <xdr:nvSpPr>
        <xdr:cNvPr id="142" name="楕円 141">
          <a:extLst>
            <a:ext uri="{FF2B5EF4-FFF2-40B4-BE49-F238E27FC236}">
              <a16:creationId xmlns:a16="http://schemas.microsoft.com/office/drawing/2014/main" id="{CDEE7068-C8F9-4D2C-9B01-3AA9808A2E91}"/>
            </a:ext>
          </a:extLst>
        </xdr:cNvPr>
        <xdr:cNvSpPr/>
      </xdr:nvSpPr>
      <xdr:spPr>
        <a:xfrm>
          <a:off x="14033500" y="606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31426</xdr:rowOff>
    </xdr:from>
    <xdr:to>
      <xdr:col>76</xdr:col>
      <xdr:colOff>22225</xdr:colOff>
      <xdr:row>31</xdr:row>
      <xdr:rowOff>110349</xdr:rowOff>
    </xdr:to>
    <xdr:cxnSp macro="">
      <xdr:nvCxnSpPr>
        <xdr:cNvPr id="143" name="直線コネクタ 142">
          <a:extLst>
            <a:ext uri="{FF2B5EF4-FFF2-40B4-BE49-F238E27FC236}">
              <a16:creationId xmlns:a16="http://schemas.microsoft.com/office/drawing/2014/main" id="{35629925-3B50-4F9C-9DEE-E8E9B05B9302}"/>
            </a:ext>
          </a:extLst>
        </xdr:cNvPr>
        <xdr:cNvCxnSpPr/>
      </xdr:nvCxnSpPr>
      <xdr:spPr>
        <a:xfrm>
          <a:off x="14084300" y="6117901"/>
          <a:ext cx="711200" cy="78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137682</xdr:rowOff>
    </xdr:from>
    <xdr:to>
      <xdr:col>68</xdr:col>
      <xdr:colOff>123825</xdr:colOff>
      <xdr:row>31</xdr:row>
      <xdr:rowOff>67832</xdr:rowOff>
    </xdr:to>
    <xdr:sp macro="" textlink="">
      <xdr:nvSpPr>
        <xdr:cNvPr id="144" name="楕円 143">
          <a:extLst>
            <a:ext uri="{FF2B5EF4-FFF2-40B4-BE49-F238E27FC236}">
              <a16:creationId xmlns:a16="http://schemas.microsoft.com/office/drawing/2014/main" id="{5D891356-F9B3-4DD4-BBE9-9E0FADA11231}"/>
            </a:ext>
          </a:extLst>
        </xdr:cNvPr>
        <xdr:cNvSpPr/>
      </xdr:nvSpPr>
      <xdr:spPr>
        <a:xfrm>
          <a:off x="13271500" y="6052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17032</xdr:rowOff>
    </xdr:from>
    <xdr:to>
      <xdr:col>72</xdr:col>
      <xdr:colOff>73025</xdr:colOff>
      <xdr:row>31</xdr:row>
      <xdr:rowOff>31426</xdr:rowOff>
    </xdr:to>
    <xdr:cxnSp macro="">
      <xdr:nvCxnSpPr>
        <xdr:cNvPr id="145" name="直線コネクタ 144">
          <a:extLst>
            <a:ext uri="{FF2B5EF4-FFF2-40B4-BE49-F238E27FC236}">
              <a16:creationId xmlns:a16="http://schemas.microsoft.com/office/drawing/2014/main" id="{06B29C03-7511-4CCA-8C9D-12D1D30EFAC3}"/>
            </a:ext>
          </a:extLst>
        </xdr:cNvPr>
        <xdr:cNvCxnSpPr/>
      </xdr:nvCxnSpPr>
      <xdr:spPr>
        <a:xfrm>
          <a:off x="13322300" y="6103507"/>
          <a:ext cx="762000" cy="1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110815</xdr:rowOff>
    </xdr:from>
    <xdr:to>
      <xdr:col>64</xdr:col>
      <xdr:colOff>123825</xdr:colOff>
      <xdr:row>31</xdr:row>
      <xdr:rowOff>40965</xdr:rowOff>
    </xdr:to>
    <xdr:sp macro="" textlink="">
      <xdr:nvSpPr>
        <xdr:cNvPr id="146" name="楕円 145">
          <a:extLst>
            <a:ext uri="{FF2B5EF4-FFF2-40B4-BE49-F238E27FC236}">
              <a16:creationId xmlns:a16="http://schemas.microsoft.com/office/drawing/2014/main" id="{A323A21C-F4D2-4ED8-93D4-D61728DD08C0}"/>
            </a:ext>
          </a:extLst>
        </xdr:cNvPr>
        <xdr:cNvSpPr/>
      </xdr:nvSpPr>
      <xdr:spPr>
        <a:xfrm>
          <a:off x="12509500" y="602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161615</xdr:rowOff>
    </xdr:from>
    <xdr:to>
      <xdr:col>68</xdr:col>
      <xdr:colOff>73025</xdr:colOff>
      <xdr:row>31</xdr:row>
      <xdr:rowOff>17032</xdr:rowOff>
    </xdr:to>
    <xdr:cxnSp macro="">
      <xdr:nvCxnSpPr>
        <xdr:cNvPr id="147" name="直線コネクタ 146">
          <a:extLst>
            <a:ext uri="{FF2B5EF4-FFF2-40B4-BE49-F238E27FC236}">
              <a16:creationId xmlns:a16="http://schemas.microsoft.com/office/drawing/2014/main" id="{87C0F6CE-78BB-43B4-80CA-A6BFC76C4664}"/>
            </a:ext>
          </a:extLst>
        </xdr:cNvPr>
        <xdr:cNvCxnSpPr/>
      </xdr:nvCxnSpPr>
      <xdr:spPr>
        <a:xfrm>
          <a:off x="12560300" y="6076640"/>
          <a:ext cx="762000" cy="2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91024</xdr:rowOff>
    </xdr:from>
    <xdr:to>
      <xdr:col>60</xdr:col>
      <xdr:colOff>123825</xdr:colOff>
      <xdr:row>31</xdr:row>
      <xdr:rowOff>21174</xdr:rowOff>
    </xdr:to>
    <xdr:sp macro="" textlink="">
      <xdr:nvSpPr>
        <xdr:cNvPr id="148" name="楕円 147">
          <a:extLst>
            <a:ext uri="{FF2B5EF4-FFF2-40B4-BE49-F238E27FC236}">
              <a16:creationId xmlns:a16="http://schemas.microsoft.com/office/drawing/2014/main" id="{3B250966-93D3-4A83-885C-E94CA1C6364E}"/>
            </a:ext>
          </a:extLst>
        </xdr:cNvPr>
        <xdr:cNvSpPr/>
      </xdr:nvSpPr>
      <xdr:spPr>
        <a:xfrm>
          <a:off x="11747500" y="6006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141824</xdr:rowOff>
    </xdr:from>
    <xdr:to>
      <xdr:col>64</xdr:col>
      <xdr:colOff>73025</xdr:colOff>
      <xdr:row>30</xdr:row>
      <xdr:rowOff>161615</xdr:rowOff>
    </xdr:to>
    <xdr:cxnSp macro="">
      <xdr:nvCxnSpPr>
        <xdr:cNvPr id="149" name="直線コネクタ 148">
          <a:extLst>
            <a:ext uri="{FF2B5EF4-FFF2-40B4-BE49-F238E27FC236}">
              <a16:creationId xmlns:a16="http://schemas.microsoft.com/office/drawing/2014/main" id="{646A415A-B05C-4EC5-BDB1-365AD465F39F}"/>
            </a:ext>
          </a:extLst>
        </xdr:cNvPr>
        <xdr:cNvCxnSpPr/>
      </xdr:nvCxnSpPr>
      <xdr:spPr>
        <a:xfrm>
          <a:off x="11798300" y="6056849"/>
          <a:ext cx="762000" cy="19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64209</xdr:rowOff>
    </xdr:from>
    <xdr:ext cx="469744" cy="259045"/>
    <xdr:sp macro="" textlink="">
      <xdr:nvSpPr>
        <xdr:cNvPr id="150" name="n_1aveValue債務償還比率">
          <a:extLst>
            <a:ext uri="{FF2B5EF4-FFF2-40B4-BE49-F238E27FC236}">
              <a16:creationId xmlns:a16="http://schemas.microsoft.com/office/drawing/2014/main" id="{691274D8-3619-41A0-9B38-F3D4EE0FD630}"/>
            </a:ext>
          </a:extLst>
        </xdr:cNvPr>
        <xdr:cNvSpPr txBox="1"/>
      </xdr:nvSpPr>
      <xdr:spPr>
        <a:xfrm>
          <a:off x="13836727" y="5807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78962</xdr:rowOff>
    </xdr:from>
    <xdr:ext cx="469744" cy="259045"/>
    <xdr:sp macro="" textlink="">
      <xdr:nvSpPr>
        <xdr:cNvPr id="151" name="n_2aveValue債務償還比率">
          <a:extLst>
            <a:ext uri="{FF2B5EF4-FFF2-40B4-BE49-F238E27FC236}">
              <a16:creationId xmlns:a16="http://schemas.microsoft.com/office/drawing/2014/main" id="{15A7C08C-D5D4-4600-8768-C7FDAD305417}"/>
            </a:ext>
          </a:extLst>
        </xdr:cNvPr>
        <xdr:cNvSpPr txBox="1"/>
      </xdr:nvSpPr>
      <xdr:spPr>
        <a:xfrm>
          <a:off x="13087427" y="5822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55121</xdr:rowOff>
    </xdr:from>
    <xdr:ext cx="469744" cy="259045"/>
    <xdr:sp macro="" textlink="">
      <xdr:nvSpPr>
        <xdr:cNvPr id="152" name="n_3aveValue債務償還比率">
          <a:extLst>
            <a:ext uri="{FF2B5EF4-FFF2-40B4-BE49-F238E27FC236}">
              <a16:creationId xmlns:a16="http://schemas.microsoft.com/office/drawing/2014/main" id="{542D860C-9322-4DAC-8BE1-424EB7921452}"/>
            </a:ext>
          </a:extLst>
        </xdr:cNvPr>
        <xdr:cNvSpPr txBox="1"/>
      </xdr:nvSpPr>
      <xdr:spPr>
        <a:xfrm>
          <a:off x="12325427" y="6141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13952</xdr:rowOff>
    </xdr:from>
    <xdr:ext cx="469744" cy="259045"/>
    <xdr:sp macro="" textlink="">
      <xdr:nvSpPr>
        <xdr:cNvPr id="153" name="n_4aveValue債務償還比率">
          <a:extLst>
            <a:ext uri="{FF2B5EF4-FFF2-40B4-BE49-F238E27FC236}">
              <a16:creationId xmlns:a16="http://schemas.microsoft.com/office/drawing/2014/main" id="{424280D7-FA7D-47FE-A51B-6BB7B64F857D}"/>
            </a:ext>
          </a:extLst>
        </xdr:cNvPr>
        <xdr:cNvSpPr txBox="1"/>
      </xdr:nvSpPr>
      <xdr:spPr>
        <a:xfrm>
          <a:off x="11563427" y="57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73353</xdr:rowOff>
    </xdr:from>
    <xdr:ext cx="469744" cy="259045"/>
    <xdr:sp macro="" textlink="">
      <xdr:nvSpPr>
        <xdr:cNvPr id="154" name="n_1mainValue債務償還比率">
          <a:extLst>
            <a:ext uri="{FF2B5EF4-FFF2-40B4-BE49-F238E27FC236}">
              <a16:creationId xmlns:a16="http://schemas.microsoft.com/office/drawing/2014/main" id="{8FCFEC2F-5CB8-4AD9-B0C1-7AA077660604}"/>
            </a:ext>
          </a:extLst>
        </xdr:cNvPr>
        <xdr:cNvSpPr txBox="1"/>
      </xdr:nvSpPr>
      <xdr:spPr>
        <a:xfrm>
          <a:off x="13836727" y="6159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58959</xdr:rowOff>
    </xdr:from>
    <xdr:ext cx="469744" cy="259045"/>
    <xdr:sp macro="" textlink="">
      <xdr:nvSpPr>
        <xdr:cNvPr id="155" name="n_2mainValue債務償還比率">
          <a:extLst>
            <a:ext uri="{FF2B5EF4-FFF2-40B4-BE49-F238E27FC236}">
              <a16:creationId xmlns:a16="http://schemas.microsoft.com/office/drawing/2014/main" id="{345D58B0-BC18-4AC9-AC6D-86DBDFEC3E77}"/>
            </a:ext>
          </a:extLst>
        </xdr:cNvPr>
        <xdr:cNvSpPr txBox="1"/>
      </xdr:nvSpPr>
      <xdr:spPr>
        <a:xfrm>
          <a:off x="13087427" y="6145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57492</xdr:rowOff>
    </xdr:from>
    <xdr:ext cx="469744" cy="259045"/>
    <xdr:sp macro="" textlink="">
      <xdr:nvSpPr>
        <xdr:cNvPr id="156" name="n_3mainValue債務償還比率">
          <a:extLst>
            <a:ext uri="{FF2B5EF4-FFF2-40B4-BE49-F238E27FC236}">
              <a16:creationId xmlns:a16="http://schemas.microsoft.com/office/drawing/2014/main" id="{4411146B-E772-4E6C-AA2E-1BFDF99C311A}"/>
            </a:ext>
          </a:extLst>
        </xdr:cNvPr>
        <xdr:cNvSpPr txBox="1"/>
      </xdr:nvSpPr>
      <xdr:spPr>
        <a:xfrm>
          <a:off x="12325427" y="5801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12301</xdr:rowOff>
    </xdr:from>
    <xdr:ext cx="469744" cy="259045"/>
    <xdr:sp macro="" textlink="">
      <xdr:nvSpPr>
        <xdr:cNvPr id="157" name="n_4mainValue債務償還比率">
          <a:extLst>
            <a:ext uri="{FF2B5EF4-FFF2-40B4-BE49-F238E27FC236}">
              <a16:creationId xmlns:a16="http://schemas.microsoft.com/office/drawing/2014/main" id="{3DD00F30-E0CF-4A2D-B89D-C96ED365FE74}"/>
            </a:ext>
          </a:extLst>
        </xdr:cNvPr>
        <xdr:cNvSpPr txBox="1"/>
      </xdr:nvSpPr>
      <xdr:spPr>
        <a:xfrm>
          <a:off x="11563427" y="609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8" name="正方形/長方形 157">
          <a:extLst>
            <a:ext uri="{FF2B5EF4-FFF2-40B4-BE49-F238E27FC236}">
              <a16:creationId xmlns:a16="http://schemas.microsoft.com/office/drawing/2014/main" id="{380F9A2C-5EB3-47ED-9C1C-8D0BBD46AD39}"/>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9" name="正方形/長方形 158">
          <a:extLst>
            <a:ext uri="{FF2B5EF4-FFF2-40B4-BE49-F238E27FC236}">
              <a16:creationId xmlns:a16="http://schemas.microsoft.com/office/drawing/2014/main" id="{7DC810E8-29C7-40EA-9655-93952CDDCFA5}"/>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0" name="テキスト ボックス 159">
          <a:extLst>
            <a:ext uri="{FF2B5EF4-FFF2-40B4-BE49-F238E27FC236}">
              <a16:creationId xmlns:a16="http://schemas.microsoft.com/office/drawing/2014/main" id="{61C8B8C1-C52E-4216-B1F5-4B07EE285802}"/>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1" name="テキスト ボックス 160">
          <a:extLst>
            <a:ext uri="{FF2B5EF4-FFF2-40B4-BE49-F238E27FC236}">
              <a16:creationId xmlns:a16="http://schemas.microsoft.com/office/drawing/2014/main" id="{F891F499-530B-45E2-9828-C81C73B01D9A}"/>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2" name="テキスト ボックス 161">
          <a:extLst>
            <a:ext uri="{FF2B5EF4-FFF2-40B4-BE49-F238E27FC236}">
              <a16:creationId xmlns:a16="http://schemas.microsoft.com/office/drawing/2014/main" id="{7F2728FA-1C15-4021-8444-134D069E16C9}"/>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3" name="テキスト ボックス 162">
          <a:extLst>
            <a:ext uri="{FF2B5EF4-FFF2-40B4-BE49-F238E27FC236}">
              <a16:creationId xmlns:a16="http://schemas.microsoft.com/office/drawing/2014/main" id="{6434FDFC-40C1-4BF7-BA85-423B38C94453}"/>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9A30892-5C4C-49D0-8185-4E294DF04982}"/>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DBC1F08-22B9-49EF-A796-220378507A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B2888CB-5826-4F2A-82BD-3879874E39A7}"/>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3106042-80B2-4EEF-8AD7-A34AF4B4B3E7}"/>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北海道函館市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00FBC01-053F-410A-9ED1-BDB1A5EE43D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8168ED1-FB60-45A2-827C-992293E56ACA}"/>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43C656E-F7E4-43EA-870B-C03644ECF0E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CEB0659-832E-4AF3-9623-6D8426C522B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11425DF-3F56-471D-9D40-0EB837FE393A}"/>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1D34BBE-8B79-4AF4-B654-73A949E91C72}"/>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255,308
254,146
677.87
137,782,620
136,199,691
1,344,638
69,622,544
138,050,135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14DCF88-50E7-4594-B534-63A76E7B65F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C47CC5F-8C32-4944-BE4C-5970B8A1450B}"/>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05DE556-AB0C-460B-BD25-83E3EDDA5B13}"/>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52.4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169B085-5EFB-4CAA-ACAF-627B5EF32D3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958DF47-A684-4CD1-9D7F-972A169B74E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CBC15BE1-1950-4F97-A93C-54CA32CFE737}"/>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3E4CF14-EBAD-4379-9FC5-801363B65B5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E290E36-77F2-4B36-A444-0BB37DFBA19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78A3386-F866-4738-969D-F323F29792C3}"/>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733A42A-E1F4-46B6-A441-C566FE7C4F24}"/>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5AA3AC6-D697-4F24-AC4F-AEAE78154D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E46BA3A-FADB-4E53-8442-07FD4C55D224}"/>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82AD56C-8B42-4A82-873E-EDC67E60FE8E}"/>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999B316-9408-446E-84EA-450B66F9C9C9}"/>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2405B56-4172-4625-8A7D-37ED74AC87EC}"/>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5001BD3-7229-4B66-AF69-0FE76E606362}"/>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18223B9-888C-491E-A850-9DE01E6639F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0A0C41F-13CA-4894-9113-981DCCE78094}"/>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E5412AB-A8F4-4460-BD84-47D72C4AED28}"/>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1366BEA4-9AA7-4B37-9094-0B2DC010A0D6}"/>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627025F4-DC27-408E-B505-926E87064B79}"/>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48C09384-11DA-44BD-8FE1-AA19F0AFBA82}"/>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5A9E2057-1036-43C9-A30B-BF70CD6AC18B}"/>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355DDEE5-6694-456F-9231-96380BF2280E}"/>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E0F56CF4-2A9B-428A-828D-FFB9ABB45758}"/>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6647FC57-33EF-4862-8FFA-DD7637576FE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43821879-C88E-44F4-9C5C-7A84D99165E1}"/>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2D439274-A5BB-4C9F-94D6-008FA2D14667}"/>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F55CD4F-E3FC-4FD7-839A-595052F82695}"/>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E53C74DF-B4B3-4F9B-92D3-4F7604AFBACA}"/>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A249AACC-5066-4219-BB26-DD87B65F89B2}"/>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6E4C21B-2EF9-457F-8A11-806006D8F3F7}"/>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4B2B0219-270B-49EC-B35D-30A1A93CAB66}"/>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A7D361B4-2DA1-4306-AC23-FDD275D7DB88}"/>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2CECDB54-B90A-456B-849D-A33D18CB05CA}"/>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9DF1FD2A-956B-4B8B-9D06-CFB16E6997D7}"/>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C8AB9CD5-5089-4A2A-B054-F3340D5BE72C}"/>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7B5C3FCF-8330-4460-B9EA-B79A17208A72}"/>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1AB063F-3329-4F95-A749-18270E047BAD}"/>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86B57D02-6AAF-4641-8F25-F9D7A3AAB317}"/>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B66E18FC-CE2C-4C90-8314-9D16FFC24BAD}"/>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55D3437A-0F8C-4CA0-927A-1182E824AB33}"/>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A4F354D0-89C8-4CC9-A010-B3AF1C00B23D}"/>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B5731DBC-3263-426D-A4A2-B7E10CF49FBD}"/>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12EEC98-E033-4574-B5AE-129D3A69BFD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102870</xdr:rowOff>
    </xdr:from>
    <xdr:to>
      <xdr:col>24</xdr:col>
      <xdr:colOff>62865</xdr:colOff>
      <xdr:row>41</xdr:row>
      <xdr:rowOff>169545</xdr:rowOff>
    </xdr:to>
    <xdr:cxnSp macro="">
      <xdr:nvCxnSpPr>
        <xdr:cNvPr id="57" name="直線コネクタ 56">
          <a:extLst>
            <a:ext uri="{FF2B5EF4-FFF2-40B4-BE49-F238E27FC236}">
              <a16:creationId xmlns:a16="http://schemas.microsoft.com/office/drawing/2014/main" id="{BD1ADDAB-BF2F-49EC-8DF6-DE8D4AE932A8}"/>
            </a:ext>
          </a:extLst>
        </xdr:cNvPr>
        <xdr:cNvCxnSpPr/>
      </xdr:nvCxnSpPr>
      <xdr:spPr>
        <a:xfrm flipV="1">
          <a:off x="4634865" y="5932170"/>
          <a:ext cx="0" cy="126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1922</xdr:rowOff>
    </xdr:from>
    <xdr:ext cx="405111" cy="259045"/>
    <xdr:sp macro="" textlink="">
      <xdr:nvSpPr>
        <xdr:cNvPr id="58" name="【道路】&#10;有形固定資産減価償却率最小値テキスト">
          <a:extLst>
            <a:ext uri="{FF2B5EF4-FFF2-40B4-BE49-F238E27FC236}">
              <a16:creationId xmlns:a16="http://schemas.microsoft.com/office/drawing/2014/main" id="{5B44D56F-3208-486B-96CA-A89CD41D1894}"/>
            </a:ext>
          </a:extLst>
        </xdr:cNvPr>
        <xdr:cNvSpPr txBox="1"/>
      </xdr:nvSpPr>
      <xdr:spPr>
        <a:xfrm>
          <a:off x="4673600" y="720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169545</xdr:rowOff>
    </xdr:from>
    <xdr:to>
      <xdr:col>24</xdr:col>
      <xdr:colOff>152400</xdr:colOff>
      <xdr:row>41</xdr:row>
      <xdr:rowOff>169545</xdr:rowOff>
    </xdr:to>
    <xdr:cxnSp macro="">
      <xdr:nvCxnSpPr>
        <xdr:cNvPr id="59" name="直線コネクタ 58">
          <a:extLst>
            <a:ext uri="{FF2B5EF4-FFF2-40B4-BE49-F238E27FC236}">
              <a16:creationId xmlns:a16="http://schemas.microsoft.com/office/drawing/2014/main" id="{70812FB3-E0FC-4E39-9050-1B7749D38C96}"/>
            </a:ext>
          </a:extLst>
        </xdr:cNvPr>
        <xdr:cNvCxnSpPr/>
      </xdr:nvCxnSpPr>
      <xdr:spPr>
        <a:xfrm>
          <a:off x="4546600" y="719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49547</xdr:rowOff>
    </xdr:from>
    <xdr:ext cx="405111" cy="259045"/>
    <xdr:sp macro="" textlink="">
      <xdr:nvSpPr>
        <xdr:cNvPr id="60" name="【道路】&#10;有形固定資産減価償却率最大値テキスト">
          <a:extLst>
            <a:ext uri="{FF2B5EF4-FFF2-40B4-BE49-F238E27FC236}">
              <a16:creationId xmlns:a16="http://schemas.microsoft.com/office/drawing/2014/main" id="{6D9C6F04-DA9E-4B6E-AA66-86E3994AABBD}"/>
            </a:ext>
          </a:extLst>
        </xdr:cNvPr>
        <xdr:cNvSpPr txBox="1"/>
      </xdr:nvSpPr>
      <xdr:spPr>
        <a:xfrm>
          <a:off x="4673600" y="5707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102870</xdr:rowOff>
    </xdr:from>
    <xdr:to>
      <xdr:col>24</xdr:col>
      <xdr:colOff>152400</xdr:colOff>
      <xdr:row>34</xdr:row>
      <xdr:rowOff>102870</xdr:rowOff>
    </xdr:to>
    <xdr:cxnSp macro="">
      <xdr:nvCxnSpPr>
        <xdr:cNvPr id="61" name="直線コネクタ 60">
          <a:extLst>
            <a:ext uri="{FF2B5EF4-FFF2-40B4-BE49-F238E27FC236}">
              <a16:creationId xmlns:a16="http://schemas.microsoft.com/office/drawing/2014/main" id="{6C881AD2-6D2C-47DA-B5F4-025907846770}"/>
            </a:ext>
          </a:extLst>
        </xdr:cNvPr>
        <xdr:cNvCxnSpPr/>
      </xdr:nvCxnSpPr>
      <xdr:spPr>
        <a:xfrm>
          <a:off x="4546600" y="593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166387</xdr:rowOff>
    </xdr:from>
    <xdr:ext cx="405111" cy="259045"/>
    <xdr:sp macro="" textlink="">
      <xdr:nvSpPr>
        <xdr:cNvPr id="62" name="【道路】&#10;有形固定資産減価償却率平均値テキスト">
          <a:extLst>
            <a:ext uri="{FF2B5EF4-FFF2-40B4-BE49-F238E27FC236}">
              <a16:creationId xmlns:a16="http://schemas.microsoft.com/office/drawing/2014/main" id="{3013A731-0F58-4620-AF58-7AFA24D352EF}"/>
            </a:ext>
          </a:extLst>
        </xdr:cNvPr>
        <xdr:cNvSpPr txBox="1"/>
      </xdr:nvSpPr>
      <xdr:spPr>
        <a:xfrm>
          <a:off x="4673600" y="6338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143510</xdr:rowOff>
    </xdr:from>
    <xdr:to>
      <xdr:col>24</xdr:col>
      <xdr:colOff>114300</xdr:colOff>
      <xdr:row>38</xdr:row>
      <xdr:rowOff>73660</xdr:rowOff>
    </xdr:to>
    <xdr:sp macro="" textlink="">
      <xdr:nvSpPr>
        <xdr:cNvPr id="63" name="フローチャート: 判断 62">
          <a:extLst>
            <a:ext uri="{FF2B5EF4-FFF2-40B4-BE49-F238E27FC236}">
              <a16:creationId xmlns:a16="http://schemas.microsoft.com/office/drawing/2014/main" id="{459AE562-CC5A-4717-9809-7AB86E897645}"/>
            </a:ext>
          </a:extLst>
        </xdr:cNvPr>
        <xdr:cNvSpPr/>
      </xdr:nvSpPr>
      <xdr:spPr>
        <a:xfrm>
          <a:off x="45847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111125</xdr:rowOff>
    </xdr:from>
    <xdr:to>
      <xdr:col>20</xdr:col>
      <xdr:colOff>38100</xdr:colOff>
      <xdr:row>38</xdr:row>
      <xdr:rowOff>41275</xdr:rowOff>
    </xdr:to>
    <xdr:sp macro="" textlink="">
      <xdr:nvSpPr>
        <xdr:cNvPr id="64" name="フローチャート: 判断 63">
          <a:extLst>
            <a:ext uri="{FF2B5EF4-FFF2-40B4-BE49-F238E27FC236}">
              <a16:creationId xmlns:a16="http://schemas.microsoft.com/office/drawing/2014/main" id="{E20F4E55-B527-4CE8-AA25-586F41272E7F}"/>
            </a:ext>
          </a:extLst>
        </xdr:cNvPr>
        <xdr:cNvSpPr/>
      </xdr:nvSpPr>
      <xdr:spPr>
        <a:xfrm>
          <a:off x="3746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82550</xdr:rowOff>
    </xdr:from>
    <xdr:to>
      <xdr:col>15</xdr:col>
      <xdr:colOff>101600</xdr:colOff>
      <xdr:row>38</xdr:row>
      <xdr:rowOff>12700</xdr:rowOff>
    </xdr:to>
    <xdr:sp macro="" textlink="">
      <xdr:nvSpPr>
        <xdr:cNvPr id="65" name="フローチャート: 判断 64">
          <a:extLst>
            <a:ext uri="{FF2B5EF4-FFF2-40B4-BE49-F238E27FC236}">
              <a16:creationId xmlns:a16="http://schemas.microsoft.com/office/drawing/2014/main" id="{24094F34-1511-4207-B373-3E569744DB7A}"/>
            </a:ext>
          </a:extLst>
        </xdr:cNvPr>
        <xdr:cNvSpPr/>
      </xdr:nvSpPr>
      <xdr:spPr>
        <a:xfrm>
          <a:off x="2857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59690</xdr:rowOff>
    </xdr:from>
    <xdr:to>
      <xdr:col>10</xdr:col>
      <xdr:colOff>165100</xdr:colOff>
      <xdr:row>37</xdr:row>
      <xdr:rowOff>161290</xdr:rowOff>
    </xdr:to>
    <xdr:sp macro="" textlink="">
      <xdr:nvSpPr>
        <xdr:cNvPr id="66" name="フローチャート: 判断 65">
          <a:extLst>
            <a:ext uri="{FF2B5EF4-FFF2-40B4-BE49-F238E27FC236}">
              <a16:creationId xmlns:a16="http://schemas.microsoft.com/office/drawing/2014/main" id="{C890C50E-6B4A-402B-8B7E-08534466FD55}"/>
            </a:ext>
          </a:extLst>
        </xdr:cNvPr>
        <xdr:cNvSpPr/>
      </xdr:nvSpPr>
      <xdr:spPr>
        <a:xfrm>
          <a:off x="1968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126365</xdr:rowOff>
    </xdr:from>
    <xdr:to>
      <xdr:col>6</xdr:col>
      <xdr:colOff>38100</xdr:colOff>
      <xdr:row>38</xdr:row>
      <xdr:rowOff>56515</xdr:rowOff>
    </xdr:to>
    <xdr:sp macro="" textlink="">
      <xdr:nvSpPr>
        <xdr:cNvPr id="67" name="フローチャート: 判断 66">
          <a:extLst>
            <a:ext uri="{FF2B5EF4-FFF2-40B4-BE49-F238E27FC236}">
              <a16:creationId xmlns:a16="http://schemas.microsoft.com/office/drawing/2014/main" id="{82025A46-F00B-4DFF-B19A-07C991C236AC}"/>
            </a:ext>
          </a:extLst>
        </xdr:cNvPr>
        <xdr:cNvSpPr/>
      </xdr:nvSpPr>
      <xdr:spPr>
        <a:xfrm>
          <a:off x="1079500" y="647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A6AE532E-8433-4658-8C13-36F64B97B12F}"/>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CA7A8B02-858A-4890-B85E-07DFEF4B2926}"/>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1B0591A5-F76F-4F31-9E1F-89F588AF793E}"/>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762DB49E-3D3A-44D8-9EF2-8ADA7282D839}"/>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38DF7E9E-750B-43BE-B803-1A50BC2284E9}"/>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133985</xdr:rowOff>
    </xdr:from>
    <xdr:to>
      <xdr:col>24</xdr:col>
      <xdr:colOff>114300</xdr:colOff>
      <xdr:row>40</xdr:row>
      <xdr:rowOff>64135</xdr:rowOff>
    </xdr:to>
    <xdr:sp macro="" textlink="">
      <xdr:nvSpPr>
        <xdr:cNvPr id="73" name="楕円 72">
          <a:extLst>
            <a:ext uri="{FF2B5EF4-FFF2-40B4-BE49-F238E27FC236}">
              <a16:creationId xmlns:a16="http://schemas.microsoft.com/office/drawing/2014/main" id="{A37A682C-5B68-4631-9DD6-F8A94EB9FEE1}"/>
            </a:ext>
          </a:extLst>
        </xdr:cNvPr>
        <xdr:cNvSpPr/>
      </xdr:nvSpPr>
      <xdr:spPr>
        <a:xfrm>
          <a:off x="4584700" y="682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112412</xdr:rowOff>
    </xdr:from>
    <xdr:ext cx="405111" cy="259045"/>
    <xdr:sp macro="" textlink="">
      <xdr:nvSpPr>
        <xdr:cNvPr id="74" name="【道路】&#10;有形固定資産減価償却率該当値テキスト">
          <a:extLst>
            <a:ext uri="{FF2B5EF4-FFF2-40B4-BE49-F238E27FC236}">
              <a16:creationId xmlns:a16="http://schemas.microsoft.com/office/drawing/2014/main" id="{3D5BE7B9-84D7-4822-B177-E81C6FB9E102}"/>
            </a:ext>
          </a:extLst>
        </xdr:cNvPr>
        <xdr:cNvSpPr txBox="1"/>
      </xdr:nvSpPr>
      <xdr:spPr>
        <a:xfrm>
          <a:off x="4673600" y="679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141605</xdr:rowOff>
    </xdr:from>
    <xdr:to>
      <xdr:col>20</xdr:col>
      <xdr:colOff>38100</xdr:colOff>
      <xdr:row>40</xdr:row>
      <xdr:rowOff>71755</xdr:rowOff>
    </xdr:to>
    <xdr:sp macro="" textlink="">
      <xdr:nvSpPr>
        <xdr:cNvPr id="75" name="楕円 74">
          <a:extLst>
            <a:ext uri="{FF2B5EF4-FFF2-40B4-BE49-F238E27FC236}">
              <a16:creationId xmlns:a16="http://schemas.microsoft.com/office/drawing/2014/main" id="{63EDDE7E-BE06-40C0-BA7C-FBF48163B42B}"/>
            </a:ext>
          </a:extLst>
        </xdr:cNvPr>
        <xdr:cNvSpPr/>
      </xdr:nvSpPr>
      <xdr:spPr>
        <a:xfrm>
          <a:off x="3746500" y="682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13335</xdr:rowOff>
    </xdr:from>
    <xdr:to>
      <xdr:col>24</xdr:col>
      <xdr:colOff>63500</xdr:colOff>
      <xdr:row>40</xdr:row>
      <xdr:rowOff>20955</xdr:rowOff>
    </xdr:to>
    <xdr:cxnSp macro="">
      <xdr:nvCxnSpPr>
        <xdr:cNvPr id="76" name="直線コネクタ 75">
          <a:extLst>
            <a:ext uri="{FF2B5EF4-FFF2-40B4-BE49-F238E27FC236}">
              <a16:creationId xmlns:a16="http://schemas.microsoft.com/office/drawing/2014/main" id="{51F08AEA-92F2-41C3-ABF8-518430C2C83D}"/>
            </a:ext>
          </a:extLst>
        </xdr:cNvPr>
        <xdr:cNvCxnSpPr/>
      </xdr:nvCxnSpPr>
      <xdr:spPr>
        <a:xfrm flipV="1">
          <a:off x="3797300" y="687133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130175</xdr:rowOff>
    </xdr:from>
    <xdr:to>
      <xdr:col>15</xdr:col>
      <xdr:colOff>101600</xdr:colOff>
      <xdr:row>40</xdr:row>
      <xdr:rowOff>60325</xdr:rowOff>
    </xdr:to>
    <xdr:sp macro="" textlink="">
      <xdr:nvSpPr>
        <xdr:cNvPr id="77" name="楕円 76">
          <a:extLst>
            <a:ext uri="{FF2B5EF4-FFF2-40B4-BE49-F238E27FC236}">
              <a16:creationId xmlns:a16="http://schemas.microsoft.com/office/drawing/2014/main" id="{DDE79E09-1727-4052-9A1D-EE11295933A0}"/>
            </a:ext>
          </a:extLst>
        </xdr:cNvPr>
        <xdr:cNvSpPr/>
      </xdr:nvSpPr>
      <xdr:spPr>
        <a:xfrm>
          <a:off x="2857500" y="681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9525</xdr:rowOff>
    </xdr:from>
    <xdr:to>
      <xdr:col>19</xdr:col>
      <xdr:colOff>177800</xdr:colOff>
      <xdr:row>40</xdr:row>
      <xdr:rowOff>20955</xdr:rowOff>
    </xdr:to>
    <xdr:cxnSp macro="">
      <xdr:nvCxnSpPr>
        <xdr:cNvPr id="78" name="直線コネクタ 77">
          <a:extLst>
            <a:ext uri="{FF2B5EF4-FFF2-40B4-BE49-F238E27FC236}">
              <a16:creationId xmlns:a16="http://schemas.microsoft.com/office/drawing/2014/main" id="{B26848DA-3691-4AFC-BBF8-DC51A7B3E101}"/>
            </a:ext>
          </a:extLst>
        </xdr:cNvPr>
        <xdr:cNvCxnSpPr/>
      </xdr:nvCxnSpPr>
      <xdr:spPr>
        <a:xfrm>
          <a:off x="2908300" y="686752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113030</xdr:rowOff>
    </xdr:from>
    <xdr:to>
      <xdr:col>10</xdr:col>
      <xdr:colOff>165100</xdr:colOff>
      <xdr:row>40</xdr:row>
      <xdr:rowOff>43180</xdr:rowOff>
    </xdr:to>
    <xdr:sp macro="" textlink="">
      <xdr:nvSpPr>
        <xdr:cNvPr id="79" name="楕円 78">
          <a:extLst>
            <a:ext uri="{FF2B5EF4-FFF2-40B4-BE49-F238E27FC236}">
              <a16:creationId xmlns:a16="http://schemas.microsoft.com/office/drawing/2014/main" id="{A2443653-5689-45A8-A4D6-E16570F9A54C}"/>
            </a:ext>
          </a:extLst>
        </xdr:cNvPr>
        <xdr:cNvSpPr/>
      </xdr:nvSpPr>
      <xdr:spPr>
        <a:xfrm>
          <a:off x="1968500" y="679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163830</xdr:rowOff>
    </xdr:from>
    <xdr:to>
      <xdr:col>15</xdr:col>
      <xdr:colOff>50800</xdr:colOff>
      <xdr:row>40</xdr:row>
      <xdr:rowOff>9525</xdr:rowOff>
    </xdr:to>
    <xdr:cxnSp macro="">
      <xdr:nvCxnSpPr>
        <xdr:cNvPr id="80" name="直線コネクタ 79">
          <a:extLst>
            <a:ext uri="{FF2B5EF4-FFF2-40B4-BE49-F238E27FC236}">
              <a16:creationId xmlns:a16="http://schemas.microsoft.com/office/drawing/2014/main" id="{F314EAFC-E5FB-4A5D-860C-6A39480F7357}"/>
            </a:ext>
          </a:extLst>
        </xdr:cNvPr>
        <xdr:cNvCxnSpPr/>
      </xdr:nvCxnSpPr>
      <xdr:spPr>
        <a:xfrm>
          <a:off x="2019300" y="685038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57802</xdr:rowOff>
    </xdr:from>
    <xdr:ext cx="405111" cy="259045"/>
    <xdr:sp macro="" textlink="">
      <xdr:nvSpPr>
        <xdr:cNvPr id="81" name="n_1aveValue【道路】&#10;有形固定資産減価償却率">
          <a:extLst>
            <a:ext uri="{FF2B5EF4-FFF2-40B4-BE49-F238E27FC236}">
              <a16:creationId xmlns:a16="http://schemas.microsoft.com/office/drawing/2014/main" id="{D43BF009-8319-4F55-8DB8-8A89F2A9510C}"/>
            </a:ext>
          </a:extLst>
        </xdr:cNvPr>
        <xdr:cNvSpPr txBox="1"/>
      </xdr:nvSpPr>
      <xdr:spPr>
        <a:xfrm>
          <a:off x="3582044"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29227</xdr:rowOff>
    </xdr:from>
    <xdr:ext cx="405111" cy="259045"/>
    <xdr:sp macro="" textlink="">
      <xdr:nvSpPr>
        <xdr:cNvPr id="82" name="n_2aveValue【道路】&#10;有形固定資産減価償却率">
          <a:extLst>
            <a:ext uri="{FF2B5EF4-FFF2-40B4-BE49-F238E27FC236}">
              <a16:creationId xmlns:a16="http://schemas.microsoft.com/office/drawing/2014/main" id="{844256E3-6024-4D92-B62D-816A618BF70B}"/>
            </a:ext>
          </a:extLst>
        </xdr:cNvPr>
        <xdr:cNvSpPr txBox="1"/>
      </xdr:nvSpPr>
      <xdr:spPr>
        <a:xfrm>
          <a:off x="2705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6367</xdr:rowOff>
    </xdr:from>
    <xdr:ext cx="405111" cy="259045"/>
    <xdr:sp macro="" textlink="">
      <xdr:nvSpPr>
        <xdr:cNvPr id="83" name="n_3aveValue【道路】&#10;有形固定資産減価償却率">
          <a:extLst>
            <a:ext uri="{FF2B5EF4-FFF2-40B4-BE49-F238E27FC236}">
              <a16:creationId xmlns:a16="http://schemas.microsoft.com/office/drawing/2014/main" id="{CDC05CC2-E4BE-4BA1-9E6B-3453C9B74053}"/>
            </a:ext>
          </a:extLst>
        </xdr:cNvPr>
        <xdr:cNvSpPr txBox="1"/>
      </xdr:nvSpPr>
      <xdr:spPr>
        <a:xfrm>
          <a:off x="181674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73042</xdr:rowOff>
    </xdr:from>
    <xdr:ext cx="405111" cy="259045"/>
    <xdr:sp macro="" textlink="">
      <xdr:nvSpPr>
        <xdr:cNvPr id="84" name="n_4aveValue【道路】&#10;有形固定資産減価償却率">
          <a:extLst>
            <a:ext uri="{FF2B5EF4-FFF2-40B4-BE49-F238E27FC236}">
              <a16:creationId xmlns:a16="http://schemas.microsoft.com/office/drawing/2014/main" id="{44FBE85A-2926-4AB4-943C-D7B9EDA8A973}"/>
            </a:ext>
          </a:extLst>
        </xdr:cNvPr>
        <xdr:cNvSpPr txBox="1"/>
      </xdr:nvSpPr>
      <xdr:spPr>
        <a:xfrm>
          <a:off x="927744" y="624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62882</xdr:rowOff>
    </xdr:from>
    <xdr:ext cx="405111" cy="259045"/>
    <xdr:sp macro="" textlink="">
      <xdr:nvSpPr>
        <xdr:cNvPr id="85" name="n_1mainValue【道路】&#10;有形固定資産減価償却率">
          <a:extLst>
            <a:ext uri="{FF2B5EF4-FFF2-40B4-BE49-F238E27FC236}">
              <a16:creationId xmlns:a16="http://schemas.microsoft.com/office/drawing/2014/main" id="{8FA2456C-BD40-4862-9A6D-F1D263884384}"/>
            </a:ext>
          </a:extLst>
        </xdr:cNvPr>
        <xdr:cNvSpPr txBox="1"/>
      </xdr:nvSpPr>
      <xdr:spPr>
        <a:xfrm>
          <a:off x="3582044" y="692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51452</xdr:rowOff>
    </xdr:from>
    <xdr:ext cx="405111" cy="259045"/>
    <xdr:sp macro="" textlink="">
      <xdr:nvSpPr>
        <xdr:cNvPr id="86" name="n_2mainValue【道路】&#10;有形固定資産減価償却率">
          <a:extLst>
            <a:ext uri="{FF2B5EF4-FFF2-40B4-BE49-F238E27FC236}">
              <a16:creationId xmlns:a16="http://schemas.microsoft.com/office/drawing/2014/main" id="{ADAEEB60-383C-4BDB-9DDA-65496C01DABF}"/>
            </a:ext>
          </a:extLst>
        </xdr:cNvPr>
        <xdr:cNvSpPr txBox="1"/>
      </xdr:nvSpPr>
      <xdr:spPr>
        <a:xfrm>
          <a:off x="2705744" y="690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34307</xdr:rowOff>
    </xdr:from>
    <xdr:ext cx="405111" cy="259045"/>
    <xdr:sp macro="" textlink="">
      <xdr:nvSpPr>
        <xdr:cNvPr id="87" name="n_3mainValue【道路】&#10;有形固定資産減価償却率">
          <a:extLst>
            <a:ext uri="{FF2B5EF4-FFF2-40B4-BE49-F238E27FC236}">
              <a16:creationId xmlns:a16="http://schemas.microsoft.com/office/drawing/2014/main" id="{E46B37BD-FC44-461D-B7A8-518F21269C97}"/>
            </a:ext>
          </a:extLst>
        </xdr:cNvPr>
        <xdr:cNvSpPr txBox="1"/>
      </xdr:nvSpPr>
      <xdr:spPr>
        <a:xfrm>
          <a:off x="1816744" y="689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a:extLst>
            <a:ext uri="{FF2B5EF4-FFF2-40B4-BE49-F238E27FC236}">
              <a16:creationId xmlns:a16="http://schemas.microsoft.com/office/drawing/2014/main" id="{82048756-5F74-42C2-BCD7-4DC9E64C0E5C}"/>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a:extLst>
            <a:ext uri="{FF2B5EF4-FFF2-40B4-BE49-F238E27FC236}">
              <a16:creationId xmlns:a16="http://schemas.microsoft.com/office/drawing/2014/main" id="{8C0202CE-C12E-48DD-8C17-90FA1B442606}"/>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a:extLst>
            <a:ext uri="{FF2B5EF4-FFF2-40B4-BE49-F238E27FC236}">
              <a16:creationId xmlns:a16="http://schemas.microsoft.com/office/drawing/2014/main" id="{2D67C847-A1B9-469B-AA4F-A66F1CF42C75}"/>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a:extLst>
            <a:ext uri="{FF2B5EF4-FFF2-40B4-BE49-F238E27FC236}">
              <a16:creationId xmlns:a16="http://schemas.microsoft.com/office/drawing/2014/main" id="{E001E05F-5923-491C-9223-5CE97C5834FD}"/>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a:extLst>
            <a:ext uri="{FF2B5EF4-FFF2-40B4-BE49-F238E27FC236}">
              <a16:creationId xmlns:a16="http://schemas.microsoft.com/office/drawing/2014/main" id="{F58FC6BB-34DB-40E0-A173-6581FA3130A4}"/>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a:extLst>
            <a:ext uri="{FF2B5EF4-FFF2-40B4-BE49-F238E27FC236}">
              <a16:creationId xmlns:a16="http://schemas.microsoft.com/office/drawing/2014/main" id="{D6397C40-5015-4C8D-8253-C4A1AF5C21F4}"/>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a:extLst>
            <a:ext uri="{FF2B5EF4-FFF2-40B4-BE49-F238E27FC236}">
              <a16:creationId xmlns:a16="http://schemas.microsoft.com/office/drawing/2014/main" id="{0AD8410A-FE67-4895-B46E-98D76B9FE1E7}"/>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a:extLst>
            <a:ext uri="{FF2B5EF4-FFF2-40B4-BE49-F238E27FC236}">
              <a16:creationId xmlns:a16="http://schemas.microsoft.com/office/drawing/2014/main" id="{FBD052FD-46F0-469E-98A5-5E4DD722F9E9}"/>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a:extLst>
            <a:ext uri="{FF2B5EF4-FFF2-40B4-BE49-F238E27FC236}">
              <a16:creationId xmlns:a16="http://schemas.microsoft.com/office/drawing/2014/main" id="{AACE54D2-6F01-4A19-BD0A-DDB612BF657F}"/>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a:extLst>
            <a:ext uri="{FF2B5EF4-FFF2-40B4-BE49-F238E27FC236}">
              <a16:creationId xmlns:a16="http://schemas.microsoft.com/office/drawing/2014/main" id="{E0B05A3A-D87C-4699-9161-6E2A62A18F85}"/>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8" name="直線コネクタ 97">
          <a:extLst>
            <a:ext uri="{FF2B5EF4-FFF2-40B4-BE49-F238E27FC236}">
              <a16:creationId xmlns:a16="http://schemas.microsoft.com/office/drawing/2014/main" id="{2283E539-FD44-4BE8-8F31-01513514F6F3}"/>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9" name="テキスト ボックス 98">
          <a:extLst>
            <a:ext uri="{FF2B5EF4-FFF2-40B4-BE49-F238E27FC236}">
              <a16:creationId xmlns:a16="http://schemas.microsoft.com/office/drawing/2014/main" id="{46178D70-7FA0-4FEE-9691-A9CE7827042D}"/>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0" name="直線コネクタ 99">
          <a:extLst>
            <a:ext uri="{FF2B5EF4-FFF2-40B4-BE49-F238E27FC236}">
              <a16:creationId xmlns:a16="http://schemas.microsoft.com/office/drawing/2014/main" id="{F5F2EA57-2B71-44B6-BD69-2A69807B0FF9}"/>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1" name="テキスト ボックス 100">
          <a:extLst>
            <a:ext uri="{FF2B5EF4-FFF2-40B4-BE49-F238E27FC236}">
              <a16:creationId xmlns:a16="http://schemas.microsoft.com/office/drawing/2014/main" id="{F87C0E92-3180-44C9-9C6B-8937478D9272}"/>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2" name="直線コネクタ 101">
          <a:extLst>
            <a:ext uri="{FF2B5EF4-FFF2-40B4-BE49-F238E27FC236}">
              <a16:creationId xmlns:a16="http://schemas.microsoft.com/office/drawing/2014/main" id="{5B79A377-222A-45AE-9A76-7D5848109E5B}"/>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3" name="テキスト ボックス 102">
          <a:extLst>
            <a:ext uri="{FF2B5EF4-FFF2-40B4-BE49-F238E27FC236}">
              <a16:creationId xmlns:a16="http://schemas.microsoft.com/office/drawing/2014/main" id="{0E1EED16-7129-4EE2-AE04-F79829F515FF}"/>
            </a:ext>
          </a:extLst>
        </xdr:cNvPr>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4" name="直線コネクタ 103">
          <a:extLst>
            <a:ext uri="{FF2B5EF4-FFF2-40B4-BE49-F238E27FC236}">
              <a16:creationId xmlns:a16="http://schemas.microsoft.com/office/drawing/2014/main" id="{130D27C5-DF1A-4E0A-8A6B-EF9897E9A4C4}"/>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5" name="テキスト ボックス 104">
          <a:extLst>
            <a:ext uri="{FF2B5EF4-FFF2-40B4-BE49-F238E27FC236}">
              <a16:creationId xmlns:a16="http://schemas.microsoft.com/office/drawing/2014/main" id="{7B50C5B0-06DA-43BE-BADF-4313EBAA449F}"/>
            </a:ext>
          </a:extLst>
        </xdr:cNvPr>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88A3C0EF-E248-406A-91DF-01467167BB6C}"/>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7" name="テキスト ボックス 106">
          <a:extLst>
            <a:ext uri="{FF2B5EF4-FFF2-40B4-BE49-F238E27FC236}">
              <a16:creationId xmlns:a16="http://schemas.microsoft.com/office/drawing/2014/main" id="{6B54E84E-22A8-4273-BE82-1EB4615EED2F}"/>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a:extLst>
            <a:ext uri="{FF2B5EF4-FFF2-40B4-BE49-F238E27FC236}">
              <a16:creationId xmlns:a16="http://schemas.microsoft.com/office/drawing/2014/main" id="{BD6D937F-42AE-42F6-880E-46897EE29B82}"/>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151501</xdr:rowOff>
    </xdr:from>
    <xdr:to>
      <xdr:col>54</xdr:col>
      <xdr:colOff>189865</xdr:colOff>
      <xdr:row>41</xdr:row>
      <xdr:rowOff>121052</xdr:rowOff>
    </xdr:to>
    <xdr:cxnSp macro="">
      <xdr:nvCxnSpPr>
        <xdr:cNvPr id="109" name="直線コネクタ 108">
          <a:extLst>
            <a:ext uri="{FF2B5EF4-FFF2-40B4-BE49-F238E27FC236}">
              <a16:creationId xmlns:a16="http://schemas.microsoft.com/office/drawing/2014/main" id="{433942F9-90C0-4BCF-9342-9952932C2F19}"/>
            </a:ext>
          </a:extLst>
        </xdr:cNvPr>
        <xdr:cNvCxnSpPr/>
      </xdr:nvCxnSpPr>
      <xdr:spPr>
        <a:xfrm flipV="1">
          <a:off x="10476865" y="5809351"/>
          <a:ext cx="0" cy="1341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124879</xdr:rowOff>
    </xdr:from>
    <xdr:ext cx="469744" cy="259045"/>
    <xdr:sp macro="" textlink="">
      <xdr:nvSpPr>
        <xdr:cNvPr id="110" name="【道路】&#10;一人当たり延長最小値テキスト">
          <a:extLst>
            <a:ext uri="{FF2B5EF4-FFF2-40B4-BE49-F238E27FC236}">
              <a16:creationId xmlns:a16="http://schemas.microsoft.com/office/drawing/2014/main" id="{13000174-3BDD-45DA-A0D8-BECC3529AA1A}"/>
            </a:ext>
          </a:extLst>
        </xdr:cNvPr>
        <xdr:cNvSpPr txBox="1"/>
      </xdr:nvSpPr>
      <xdr:spPr>
        <a:xfrm>
          <a:off x="10515600" y="7154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121052</xdr:rowOff>
    </xdr:from>
    <xdr:to>
      <xdr:col>55</xdr:col>
      <xdr:colOff>88900</xdr:colOff>
      <xdr:row>41</xdr:row>
      <xdr:rowOff>121052</xdr:rowOff>
    </xdr:to>
    <xdr:cxnSp macro="">
      <xdr:nvCxnSpPr>
        <xdr:cNvPr id="111" name="直線コネクタ 110">
          <a:extLst>
            <a:ext uri="{FF2B5EF4-FFF2-40B4-BE49-F238E27FC236}">
              <a16:creationId xmlns:a16="http://schemas.microsoft.com/office/drawing/2014/main" id="{4B58B3A5-04EA-4B5D-BA29-B28B262216A1}"/>
            </a:ext>
          </a:extLst>
        </xdr:cNvPr>
        <xdr:cNvCxnSpPr/>
      </xdr:nvCxnSpPr>
      <xdr:spPr>
        <a:xfrm>
          <a:off x="10388600" y="7150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98178</xdr:rowOff>
    </xdr:from>
    <xdr:ext cx="534377" cy="259045"/>
    <xdr:sp macro="" textlink="">
      <xdr:nvSpPr>
        <xdr:cNvPr id="112" name="【道路】&#10;一人当たり延長最大値テキスト">
          <a:extLst>
            <a:ext uri="{FF2B5EF4-FFF2-40B4-BE49-F238E27FC236}">
              <a16:creationId xmlns:a16="http://schemas.microsoft.com/office/drawing/2014/main" id="{12BB70F5-736D-4674-B1C0-9C55DCEDE97C}"/>
            </a:ext>
          </a:extLst>
        </xdr:cNvPr>
        <xdr:cNvSpPr txBox="1"/>
      </xdr:nvSpPr>
      <xdr:spPr>
        <a:xfrm>
          <a:off x="10515600" y="5584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151501</xdr:rowOff>
    </xdr:from>
    <xdr:to>
      <xdr:col>55</xdr:col>
      <xdr:colOff>88900</xdr:colOff>
      <xdr:row>33</xdr:row>
      <xdr:rowOff>151501</xdr:rowOff>
    </xdr:to>
    <xdr:cxnSp macro="">
      <xdr:nvCxnSpPr>
        <xdr:cNvPr id="113" name="直線コネクタ 112">
          <a:extLst>
            <a:ext uri="{FF2B5EF4-FFF2-40B4-BE49-F238E27FC236}">
              <a16:creationId xmlns:a16="http://schemas.microsoft.com/office/drawing/2014/main" id="{AAF29778-E2D8-44E9-A5D9-3A5558F636EB}"/>
            </a:ext>
          </a:extLst>
        </xdr:cNvPr>
        <xdr:cNvCxnSpPr/>
      </xdr:nvCxnSpPr>
      <xdr:spPr>
        <a:xfrm>
          <a:off x="10388600" y="5809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129293</xdr:rowOff>
    </xdr:from>
    <xdr:ext cx="469744" cy="259045"/>
    <xdr:sp macro="" textlink="">
      <xdr:nvSpPr>
        <xdr:cNvPr id="114" name="【道路】&#10;一人当たり延長平均値テキスト">
          <a:extLst>
            <a:ext uri="{FF2B5EF4-FFF2-40B4-BE49-F238E27FC236}">
              <a16:creationId xmlns:a16="http://schemas.microsoft.com/office/drawing/2014/main" id="{A17D6AA6-2A51-45CF-BC63-882628238BF1}"/>
            </a:ext>
          </a:extLst>
        </xdr:cNvPr>
        <xdr:cNvSpPr txBox="1"/>
      </xdr:nvSpPr>
      <xdr:spPr>
        <a:xfrm>
          <a:off x="10515600" y="6815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106416</xdr:rowOff>
    </xdr:from>
    <xdr:to>
      <xdr:col>55</xdr:col>
      <xdr:colOff>50800</xdr:colOff>
      <xdr:row>41</xdr:row>
      <xdr:rowOff>36566</xdr:rowOff>
    </xdr:to>
    <xdr:sp macro="" textlink="">
      <xdr:nvSpPr>
        <xdr:cNvPr id="115" name="フローチャート: 判断 114">
          <a:extLst>
            <a:ext uri="{FF2B5EF4-FFF2-40B4-BE49-F238E27FC236}">
              <a16:creationId xmlns:a16="http://schemas.microsoft.com/office/drawing/2014/main" id="{767C94E3-B6A0-4787-A7DA-D0C8400D1C1B}"/>
            </a:ext>
          </a:extLst>
        </xdr:cNvPr>
        <xdr:cNvSpPr/>
      </xdr:nvSpPr>
      <xdr:spPr>
        <a:xfrm>
          <a:off x="10426700" y="696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108724</xdr:rowOff>
    </xdr:from>
    <xdr:to>
      <xdr:col>50</xdr:col>
      <xdr:colOff>165100</xdr:colOff>
      <xdr:row>41</xdr:row>
      <xdr:rowOff>38874</xdr:rowOff>
    </xdr:to>
    <xdr:sp macro="" textlink="">
      <xdr:nvSpPr>
        <xdr:cNvPr id="116" name="フローチャート: 判断 115">
          <a:extLst>
            <a:ext uri="{FF2B5EF4-FFF2-40B4-BE49-F238E27FC236}">
              <a16:creationId xmlns:a16="http://schemas.microsoft.com/office/drawing/2014/main" id="{6FFB5794-6AFB-4D3C-B2FD-A0E85CB0C71A}"/>
            </a:ext>
          </a:extLst>
        </xdr:cNvPr>
        <xdr:cNvSpPr/>
      </xdr:nvSpPr>
      <xdr:spPr>
        <a:xfrm>
          <a:off x="9588500" y="696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119606</xdr:rowOff>
    </xdr:from>
    <xdr:to>
      <xdr:col>46</xdr:col>
      <xdr:colOff>38100</xdr:colOff>
      <xdr:row>41</xdr:row>
      <xdr:rowOff>49756</xdr:rowOff>
    </xdr:to>
    <xdr:sp macro="" textlink="">
      <xdr:nvSpPr>
        <xdr:cNvPr id="117" name="フローチャート: 判断 116">
          <a:extLst>
            <a:ext uri="{FF2B5EF4-FFF2-40B4-BE49-F238E27FC236}">
              <a16:creationId xmlns:a16="http://schemas.microsoft.com/office/drawing/2014/main" id="{B2AB5E71-F4EF-4814-9323-9D8F6DDBDD4F}"/>
            </a:ext>
          </a:extLst>
        </xdr:cNvPr>
        <xdr:cNvSpPr/>
      </xdr:nvSpPr>
      <xdr:spPr>
        <a:xfrm>
          <a:off x="8699500" y="697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127424</xdr:rowOff>
    </xdr:from>
    <xdr:to>
      <xdr:col>41</xdr:col>
      <xdr:colOff>101600</xdr:colOff>
      <xdr:row>41</xdr:row>
      <xdr:rowOff>57574</xdr:rowOff>
    </xdr:to>
    <xdr:sp macro="" textlink="">
      <xdr:nvSpPr>
        <xdr:cNvPr id="118" name="フローチャート: 判断 117">
          <a:extLst>
            <a:ext uri="{FF2B5EF4-FFF2-40B4-BE49-F238E27FC236}">
              <a16:creationId xmlns:a16="http://schemas.microsoft.com/office/drawing/2014/main" id="{338B3D94-C105-4277-8722-3726BDC83525}"/>
            </a:ext>
          </a:extLst>
        </xdr:cNvPr>
        <xdr:cNvSpPr/>
      </xdr:nvSpPr>
      <xdr:spPr>
        <a:xfrm>
          <a:off x="7810500" y="698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122441</xdr:rowOff>
    </xdr:from>
    <xdr:to>
      <xdr:col>36</xdr:col>
      <xdr:colOff>165100</xdr:colOff>
      <xdr:row>41</xdr:row>
      <xdr:rowOff>52591</xdr:rowOff>
    </xdr:to>
    <xdr:sp macro="" textlink="">
      <xdr:nvSpPr>
        <xdr:cNvPr id="119" name="フローチャート: 判断 118">
          <a:extLst>
            <a:ext uri="{FF2B5EF4-FFF2-40B4-BE49-F238E27FC236}">
              <a16:creationId xmlns:a16="http://schemas.microsoft.com/office/drawing/2014/main" id="{48854EDD-86CF-4985-AE6D-B5996D68FD3C}"/>
            </a:ext>
          </a:extLst>
        </xdr:cNvPr>
        <xdr:cNvSpPr/>
      </xdr:nvSpPr>
      <xdr:spPr>
        <a:xfrm>
          <a:off x="6921500" y="6980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FE4E5FC6-F8C6-4D1E-8E07-4A2880FEE7B5}"/>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80540CF0-A154-4F74-9567-D6CBF541314C}"/>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3F6450C9-A9D9-4F27-93AB-0646345C45C6}"/>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55362695-AD7C-4599-86E8-D3EAD4879F34}"/>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5FDE2633-6211-4B48-82B6-E651EDA542C2}"/>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137460</xdr:rowOff>
    </xdr:from>
    <xdr:to>
      <xdr:col>55</xdr:col>
      <xdr:colOff>50800</xdr:colOff>
      <xdr:row>41</xdr:row>
      <xdr:rowOff>67610</xdr:rowOff>
    </xdr:to>
    <xdr:sp macro="" textlink="">
      <xdr:nvSpPr>
        <xdr:cNvPr id="125" name="楕円 124">
          <a:extLst>
            <a:ext uri="{FF2B5EF4-FFF2-40B4-BE49-F238E27FC236}">
              <a16:creationId xmlns:a16="http://schemas.microsoft.com/office/drawing/2014/main" id="{85CB6B23-AA57-4374-A037-7772E281415B}"/>
            </a:ext>
          </a:extLst>
        </xdr:cNvPr>
        <xdr:cNvSpPr/>
      </xdr:nvSpPr>
      <xdr:spPr>
        <a:xfrm>
          <a:off x="10426700" y="69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84843</xdr:rowOff>
    </xdr:from>
    <xdr:ext cx="469744" cy="259045"/>
    <xdr:sp macro="" textlink="">
      <xdr:nvSpPr>
        <xdr:cNvPr id="126" name="【道路】&#10;一人当たり延長該当値テキスト">
          <a:extLst>
            <a:ext uri="{FF2B5EF4-FFF2-40B4-BE49-F238E27FC236}">
              <a16:creationId xmlns:a16="http://schemas.microsoft.com/office/drawing/2014/main" id="{FFEBF052-C3F7-4ECB-92AB-04D01F9316EB}"/>
            </a:ext>
          </a:extLst>
        </xdr:cNvPr>
        <xdr:cNvSpPr txBox="1"/>
      </xdr:nvSpPr>
      <xdr:spPr>
        <a:xfrm>
          <a:off x="10515600" y="6942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139334</xdr:rowOff>
    </xdr:from>
    <xdr:to>
      <xdr:col>50</xdr:col>
      <xdr:colOff>165100</xdr:colOff>
      <xdr:row>41</xdr:row>
      <xdr:rowOff>69484</xdr:rowOff>
    </xdr:to>
    <xdr:sp macro="" textlink="">
      <xdr:nvSpPr>
        <xdr:cNvPr id="127" name="楕円 126">
          <a:extLst>
            <a:ext uri="{FF2B5EF4-FFF2-40B4-BE49-F238E27FC236}">
              <a16:creationId xmlns:a16="http://schemas.microsoft.com/office/drawing/2014/main" id="{962212C4-CF99-47E0-BEA1-AB1133C06F80}"/>
            </a:ext>
          </a:extLst>
        </xdr:cNvPr>
        <xdr:cNvSpPr/>
      </xdr:nvSpPr>
      <xdr:spPr>
        <a:xfrm>
          <a:off x="9588500" y="6997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16810</xdr:rowOff>
    </xdr:from>
    <xdr:to>
      <xdr:col>55</xdr:col>
      <xdr:colOff>0</xdr:colOff>
      <xdr:row>41</xdr:row>
      <xdr:rowOff>18684</xdr:rowOff>
    </xdr:to>
    <xdr:cxnSp macro="">
      <xdr:nvCxnSpPr>
        <xdr:cNvPr id="128" name="直線コネクタ 127">
          <a:extLst>
            <a:ext uri="{FF2B5EF4-FFF2-40B4-BE49-F238E27FC236}">
              <a16:creationId xmlns:a16="http://schemas.microsoft.com/office/drawing/2014/main" id="{A48B756A-427A-414C-A684-17D4882FBDFC}"/>
            </a:ext>
          </a:extLst>
        </xdr:cNvPr>
        <xdr:cNvCxnSpPr/>
      </xdr:nvCxnSpPr>
      <xdr:spPr>
        <a:xfrm flipV="1">
          <a:off x="9639300" y="7046260"/>
          <a:ext cx="838200" cy="1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141186</xdr:rowOff>
    </xdr:from>
    <xdr:to>
      <xdr:col>46</xdr:col>
      <xdr:colOff>38100</xdr:colOff>
      <xdr:row>41</xdr:row>
      <xdr:rowOff>71336</xdr:rowOff>
    </xdr:to>
    <xdr:sp macro="" textlink="">
      <xdr:nvSpPr>
        <xdr:cNvPr id="129" name="楕円 128">
          <a:extLst>
            <a:ext uri="{FF2B5EF4-FFF2-40B4-BE49-F238E27FC236}">
              <a16:creationId xmlns:a16="http://schemas.microsoft.com/office/drawing/2014/main" id="{11F265EF-FBAB-400D-AB6C-3BFDB8AEEC02}"/>
            </a:ext>
          </a:extLst>
        </xdr:cNvPr>
        <xdr:cNvSpPr/>
      </xdr:nvSpPr>
      <xdr:spPr>
        <a:xfrm>
          <a:off x="8699500" y="6999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18684</xdr:rowOff>
    </xdr:from>
    <xdr:to>
      <xdr:col>50</xdr:col>
      <xdr:colOff>114300</xdr:colOff>
      <xdr:row>41</xdr:row>
      <xdr:rowOff>20536</xdr:rowOff>
    </xdr:to>
    <xdr:cxnSp macro="">
      <xdr:nvCxnSpPr>
        <xdr:cNvPr id="130" name="直線コネクタ 129">
          <a:extLst>
            <a:ext uri="{FF2B5EF4-FFF2-40B4-BE49-F238E27FC236}">
              <a16:creationId xmlns:a16="http://schemas.microsoft.com/office/drawing/2014/main" id="{5DA15F97-BD34-4F26-AA40-9C080BC78BB4}"/>
            </a:ext>
          </a:extLst>
        </xdr:cNvPr>
        <xdr:cNvCxnSpPr/>
      </xdr:nvCxnSpPr>
      <xdr:spPr>
        <a:xfrm flipV="1">
          <a:off x="8750300" y="7048134"/>
          <a:ext cx="889000" cy="1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143060</xdr:rowOff>
    </xdr:from>
    <xdr:to>
      <xdr:col>41</xdr:col>
      <xdr:colOff>101600</xdr:colOff>
      <xdr:row>41</xdr:row>
      <xdr:rowOff>73210</xdr:rowOff>
    </xdr:to>
    <xdr:sp macro="" textlink="">
      <xdr:nvSpPr>
        <xdr:cNvPr id="131" name="楕円 130">
          <a:extLst>
            <a:ext uri="{FF2B5EF4-FFF2-40B4-BE49-F238E27FC236}">
              <a16:creationId xmlns:a16="http://schemas.microsoft.com/office/drawing/2014/main" id="{1C66B846-126D-460E-8183-FCC7483BCCCF}"/>
            </a:ext>
          </a:extLst>
        </xdr:cNvPr>
        <xdr:cNvSpPr/>
      </xdr:nvSpPr>
      <xdr:spPr>
        <a:xfrm>
          <a:off x="7810500" y="700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20536</xdr:rowOff>
    </xdr:from>
    <xdr:to>
      <xdr:col>45</xdr:col>
      <xdr:colOff>177800</xdr:colOff>
      <xdr:row>41</xdr:row>
      <xdr:rowOff>22410</xdr:rowOff>
    </xdr:to>
    <xdr:cxnSp macro="">
      <xdr:nvCxnSpPr>
        <xdr:cNvPr id="132" name="直線コネクタ 131">
          <a:extLst>
            <a:ext uri="{FF2B5EF4-FFF2-40B4-BE49-F238E27FC236}">
              <a16:creationId xmlns:a16="http://schemas.microsoft.com/office/drawing/2014/main" id="{7953B43B-F374-42B6-928E-DAF4EDC25965}"/>
            </a:ext>
          </a:extLst>
        </xdr:cNvPr>
        <xdr:cNvCxnSpPr/>
      </xdr:nvCxnSpPr>
      <xdr:spPr>
        <a:xfrm flipV="1">
          <a:off x="7861300" y="7049986"/>
          <a:ext cx="889000" cy="1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55401</xdr:rowOff>
    </xdr:from>
    <xdr:ext cx="469744" cy="259045"/>
    <xdr:sp macro="" textlink="">
      <xdr:nvSpPr>
        <xdr:cNvPr id="133" name="n_1aveValue【道路】&#10;一人当たり延長">
          <a:extLst>
            <a:ext uri="{FF2B5EF4-FFF2-40B4-BE49-F238E27FC236}">
              <a16:creationId xmlns:a16="http://schemas.microsoft.com/office/drawing/2014/main" id="{74C92CBE-8E5F-4653-81E9-2F715D12A2F8}"/>
            </a:ext>
          </a:extLst>
        </xdr:cNvPr>
        <xdr:cNvSpPr txBox="1"/>
      </xdr:nvSpPr>
      <xdr:spPr>
        <a:xfrm>
          <a:off x="9391727" y="674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66283</xdr:rowOff>
    </xdr:from>
    <xdr:ext cx="469744" cy="259045"/>
    <xdr:sp macro="" textlink="">
      <xdr:nvSpPr>
        <xdr:cNvPr id="134" name="n_2aveValue【道路】&#10;一人当たり延長">
          <a:extLst>
            <a:ext uri="{FF2B5EF4-FFF2-40B4-BE49-F238E27FC236}">
              <a16:creationId xmlns:a16="http://schemas.microsoft.com/office/drawing/2014/main" id="{60133199-9C29-4056-ABA4-93895B43DB04}"/>
            </a:ext>
          </a:extLst>
        </xdr:cNvPr>
        <xdr:cNvSpPr txBox="1"/>
      </xdr:nvSpPr>
      <xdr:spPr>
        <a:xfrm>
          <a:off x="8515427" y="6752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74101</xdr:rowOff>
    </xdr:from>
    <xdr:ext cx="469744" cy="259045"/>
    <xdr:sp macro="" textlink="">
      <xdr:nvSpPr>
        <xdr:cNvPr id="135" name="n_3aveValue【道路】&#10;一人当たり延長">
          <a:extLst>
            <a:ext uri="{FF2B5EF4-FFF2-40B4-BE49-F238E27FC236}">
              <a16:creationId xmlns:a16="http://schemas.microsoft.com/office/drawing/2014/main" id="{E26BFC19-2F74-4C0A-8F16-ACC7CA4D5696}"/>
            </a:ext>
          </a:extLst>
        </xdr:cNvPr>
        <xdr:cNvSpPr txBox="1"/>
      </xdr:nvSpPr>
      <xdr:spPr>
        <a:xfrm>
          <a:off x="7626427" y="6760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69118</xdr:rowOff>
    </xdr:from>
    <xdr:ext cx="469744" cy="259045"/>
    <xdr:sp macro="" textlink="">
      <xdr:nvSpPr>
        <xdr:cNvPr id="136" name="n_4aveValue【道路】&#10;一人当たり延長">
          <a:extLst>
            <a:ext uri="{FF2B5EF4-FFF2-40B4-BE49-F238E27FC236}">
              <a16:creationId xmlns:a16="http://schemas.microsoft.com/office/drawing/2014/main" id="{6CA9CE5D-25DE-4899-AAD2-5F8731F86F2C}"/>
            </a:ext>
          </a:extLst>
        </xdr:cNvPr>
        <xdr:cNvSpPr txBox="1"/>
      </xdr:nvSpPr>
      <xdr:spPr>
        <a:xfrm>
          <a:off x="6737427" y="6755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60611</xdr:rowOff>
    </xdr:from>
    <xdr:ext cx="469744" cy="259045"/>
    <xdr:sp macro="" textlink="">
      <xdr:nvSpPr>
        <xdr:cNvPr id="137" name="n_1mainValue【道路】&#10;一人当たり延長">
          <a:extLst>
            <a:ext uri="{FF2B5EF4-FFF2-40B4-BE49-F238E27FC236}">
              <a16:creationId xmlns:a16="http://schemas.microsoft.com/office/drawing/2014/main" id="{EF8498B9-68AF-457F-8D71-C77437A54F17}"/>
            </a:ext>
          </a:extLst>
        </xdr:cNvPr>
        <xdr:cNvSpPr txBox="1"/>
      </xdr:nvSpPr>
      <xdr:spPr>
        <a:xfrm>
          <a:off x="9391727" y="7090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62463</xdr:rowOff>
    </xdr:from>
    <xdr:ext cx="469744" cy="259045"/>
    <xdr:sp macro="" textlink="">
      <xdr:nvSpPr>
        <xdr:cNvPr id="138" name="n_2mainValue【道路】&#10;一人当たり延長">
          <a:extLst>
            <a:ext uri="{FF2B5EF4-FFF2-40B4-BE49-F238E27FC236}">
              <a16:creationId xmlns:a16="http://schemas.microsoft.com/office/drawing/2014/main" id="{4654628F-007D-42FF-A253-B0D226D2F25D}"/>
            </a:ext>
          </a:extLst>
        </xdr:cNvPr>
        <xdr:cNvSpPr txBox="1"/>
      </xdr:nvSpPr>
      <xdr:spPr>
        <a:xfrm>
          <a:off x="8515427" y="7091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64337</xdr:rowOff>
    </xdr:from>
    <xdr:ext cx="469744" cy="259045"/>
    <xdr:sp macro="" textlink="">
      <xdr:nvSpPr>
        <xdr:cNvPr id="139" name="n_3mainValue【道路】&#10;一人当たり延長">
          <a:extLst>
            <a:ext uri="{FF2B5EF4-FFF2-40B4-BE49-F238E27FC236}">
              <a16:creationId xmlns:a16="http://schemas.microsoft.com/office/drawing/2014/main" id="{32C69469-8426-4E7D-A438-53EBD755B909}"/>
            </a:ext>
          </a:extLst>
        </xdr:cNvPr>
        <xdr:cNvSpPr txBox="1"/>
      </xdr:nvSpPr>
      <xdr:spPr>
        <a:xfrm>
          <a:off x="7626427" y="7093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a:extLst>
            <a:ext uri="{FF2B5EF4-FFF2-40B4-BE49-F238E27FC236}">
              <a16:creationId xmlns:a16="http://schemas.microsoft.com/office/drawing/2014/main" id="{F298E698-2389-42A3-82E4-6562CFCC657E}"/>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a:extLst>
            <a:ext uri="{FF2B5EF4-FFF2-40B4-BE49-F238E27FC236}">
              <a16:creationId xmlns:a16="http://schemas.microsoft.com/office/drawing/2014/main" id="{B6BCFC57-5362-4F33-A573-41B4DDC61CFF}"/>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a:extLst>
            <a:ext uri="{FF2B5EF4-FFF2-40B4-BE49-F238E27FC236}">
              <a16:creationId xmlns:a16="http://schemas.microsoft.com/office/drawing/2014/main" id="{72C3E93E-7627-486D-BA78-636A0B97667C}"/>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a:extLst>
            <a:ext uri="{FF2B5EF4-FFF2-40B4-BE49-F238E27FC236}">
              <a16:creationId xmlns:a16="http://schemas.microsoft.com/office/drawing/2014/main" id="{B36F8A1F-D359-46EB-AE44-F6B2B61AA9AC}"/>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a:extLst>
            <a:ext uri="{FF2B5EF4-FFF2-40B4-BE49-F238E27FC236}">
              <a16:creationId xmlns:a16="http://schemas.microsoft.com/office/drawing/2014/main" id="{EC93C25B-50D4-41A7-AF43-DE581BA8222A}"/>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a:extLst>
            <a:ext uri="{FF2B5EF4-FFF2-40B4-BE49-F238E27FC236}">
              <a16:creationId xmlns:a16="http://schemas.microsoft.com/office/drawing/2014/main" id="{B99048D4-6A4C-42B0-AEA4-37FF9DE223D6}"/>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a:extLst>
            <a:ext uri="{FF2B5EF4-FFF2-40B4-BE49-F238E27FC236}">
              <a16:creationId xmlns:a16="http://schemas.microsoft.com/office/drawing/2014/main" id="{CD44ECDC-FCFA-4403-9A96-94AF745A8A1E}"/>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a:extLst>
            <a:ext uri="{FF2B5EF4-FFF2-40B4-BE49-F238E27FC236}">
              <a16:creationId xmlns:a16="http://schemas.microsoft.com/office/drawing/2014/main" id="{AF4FA9BC-0267-4482-AB9D-EBECFCB22098}"/>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a:extLst>
            <a:ext uri="{FF2B5EF4-FFF2-40B4-BE49-F238E27FC236}">
              <a16:creationId xmlns:a16="http://schemas.microsoft.com/office/drawing/2014/main" id="{5AD869BB-D46B-45D0-B9BB-C8471D6BF088}"/>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a:extLst>
            <a:ext uri="{FF2B5EF4-FFF2-40B4-BE49-F238E27FC236}">
              <a16:creationId xmlns:a16="http://schemas.microsoft.com/office/drawing/2014/main" id="{AEE90565-95F4-4312-9092-3300A6CB2DF1}"/>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0" name="テキスト ボックス 149">
          <a:extLst>
            <a:ext uri="{FF2B5EF4-FFF2-40B4-BE49-F238E27FC236}">
              <a16:creationId xmlns:a16="http://schemas.microsoft.com/office/drawing/2014/main" id="{9B7946D1-254C-4F27-B887-754D3BB07C15}"/>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1" name="直線コネクタ 150">
          <a:extLst>
            <a:ext uri="{FF2B5EF4-FFF2-40B4-BE49-F238E27FC236}">
              <a16:creationId xmlns:a16="http://schemas.microsoft.com/office/drawing/2014/main" id="{9DA27707-9EE0-45A9-822D-293F368C0774}"/>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2" name="テキスト ボックス 151">
          <a:extLst>
            <a:ext uri="{FF2B5EF4-FFF2-40B4-BE49-F238E27FC236}">
              <a16:creationId xmlns:a16="http://schemas.microsoft.com/office/drawing/2014/main" id="{827F487D-344A-46AB-AEF1-AB918804F9B5}"/>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3" name="直線コネクタ 152">
          <a:extLst>
            <a:ext uri="{FF2B5EF4-FFF2-40B4-BE49-F238E27FC236}">
              <a16:creationId xmlns:a16="http://schemas.microsoft.com/office/drawing/2014/main" id="{FAB2EF08-16DF-40FD-9244-6A58C5CBEA3A}"/>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4" name="テキスト ボックス 153">
          <a:extLst>
            <a:ext uri="{FF2B5EF4-FFF2-40B4-BE49-F238E27FC236}">
              <a16:creationId xmlns:a16="http://schemas.microsoft.com/office/drawing/2014/main" id="{D46A488D-14CE-496F-B9AE-9D6CB5AE987C}"/>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5" name="直線コネクタ 154">
          <a:extLst>
            <a:ext uri="{FF2B5EF4-FFF2-40B4-BE49-F238E27FC236}">
              <a16:creationId xmlns:a16="http://schemas.microsoft.com/office/drawing/2014/main" id="{7D9B69FD-7EA8-4020-8165-13C4AA78C41B}"/>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6" name="テキスト ボックス 155">
          <a:extLst>
            <a:ext uri="{FF2B5EF4-FFF2-40B4-BE49-F238E27FC236}">
              <a16:creationId xmlns:a16="http://schemas.microsoft.com/office/drawing/2014/main" id="{498D8A2A-0C55-4D72-BC9C-5C67B90A9705}"/>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7" name="直線コネクタ 156">
          <a:extLst>
            <a:ext uri="{FF2B5EF4-FFF2-40B4-BE49-F238E27FC236}">
              <a16:creationId xmlns:a16="http://schemas.microsoft.com/office/drawing/2014/main" id="{A6E43FC3-B0D5-4DF9-81D7-1FB1E8230D18}"/>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8" name="テキスト ボックス 157">
          <a:extLst>
            <a:ext uri="{FF2B5EF4-FFF2-40B4-BE49-F238E27FC236}">
              <a16:creationId xmlns:a16="http://schemas.microsoft.com/office/drawing/2014/main" id="{1CD5B521-BE85-4B87-A066-B6E1303A6066}"/>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9" name="直線コネクタ 158">
          <a:extLst>
            <a:ext uri="{FF2B5EF4-FFF2-40B4-BE49-F238E27FC236}">
              <a16:creationId xmlns:a16="http://schemas.microsoft.com/office/drawing/2014/main" id="{6EB3B504-06EE-4A38-9C39-210C6D963D4B}"/>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0" name="テキスト ボックス 159">
          <a:extLst>
            <a:ext uri="{FF2B5EF4-FFF2-40B4-BE49-F238E27FC236}">
              <a16:creationId xmlns:a16="http://schemas.microsoft.com/office/drawing/2014/main" id="{C8F78DC3-65FA-42F0-AA28-63631F2D45F7}"/>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1" name="直線コネクタ 160">
          <a:extLst>
            <a:ext uri="{FF2B5EF4-FFF2-40B4-BE49-F238E27FC236}">
              <a16:creationId xmlns:a16="http://schemas.microsoft.com/office/drawing/2014/main" id="{60F43242-3718-4692-BC50-C043FEBAB116}"/>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2" name="テキスト ボックス 161">
          <a:extLst>
            <a:ext uri="{FF2B5EF4-FFF2-40B4-BE49-F238E27FC236}">
              <a16:creationId xmlns:a16="http://schemas.microsoft.com/office/drawing/2014/main" id="{CE4EFEE0-FB56-483C-95C0-F28CB98E3A04}"/>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3" name="直線コネクタ 162">
          <a:extLst>
            <a:ext uri="{FF2B5EF4-FFF2-40B4-BE49-F238E27FC236}">
              <a16:creationId xmlns:a16="http://schemas.microsoft.com/office/drawing/2014/main" id="{96591161-853D-43B7-A92F-188B687C8EE6}"/>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4" name="【橋りょう・トンネル】&#10;有形固定資産減価償却率グラフ枠">
          <a:extLst>
            <a:ext uri="{FF2B5EF4-FFF2-40B4-BE49-F238E27FC236}">
              <a16:creationId xmlns:a16="http://schemas.microsoft.com/office/drawing/2014/main" id="{A518AF23-577D-4700-8DEE-CB9AD0955EFA}"/>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66947</xdr:rowOff>
    </xdr:from>
    <xdr:to>
      <xdr:col>24</xdr:col>
      <xdr:colOff>62865</xdr:colOff>
      <xdr:row>63</xdr:row>
      <xdr:rowOff>70213</xdr:rowOff>
    </xdr:to>
    <xdr:cxnSp macro="">
      <xdr:nvCxnSpPr>
        <xdr:cNvPr id="165" name="直線コネクタ 164">
          <a:extLst>
            <a:ext uri="{FF2B5EF4-FFF2-40B4-BE49-F238E27FC236}">
              <a16:creationId xmlns:a16="http://schemas.microsoft.com/office/drawing/2014/main" id="{08CC0B19-F42F-47B4-8CD5-A8CEBEE62231}"/>
            </a:ext>
          </a:extLst>
        </xdr:cNvPr>
        <xdr:cNvCxnSpPr/>
      </xdr:nvCxnSpPr>
      <xdr:spPr>
        <a:xfrm flipV="1">
          <a:off x="4634865" y="9668147"/>
          <a:ext cx="0" cy="1203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74040</xdr:rowOff>
    </xdr:from>
    <xdr:ext cx="405111" cy="259045"/>
    <xdr:sp macro="" textlink="">
      <xdr:nvSpPr>
        <xdr:cNvPr id="166" name="【橋りょう・トンネル】&#10;有形固定資産減価償却率最小値テキスト">
          <a:extLst>
            <a:ext uri="{FF2B5EF4-FFF2-40B4-BE49-F238E27FC236}">
              <a16:creationId xmlns:a16="http://schemas.microsoft.com/office/drawing/2014/main" id="{4202F0BC-1FD2-4225-A77D-5FECE564841C}"/>
            </a:ext>
          </a:extLst>
        </xdr:cNvPr>
        <xdr:cNvSpPr txBox="1"/>
      </xdr:nvSpPr>
      <xdr:spPr>
        <a:xfrm>
          <a:off x="4673600" y="1087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70213</xdr:rowOff>
    </xdr:from>
    <xdr:to>
      <xdr:col>24</xdr:col>
      <xdr:colOff>152400</xdr:colOff>
      <xdr:row>63</xdr:row>
      <xdr:rowOff>70213</xdr:rowOff>
    </xdr:to>
    <xdr:cxnSp macro="">
      <xdr:nvCxnSpPr>
        <xdr:cNvPr id="167" name="直線コネクタ 166">
          <a:extLst>
            <a:ext uri="{FF2B5EF4-FFF2-40B4-BE49-F238E27FC236}">
              <a16:creationId xmlns:a16="http://schemas.microsoft.com/office/drawing/2014/main" id="{2D16B9F2-06A9-49A9-9E0A-44D885365AC2}"/>
            </a:ext>
          </a:extLst>
        </xdr:cNvPr>
        <xdr:cNvCxnSpPr/>
      </xdr:nvCxnSpPr>
      <xdr:spPr>
        <a:xfrm>
          <a:off x="4546600" y="1087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13624</xdr:rowOff>
    </xdr:from>
    <xdr:ext cx="405111" cy="259045"/>
    <xdr:sp macro="" textlink="">
      <xdr:nvSpPr>
        <xdr:cNvPr id="168" name="【橋りょう・トンネル】&#10;有形固定資産減価償却率最大値テキスト">
          <a:extLst>
            <a:ext uri="{FF2B5EF4-FFF2-40B4-BE49-F238E27FC236}">
              <a16:creationId xmlns:a16="http://schemas.microsoft.com/office/drawing/2014/main" id="{23EC562D-51C9-407F-A7BD-F284290BB7F0}"/>
            </a:ext>
          </a:extLst>
        </xdr:cNvPr>
        <xdr:cNvSpPr txBox="1"/>
      </xdr:nvSpPr>
      <xdr:spPr>
        <a:xfrm>
          <a:off x="4673600" y="9443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66947</xdr:rowOff>
    </xdr:from>
    <xdr:to>
      <xdr:col>24</xdr:col>
      <xdr:colOff>152400</xdr:colOff>
      <xdr:row>56</xdr:row>
      <xdr:rowOff>66947</xdr:rowOff>
    </xdr:to>
    <xdr:cxnSp macro="">
      <xdr:nvCxnSpPr>
        <xdr:cNvPr id="169" name="直線コネクタ 168">
          <a:extLst>
            <a:ext uri="{FF2B5EF4-FFF2-40B4-BE49-F238E27FC236}">
              <a16:creationId xmlns:a16="http://schemas.microsoft.com/office/drawing/2014/main" id="{EE1303F9-C3B4-43EB-991C-6DBD3FB8C875}"/>
            </a:ext>
          </a:extLst>
        </xdr:cNvPr>
        <xdr:cNvCxnSpPr/>
      </xdr:nvCxnSpPr>
      <xdr:spPr>
        <a:xfrm>
          <a:off x="4546600" y="9668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69686</xdr:rowOff>
    </xdr:from>
    <xdr:ext cx="405111" cy="259045"/>
    <xdr:sp macro="" textlink="">
      <xdr:nvSpPr>
        <xdr:cNvPr id="170" name="【橋りょう・トンネル】&#10;有形固定資産減価償却率平均値テキスト">
          <a:extLst>
            <a:ext uri="{FF2B5EF4-FFF2-40B4-BE49-F238E27FC236}">
              <a16:creationId xmlns:a16="http://schemas.microsoft.com/office/drawing/2014/main" id="{097FEF87-0A9B-4964-A72B-3DF916135636}"/>
            </a:ext>
          </a:extLst>
        </xdr:cNvPr>
        <xdr:cNvSpPr txBox="1"/>
      </xdr:nvSpPr>
      <xdr:spPr>
        <a:xfrm>
          <a:off x="4673600" y="103566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91259</xdr:rowOff>
    </xdr:from>
    <xdr:to>
      <xdr:col>24</xdr:col>
      <xdr:colOff>114300</xdr:colOff>
      <xdr:row>61</xdr:row>
      <xdr:rowOff>21409</xdr:rowOff>
    </xdr:to>
    <xdr:sp macro="" textlink="">
      <xdr:nvSpPr>
        <xdr:cNvPr id="171" name="フローチャート: 判断 170">
          <a:extLst>
            <a:ext uri="{FF2B5EF4-FFF2-40B4-BE49-F238E27FC236}">
              <a16:creationId xmlns:a16="http://schemas.microsoft.com/office/drawing/2014/main" id="{0B628703-5A1B-4383-B37B-E17890B71A03}"/>
            </a:ext>
          </a:extLst>
        </xdr:cNvPr>
        <xdr:cNvSpPr/>
      </xdr:nvSpPr>
      <xdr:spPr>
        <a:xfrm>
          <a:off x="45847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84727</xdr:rowOff>
    </xdr:from>
    <xdr:to>
      <xdr:col>20</xdr:col>
      <xdr:colOff>38100</xdr:colOff>
      <xdr:row>61</xdr:row>
      <xdr:rowOff>14877</xdr:rowOff>
    </xdr:to>
    <xdr:sp macro="" textlink="">
      <xdr:nvSpPr>
        <xdr:cNvPr id="172" name="フローチャート: 判断 171">
          <a:extLst>
            <a:ext uri="{FF2B5EF4-FFF2-40B4-BE49-F238E27FC236}">
              <a16:creationId xmlns:a16="http://schemas.microsoft.com/office/drawing/2014/main" id="{F8366EE0-968A-4C2D-AFE9-3D79C39FDC41}"/>
            </a:ext>
          </a:extLst>
        </xdr:cNvPr>
        <xdr:cNvSpPr/>
      </xdr:nvSpPr>
      <xdr:spPr>
        <a:xfrm>
          <a:off x="3746500" y="1037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50437</xdr:rowOff>
    </xdr:from>
    <xdr:to>
      <xdr:col>15</xdr:col>
      <xdr:colOff>101600</xdr:colOff>
      <xdr:row>60</xdr:row>
      <xdr:rowOff>152037</xdr:rowOff>
    </xdr:to>
    <xdr:sp macro="" textlink="">
      <xdr:nvSpPr>
        <xdr:cNvPr id="173" name="フローチャート: 判断 172">
          <a:extLst>
            <a:ext uri="{FF2B5EF4-FFF2-40B4-BE49-F238E27FC236}">
              <a16:creationId xmlns:a16="http://schemas.microsoft.com/office/drawing/2014/main" id="{2C067375-F8D0-4581-946E-8F7EAFD7532D}"/>
            </a:ext>
          </a:extLst>
        </xdr:cNvPr>
        <xdr:cNvSpPr/>
      </xdr:nvSpPr>
      <xdr:spPr>
        <a:xfrm>
          <a:off x="2857500" y="1033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45538</xdr:rowOff>
    </xdr:from>
    <xdr:to>
      <xdr:col>10</xdr:col>
      <xdr:colOff>165100</xdr:colOff>
      <xdr:row>60</xdr:row>
      <xdr:rowOff>147138</xdr:rowOff>
    </xdr:to>
    <xdr:sp macro="" textlink="">
      <xdr:nvSpPr>
        <xdr:cNvPr id="174" name="フローチャート: 判断 173">
          <a:extLst>
            <a:ext uri="{FF2B5EF4-FFF2-40B4-BE49-F238E27FC236}">
              <a16:creationId xmlns:a16="http://schemas.microsoft.com/office/drawing/2014/main" id="{0DC18519-E5E4-4911-BF2C-F5AF81C02799}"/>
            </a:ext>
          </a:extLst>
        </xdr:cNvPr>
        <xdr:cNvSpPr/>
      </xdr:nvSpPr>
      <xdr:spPr>
        <a:xfrm>
          <a:off x="1968500" y="103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163104</xdr:rowOff>
    </xdr:from>
    <xdr:to>
      <xdr:col>6</xdr:col>
      <xdr:colOff>38100</xdr:colOff>
      <xdr:row>60</xdr:row>
      <xdr:rowOff>93254</xdr:rowOff>
    </xdr:to>
    <xdr:sp macro="" textlink="">
      <xdr:nvSpPr>
        <xdr:cNvPr id="175" name="フローチャート: 判断 174">
          <a:extLst>
            <a:ext uri="{FF2B5EF4-FFF2-40B4-BE49-F238E27FC236}">
              <a16:creationId xmlns:a16="http://schemas.microsoft.com/office/drawing/2014/main" id="{A88BC03D-6FE5-4106-9598-731BDCBA7FAB}"/>
            </a:ext>
          </a:extLst>
        </xdr:cNvPr>
        <xdr:cNvSpPr/>
      </xdr:nvSpPr>
      <xdr:spPr>
        <a:xfrm>
          <a:off x="1079500" y="1027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BB0EF78D-1EFF-4540-874F-85FBA5D6103E}"/>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2B87CB55-20DC-4ED5-B19E-57FF79FCD885}"/>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5A8A26BE-86F4-4410-8915-3D7DFB5B0C9F}"/>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7D2673EE-6B4B-4F65-BAC5-85D7F4BBF86F}"/>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457731B7-B95D-4285-A2E1-CD983A7603CD}"/>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158206</xdr:rowOff>
    </xdr:from>
    <xdr:to>
      <xdr:col>24</xdr:col>
      <xdr:colOff>114300</xdr:colOff>
      <xdr:row>60</xdr:row>
      <xdr:rowOff>88356</xdr:rowOff>
    </xdr:to>
    <xdr:sp macro="" textlink="">
      <xdr:nvSpPr>
        <xdr:cNvPr id="181" name="楕円 180">
          <a:extLst>
            <a:ext uri="{FF2B5EF4-FFF2-40B4-BE49-F238E27FC236}">
              <a16:creationId xmlns:a16="http://schemas.microsoft.com/office/drawing/2014/main" id="{29233205-EBC4-42A1-B132-FFD402384517}"/>
            </a:ext>
          </a:extLst>
        </xdr:cNvPr>
        <xdr:cNvSpPr/>
      </xdr:nvSpPr>
      <xdr:spPr>
        <a:xfrm>
          <a:off x="4584700" y="1027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9633</xdr:rowOff>
    </xdr:from>
    <xdr:ext cx="405111" cy="259045"/>
    <xdr:sp macro="" textlink="">
      <xdr:nvSpPr>
        <xdr:cNvPr id="182" name="【橋りょう・トンネル】&#10;有形固定資産減価償却率該当値テキスト">
          <a:extLst>
            <a:ext uri="{FF2B5EF4-FFF2-40B4-BE49-F238E27FC236}">
              <a16:creationId xmlns:a16="http://schemas.microsoft.com/office/drawing/2014/main" id="{B7D05D1C-8079-441A-92CC-8015A9C4785F}"/>
            </a:ext>
          </a:extLst>
        </xdr:cNvPr>
        <xdr:cNvSpPr txBox="1"/>
      </xdr:nvSpPr>
      <xdr:spPr>
        <a:xfrm>
          <a:off x="4673600" y="10125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150041</xdr:rowOff>
    </xdr:from>
    <xdr:to>
      <xdr:col>20</xdr:col>
      <xdr:colOff>38100</xdr:colOff>
      <xdr:row>60</xdr:row>
      <xdr:rowOff>80191</xdr:rowOff>
    </xdr:to>
    <xdr:sp macro="" textlink="">
      <xdr:nvSpPr>
        <xdr:cNvPr id="183" name="楕円 182">
          <a:extLst>
            <a:ext uri="{FF2B5EF4-FFF2-40B4-BE49-F238E27FC236}">
              <a16:creationId xmlns:a16="http://schemas.microsoft.com/office/drawing/2014/main" id="{4C6FFE3A-EAF8-4ACC-9504-C90C578CD57A}"/>
            </a:ext>
          </a:extLst>
        </xdr:cNvPr>
        <xdr:cNvSpPr/>
      </xdr:nvSpPr>
      <xdr:spPr>
        <a:xfrm>
          <a:off x="3746500" y="1026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29391</xdr:rowOff>
    </xdr:from>
    <xdr:to>
      <xdr:col>24</xdr:col>
      <xdr:colOff>63500</xdr:colOff>
      <xdr:row>60</xdr:row>
      <xdr:rowOff>37556</xdr:rowOff>
    </xdr:to>
    <xdr:cxnSp macro="">
      <xdr:nvCxnSpPr>
        <xdr:cNvPr id="184" name="直線コネクタ 183">
          <a:extLst>
            <a:ext uri="{FF2B5EF4-FFF2-40B4-BE49-F238E27FC236}">
              <a16:creationId xmlns:a16="http://schemas.microsoft.com/office/drawing/2014/main" id="{A37AF8C8-DA17-4CA6-ADAA-EC53A2AFAE20}"/>
            </a:ext>
          </a:extLst>
        </xdr:cNvPr>
        <xdr:cNvCxnSpPr/>
      </xdr:nvCxnSpPr>
      <xdr:spPr>
        <a:xfrm>
          <a:off x="3797300" y="10316391"/>
          <a:ext cx="8382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166370</xdr:rowOff>
    </xdr:from>
    <xdr:to>
      <xdr:col>15</xdr:col>
      <xdr:colOff>101600</xdr:colOff>
      <xdr:row>60</xdr:row>
      <xdr:rowOff>96520</xdr:rowOff>
    </xdr:to>
    <xdr:sp macro="" textlink="">
      <xdr:nvSpPr>
        <xdr:cNvPr id="185" name="楕円 184">
          <a:extLst>
            <a:ext uri="{FF2B5EF4-FFF2-40B4-BE49-F238E27FC236}">
              <a16:creationId xmlns:a16="http://schemas.microsoft.com/office/drawing/2014/main" id="{0226EAD4-30E2-4759-B71B-39F9DB82D43B}"/>
            </a:ext>
          </a:extLst>
        </xdr:cNvPr>
        <xdr:cNvSpPr/>
      </xdr:nvSpPr>
      <xdr:spPr>
        <a:xfrm>
          <a:off x="2857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29391</xdr:rowOff>
    </xdr:from>
    <xdr:to>
      <xdr:col>19</xdr:col>
      <xdr:colOff>177800</xdr:colOff>
      <xdr:row>60</xdr:row>
      <xdr:rowOff>45720</xdr:rowOff>
    </xdr:to>
    <xdr:cxnSp macro="">
      <xdr:nvCxnSpPr>
        <xdr:cNvPr id="186" name="直線コネクタ 185">
          <a:extLst>
            <a:ext uri="{FF2B5EF4-FFF2-40B4-BE49-F238E27FC236}">
              <a16:creationId xmlns:a16="http://schemas.microsoft.com/office/drawing/2014/main" id="{D050F213-03D5-4D10-8C07-E1B90800B76B}"/>
            </a:ext>
          </a:extLst>
        </xdr:cNvPr>
        <xdr:cNvCxnSpPr/>
      </xdr:nvCxnSpPr>
      <xdr:spPr>
        <a:xfrm flipV="1">
          <a:off x="2908300" y="10316391"/>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168003</xdr:rowOff>
    </xdr:from>
    <xdr:to>
      <xdr:col>10</xdr:col>
      <xdr:colOff>165100</xdr:colOff>
      <xdr:row>60</xdr:row>
      <xdr:rowOff>98153</xdr:rowOff>
    </xdr:to>
    <xdr:sp macro="" textlink="">
      <xdr:nvSpPr>
        <xdr:cNvPr id="187" name="楕円 186">
          <a:extLst>
            <a:ext uri="{FF2B5EF4-FFF2-40B4-BE49-F238E27FC236}">
              <a16:creationId xmlns:a16="http://schemas.microsoft.com/office/drawing/2014/main" id="{3EC8685E-1AAE-4760-971D-6F8AE9C7CF74}"/>
            </a:ext>
          </a:extLst>
        </xdr:cNvPr>
        <xdr:cNvSpPr/>
      </xdr:nvSpPr>
      <xdr:spPr>
        <a:xfrm>
          <a:off x="1968500" y="1028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45720</xdr:rowOff>
    </xdr:from>
    <xdr:to>
      <xdr:col>15</xdr:col>
      <xdr:colOff>50800</xdr:colOff>
      <xdr:row>60</xdr:row>
      <xdr:rowOff>47353</xdr:rowOff>
    </xdr:to>
    <xdr:cxnSp macro="">
      <xdr:nvCxnSpPr>
        <xdr:cNvPr id="188" name="直線コネクタ 187">
          <a:extLst>
            <a:ext uri="{FF2B5EF4-FFF2-40B4-BE49-F238E27FC236}">
              <a16:creationId xmlns:a16="http://schemas.microsoft.com/office/drawing/2014/main" id="{740F7647-3DF6-4B92-948D-C509B70D4FBE}"/>
            </a:ext>
          </a:extLst>
        </xdr:cNvPr>
        <xdr:cNvCxnSpPr/>
      </xdr:nvCxnSpPr>
      <xdr:spPr>
        <a:xfrm flipV="1">
          <a:off x="2019300" y="10332720"/>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6004</xdr:rowOff>
    </xdr:from>
    <xdr:ext cx="405111" cy="259045"/>
    <xdr:sp macro="" textlink="">
      <xdr:nvSpPr>
        <xdr:cNvPr id="189" name="n_1aveValue【橋りょう・トンネル】&#10;有形固定資産減価償却率">
          <a:extLst>
            <a:ext uri="{FF2B5EF4-FFF2-40B4-BE49-F238E27FC236}">
              <a16:creationId xmlns:a16="http://schemas.microsoft.com/office/drawing/2014/main" id="{64E40A01-38F6-4CC8-A979-6BDF9332FE35}"/>
            </a:ext>
          </a:extLst>
        </xdr:cNvPr>
        <xdr:cNvSpPr txBox="1"/>
      </xdr:nvSpPr>
      <xdr:spPr>
        <a:xfrm>
          <a:off x="3582044" y="1046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143164</xdr:rowOff>
    </xdr:from>
    <xdr:ext cx="405111" cy="259045"/>
    <xdr:sp macro="" textlink="">
      <xdr:nvSpPr>
        <xdr:cNvPr id="190" name="n_2aveValue【橋りょう・トンネル】&#10;有形固定資産減価償却率">
          <a:extLst>
            <a:ext uri="{FF2B5EF4-FFF2-40B4-BE49-F238E27FC236}">
              <a16:creationId xmlns:a16="http://schemas.microsoft.com/office/drawing/2014/main" id="{7AAA6232-D066-4B3F-A20A-066F428E2670}"/>
            </a:ext>
          </a:extLst>
        </xdr:cNvPr>
        <xdr:cNvSpPr txBox="1"/>
      </xdr:nvSpPr>
      <xdr:spPr>
        <a:xfrm>
          <a:off x="2705744" y="1043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138265</xdr:rowOff>
    </xdr:from>
    <xdr:ext cx="405111" cy="259045"/>
    <xdr:sp macro="" textlink="">
      <xdr:nvSpPr>
        <xdr:cNvPr id="191" name="n_3aveValue【橋りょう・トンネル】&#10;有形固定資産減価償却率">
          <a:extLst>
            <a:ext uri="{FF2B5EF4-FFF2-40B4-BE49-F238E27FC236}">
              <a16:creationId xmlns:a16="http://schemas.microsoft.com/office/drawing/2014/main" id="{9E173ABB-0853-4DD4-96C8-21A4BE5570AC}"/>
            </a:ext>
          </a:extLst>
        </xdr:cNvPr>
        <xdr:cNvSpPr txBox="1"/>
      </xdr:nvSpPr>
      <xdr:spPr>
        <a:xfrm>
          <a:off x="1816744" y="1042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109781</xdr:rowOff>
    </xdr:from>
    <xdr:ext cx="405111" cy="259045"/>
    <xdr:sp macro="" textlink="">
      <xdr:nvSpPr>
        <xdr:cNvPr id="192" name="n_4aveValue【橋りょう・トンネル】&#10;有形固定資産減価償却率">
          <a:extLst>
            <a:ext uri="{FF2B5EF4-FFF2-40B4-BE49-F238E27FC236}">
              <a16:creationId xmlns:a16="http://schemas.microsoft.com/office/drawing/2014/main" id="{399E1AB7-5F2D-46D5-BC83-1E895A41E68A}"/>
            </a:ext>
          </a:extLst>
        </xdr:cNvPr>
        <xdr:cNvSpPr txBox="1"/>
      </xdr:nvSpPr>
      <xdr:spPr>
        <a:xfrm>
          <a:off x="927744" y="1005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96718</xdr:rowOff>
    </xdr:from>
    <xdr:ext cx="405111" cy="259045"/>
    <xdr:sp macro="" textlink="">
      <xdr:nvSpPr>
        <xdr:cNvPr id="193" name="n_1mainValue【橋りょう・トンネル】&#10;有形固定資産減価償却率">
          <a:extLst>
            <a:ext uri="{FF2B5EF4-FFF2-40B4-BE49-F238E27FC236}">
              <a16:creationId xmlns:a16="http://schemas.microsoft.com/office/drawing/2014/main" id="{4B0E2973-507D-463C-9F0D-E660186CF04F}"/>
            </a:ext>
          </a:extLst>
        </xdr:cNvPr>
        <xdr:cNvSpPr txBox="1"/>
      </xdr:nvSpPr>
      <xdr:spPr>
        <a:xfrm>
          <a:off x="3582044" y="10040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113047</xdr:rowOff>
    </xdr:from>
    <xdr:ext cx="405111" cy="259045"/>
    <xdr:sp macro="" textlink="">
      <xdr:nvSpPr>
        <xdr:cNvPr id="194" name="n_2mainValue【橋りょう・トンネル】&#10;有形固定資産減価償却率">
          <a:extLst>
            <a:ext uri="{FF2B5EF4-FFF2-40B4-BE49-F238E27FC236}">
              <a16:creationId xmlns:a16="http://schemas.microsoft.com/office/drawing/2014/main" id="{38AC523D-7E2C-4D1D-AFAA-B8215094AD5E}"/>
            </a:ext>
          </a:extLst>
        </xdr:cNvPr>
        <xdr:cNvSpPr txBox="1"/>
      </xdr:nvSpPr>
      <xdr:spPr>
        <a:xfrm>
          <a:off x="2705744" y="1005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114680</xdr:rowOff>
    </xdr:from>
    <xdr:ext cx="405111" cy="259045"/>
    <xdr:sp macro="" textlink="">
      <xdr:nvSpPr>
        <xdr:cNvPr id="195" name="n_3mainValue【橋りょう・トンネル】&#10;有形固定資産減価償却率">
          <a:extLst>
            <a:ext uri="{FF2B5EF4-FFF2-40B4-BE49-F238E27FC236}">
              <a16:creationId xmlns:a16="http://schemas.microsoft.com/office/drawing/2014/main" id="{596BE6FA-E19C-4342-BBED-8F0ED0E5CBAB}"/>
            </a:ext>
          </a:extLst>
        </xdr:cNvPr>
        <xdr:cNvSpPr txBox="1"/>
      </xdr:nvSpPr>
      <xdr:spPr>
        <a:xfrm>
          <a:off x="1816744" y="10058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6" name="正方形/長方形 195">
          <a:extLst>
            <a:ext uri="{FF2B5EF4-FFF2-40B4-BE49-F238E27FC236}">
              <a16:creationId xmlns:a16="http://schemas.microsoft.com/office/drawing/2014/main" id="{DF842FE3-27B2-42B6-A2FD-27F6E363E6A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7" name="正方形/長方形 196">
          <a:extLst>
            <a:ext uri="{FF2B5EF4-FFF2-40B4-BE49-F238E27FC236}">
              <a16:creationId xmlns:a16="http://schemas.microsoft.com/office/drawing/2014/main" id="{5EC58BC5-3C85-4F2F-B789-56352086D336}"/>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8" name="正方形/長方形 197">
          <a:extLst>
            <a:ext uri="{FF2B5EF4-FFF2-40B4-BE49-F238E27FC236}">
              <a16:creationId xmlns:a16="http://schemas.microsoft.com/office/drawing/2014/main" id="{9F6DC025-D3CD-45F9-B951-61D87ADAF0F4}"/>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9" name="正方形/長方形 198">
          <a:extLst>
            <a:ext uri="{FF2B5EF4-FFF2-40B4-BE49-F238E27FC236}">
              <a16:creationId xmlns:a16="http://schemas.microsoft.com/office/drawing/2014/main" id="{30BF699D-C17D-461D-BF20-8077DE612C3A}"/>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0" name="正方形/長方形 199">
          <a:extLst>
            <a:ext uri="{FF2B5EF4-FFF2-40B4-BE49-F238E27FC236}">
              <a16:creationId xmlns:a16="http://schemas.microsoft.com/office/drawing/2014/main" id="{D685D558-7060-4C98-A1F0-E5FB2823C1E4}"/>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1" name="正方形/長方形 200">
          <a:extLst>
            <a:ext uri="{FF2B5EF4-FFF2-40B4-BE49-F238E27FC236}">
              <a16:creationId xmlns:a16="http://schemas.microsoft.com/office/drawing/2014/main" id="{1E3FC6E8-1BC6-46C5-86AB-149C062673DA}"/>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2" name="正方形/長方形 201">
          <a:extLst>
            <a:ext uri="{FF2B5EF4-FFF2-40B4-BE49-F238E27FC236}">
              <a16:creationId xmlns:a16="http://schemas.microsoft.com/office/drawing/2014/main" id="{916EB1E2-B6B9-4AEF-829F-B67DEEA76672}"/>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a:extLst>
            <a:ext uri="{FF2B5EF4-FFF2-40B4-BE49-F238E27FC236}">
              <a16:creationId xmlns:a16="http://schemas.microsoft.com/office/drawing/2014/main" id="{5BE093D9-189B-4673-AD14-B6B99492E6C3}"/>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a:extLst>
            <a:ext uri="{FF2B5EF4-FFF2-40B4-BE49-F238E27FC236}">
              <a16:creationId xmlns:a16="http://schemas.microsoft.com/office/drawing/2014/main" id="{4B7F1589-D0D3-4420-A74F-0F4E769308A9}"/>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a:extLst>
            <a:ext uri="{FF2B5EF4-FFF2-40B4-BE49-F238E27FC236}">
              <a16:creationId xmlns:a16="http://schemas.microsoft.com/office/drawing/2014/main" id="{4B3F709B-1E6E-4996-9B01-5FDEE91FD367}"/>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6" name="直線コネクタ 205">
          <a:extLst>
            <a:ext uri="{FF2B5EF4-FFF2-40B4-BE49-F238E27FC236}">
              <a16:creationId xmlns:a16="http://schemas.microsoft.com/office/drawing/2014/main" id="{34CF635A-28CE-4643-88E6-C2FF26178B8A}"/>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7" name="テキスト ボックス 206">
          <a:extLst>
            <a:ext uri="{FF2B5EF4-FFF2-40B4-BE49-F238E27FC236}">
              <a16:creationId xmlns:a16="http://schemas.microsoft.com/office/drawing/2014/main" id="{49984A0A-6E2A-4469-8D74-7611636F38E9}"/>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8" name="直線コネクタ 207">
          <a:extLst>
            <a:ext uri="{FF2B5EF4-FFF2-40B4-BE49-F238E27FC236}">
              <a16:creationId xmlns:a16="http://schemas.microsoft.com/office/drawing/2014/main" id="{647E8AAA-F620-4EB4-920D-68D38809B563}"/>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9" name="テキスト ボックス 208">
          <a:extLst>
            <a:ext uri="{FF2B5EF4-FFF2-40B4-BE49-F238E27FC236}">
              <a16:creationId xmlns:a16="http://schemas.microsoft.com/office/drawing/2014/main" id="{7EE7C3D1-B883-450A-BDDC-7B452C6009AD}"/>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0" name="直線コネクタ 209">
          <a:extLst>
            <a:ext uri="{FF2B5EF4-FFF2-40B4-BE49-F238E27FC236}">
              <a16:creationId xmlns:a16="http://schemas.microsoft.com/office/drawing/2014/main" id="{6597D1BC-3A06-4A09-B0DC-FF30501A2E6E}"/>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1" name="テキスト ボックス 210">
          <a:extLst>
            <a:ext uri="{FF2B5EF4-FFF2-40B4-BE49-F238E27FC236}">
              <a16:creationId xmlns:a16="http://schemas.microsoft.com/office/drawing/2014/main" id="{5820444E-F0FE-4DEF-8E83-31CF46C9DC2F}"/>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2" name="直線コネクタ 211">
          <a:extLst>
            <a:ext uri="{FF2B5EF4-FFF2-40B4-BE49-F238E27FC236}">
              <a16:creationId xmlns:a16="http://schemas.microsoft.com/office/drawing/2014/main" id="{2BEA1306-ADDE-4A36-8850-5D3DD0E10372}"/>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13" name="テキスト ボックス 212">
          <a:extLst>
            <a:ext uri="{FF2B5EF4-FFF2-40B4-BE49-F238E27FC236}">
              <a16:creationId xmlns:a16="http://schemas.microsoft.com/office/drawing/2014/main" id="{72FD4EC9-57B7-44C7-BEB2-84E0ACBD57F4}"/>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4" name="直線コネクタ 213">
          <a:extLst>
            <a:ext uri="{FF2B5EF4-FFF2-40B4-BE49-F238E27FC236}">
              <a16:creationId xmlns:a16="http://schemas.microsoft.com/office/drawing/2014/main" id="{EA349E7E-25DA-4B5A-B732-87CD3A2439FA}"/>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15" name="テキスト ボックス 214">
          <a:extLst>
            <a:ext uri="{FF2B5EF4-FFF2-40B4-BE49-F238E27FC236}">
              <a16:creationId xmlns:a16="http://schemas.microsoft.com/office/drawing/2014/main" id="{6B7F6538-C55F-4C2C-936B-F9ADEFE8C9BA}"/>
            </a:ext>
          </a:extLst>
        </xdr:cNvPr>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6" name="直線コネクタ 215">
          <a:extLst>
            <a:ext uri="{FF2B5EF4-FFF2-40B4-BE49-F238E27FC236}">
              <a16:creationId xmlns:a16="http://schemas.microsoft.com/office/drawing/2014/main" id="{3E638808-FF8D-4700-A957-5CB9165A870F}"/>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7" name="テキスト ボックス 216">
          <a:extLst>
            <a:ext uri="{FF2B5EF4-FFF2-40B4-BE49-F238E27FC236}">
              <a16:creationId xmlns:a16="http://schemas.microsoft.com/office/drawing/2014/main" id="{6831849C-7726-496F-9C74-4A67179C928A}"/>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8" name="【橋りょう・トンネル】&#10;一人当たり有形固定資産（償却資産）額グラフ枠">
          <a:extLst>
            <a:ext uri="{FF2B5EF4-FFF2-40B4-BE49-F238E27FC236}">
              <a16:creationId xmlns:a16="http://schemas.microsoft.com/office/drawing/2014/main" id="{459A3559-D66F-42D6-85F3-7A498C6C2E25}"/>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29086</xdr:rowOff>
    </xdr:from>
    <xdr:to>
      <xdr:col>54</xdr:col>
      <xdr:colOff>189865</xdr:colOff>
      <xdr:row>64</xdr:row>
      <xdr:rowOff>72371</xdr:rowOff>
    </xdr:to>
    <xdr:cxnSp macro="">
      <xdr:nvCxnSpPr>
        <xdr:cNvPr id="219" name="直線コネクタ 218">
          <a:extLst>
            <a:ext uri="{FF2B5EF4-FFF2-40B4-BE49-F238E27FC236}">
              <a16:creationId xmlns:a16="http://schemas.microsoft.com/office/drawing/2014/main" id="{A465FADB-BE71-4F6F-B01E-8A1E1CA2B55C}"/>
            </a:ext>
          </a:extLst>
        </xdr:cNvPr>
        <xdr:cNvCxnSpPr/>
      </xdr:nvCxnSpPr>
      <xdr:spPr>
        <a:xfrm flipV="1">
          <a:off x="10476865" y="9630286"/>
          <a:ext cx="0" cy="141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76198</xdr:rowOff>
    </xdr:from>
    <xdr:ext cx="469744" cy="259045"/>
    <xdr:sp macro="" textlink="">
      <xdr:nvSpPr>
        <xdr:cNvPr id="220" name="【橋りょう・トンネル】&#10;一人当たり有形固定資産（償却資産）額最小値テキスト">
          <a:extLst>
            <a:ext uri="{FF2B5EF4-FFF2-40B4-BE49-F238E27FC236}">
              <a16:creationId xmlns:a16="http://schemas.microsoft.com/office/drawing/2014/main" id="{A179124A-7707-42C3-9070-EA1FD5DF3C10}"/>
            </a:ext>
          </a:extLst>
        </xdr:cNvPr>
        <xdr:cNvSpPr txBox="1"/>
      </xdr:nvSpPr>
      <xdr:spPr>
        <a:xfrm>
          <a:off x="10515600" y="11048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72371</xdr:rowOff>
    </xdr:from>
    <xdr:to>
      <xdr:col>55</xdr:col>
      <xdr:colOff>88900</xdr:colOff>
      <xdr:row>64</xdr:row>
      <xdr:rowOff>72371</xdr:rowOff>
    </xdr:to>
    <xdr:cxnSp macro="">
      <xdr:nvCxnSpPr>
        <xdr:cNvPr id="221" name="直線コネクタ 220">
          <a:extLst>
            <a:ext uri="{FF2B5EF4-FFF2-40B4-BE49-F238E27FC236}">
              <a16:creationId xmlns:a16="http://schemas.microsoft.com/office/drawing/2014/main" id="{58708247-C1FE-444A-932F-51756AC22B6B}"/>
            </a:ext>
          </a:extLst>
        </xdr:cNvPr>
        <xdr:cNvCxnSpPr/>
      </xdr:nvCxnSpPr>
      <xdr:spPr>
        <a:xfrm>
          <a:off x="10388600" y="11045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147213</xdr:rowOff>
    </xdr:from>
    <xdr:ext cx="599010" cy="259045"/>
    <xdr:sp macro="" textlink="">
      <xdr:nvSpPr>
        <xdr:cNvPr id="222" name="【橋りょう・トンネル】&#10;一人当たり有形固定資産（償却資産）額最大値テキスト">
          <a:extLst>
            <a:ext uri="{FF2B5EF4-FFF2-40B4-BE49-F238E27FC236}">
              <a16:creationId xmlns:a16="http://schemas.microsoft.com/office/drawing/2014/main" id="{3B0238D8-7DC8-4C16-AC10-5BCA8F592F8D}"/>
            </a:ext>
          </a:extLst>
        </xdr:cNvPr>
        <xdr:cNvSpPr txBox="1"/>
      </xdr:nvSpPr>
      <xdr:spPr>
        <a:xfrm>
          <a:off x="10515600" y="9405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29086</xdr:rowOff>
    </xdr:from>
    <xdr:to>
      <xdr:col>55</xdr:col>
      <xdr:colOff>88900</xdr:colOff>
      <xdr:row>56</xdr:row>
      <xdr:rowOff>29086</xdr:rowOff>
    </xdr:to>
    <xdr:cxnSp macro="">
      <xdr:nvCxnSpPr>
        <xdr:cNvPr id="223" name="直線コネクタ 222">
          <a:extLst>
            <a:ext uri="{FF2B5EF4-FFF2-40B4-BE49-F238E27FC236}">
              <a16:creationId xmlns:a16="http://schemas.microsoft.com/office/drawing/2014/main" id="{BDBD6EB8-492F-4296-B923-A45E448F832C}"/>
            </a:ext>
          </a:extLst>
        </xdr:cNvPr>
        <xdr:cNvCxnSpPr/>
      </xdr:nvCxnSpPr>
      <xdr:spPr>
        <a:xfrm>
          <a:off x="10388600" y="9630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17934</xdr:rowOff>
    </xdr:from>
    <xdr:ext cx="534377" cy="259045"/>
    <xdr:sp macro="" textlink="">
      <xdr:nvSpPr>
        <xdr:cNvPr id="224" name="【橋りょう・トンネル】&#10;一人当たり有形固定資産（償却資産）額平均値テキスト">
          <a:extLst>
            <a:ext uri="{FF2B5EF4-FFF2-40B4-BE49-F238E27FC236}">
              <a16:creationId xmlns:a16="http://schemas.microsoft.com/office/drawing/2014/main" id="{CDE2FFC9-7F90-49A6-B754-6F278A3A0365}"/>
            </a:ext>
          </a:extLst>
        </xdr:cNvPr>
        <xdr:cNvSpPr txBox="1"/>
      </xdr:nvSpPr>
      <xdr:spPr>
        <a:xfrm>
          <a:off x="10515600" y="104763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166507</xdr:rowOff>
    </xdr:from>
    <xdr:to>
      <xdr:col>55</xdr:col>
      <xdr:colOff>50800</xdr:colOff>
      <xdr:row>62</xdr:row>
      <xdr:rowOff>96657</xdr:rowOff>
    </xdr:to>
    <xdr:sp macro="" textlink="">
      <xdr:nvSpPr>
        <xdr:cNvPr id="225" name="フローチャート: 判断 224">
          <a:extLst>
            <a:ext uri="{FF2B5EF4-FFF2-40B4-BE49-F238E27FC236}">
              <a16:creationId xmlns:a16="http://schemas.microsoft.com/office/drawing/2014/main" id="{F531116F-C04A-43E5-B652-11E10C48E42B}"/>
            </a:ext>
          </a:extLst>
        </xdr:cNvPr>
        <xdr:cNvSpPr/>
      </xdr:nvSpPr>
      <xdr:spPr>
        <a:xfrm>
          <a:off x="10426700" y="10624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5302</xdr:rowOff>
    </xdr:from>
    <xdr:to>
      <xdr:col>50</xdr:col>
      <xdr:colOff>165100</xdr:colOff>
      <xdr:row>62</xdr:row>
      <xdr:rowOff>106902</xdr:rowOff>
    </xdr:to>
    <xdr:sp macro="" textlink="">
      <xdr:nvSpPr>
        <xdr:cNvPr id="226" name="フローチャート: 判断 225">
          <a:extLst>
            <a:ext uri="{FF2B5EF4-FFF2-40B4-BE49-F238E27FC236}">
              <a16:creationId xmlns:a16="http://schemas.microsoft.com/office/drawing/2014/main" id="{F76ADF56-D67C-4F59-941F-6E832F46E746}"/>
            </a:ext>
          </a:extLst>
        </xdr:cNvPr>
        <xdr:cNvSpPr/>
      </xdr:nvSpPr>
      <xdr:spPr>
        <a:xfrm>
          <a:off x="9588500" y="1063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23388</xdr:rowOff>
    </xdr:from>
    <xdr:to>
      <xdr:col>46</xdr:col>
      <xdr:colOff>38100</xdr:colOff>
      <xdr:row>62</xdr:row>
      <xdr:rowOff>124988</xdr:rowOff>
    </xdr:to>
    <xdr:sp macro="" textlink="">
      <xdr:nvSpPr>
        <xdr:cNvPr id="227" name="フローチャート: 判断 226">
          <a:extLst>
            <a:ext uri="{FF2B5EF4-FFF2-40B4-BE49-F238E27FC236}">
              <a16:creationId xmlns:a16="http://schemas.microsoft.com/office/drawing/2014/main" id="{503001BA-1172-481F-A705-8C6DFAA54B1A}"/>
            </a:ext>
          </a:extLst>
        </xdr:cNvPr>
        <xdr:cNvSpPr/>
      </xdr:nvSpPr>
      <xdr:spPr>
        <a:xfrm>
          <a:off x="8699500" y="10653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14111</xdr:rowOff>
    </xdr:from>
    <xdr:to>
      <xdr:col>41</xdr:col>
      <xdr:colOff>101600</xdr:colOff>
      <xdr:row>62</xdr:row>
      <xdr:rowOff>115711</xdr:rowOff>
    </xdr:to>
    <xdr:sp macro="" textlink="">
      <xdr:nvSpPr>
        <xdr:cNvPr id="228" name="フローチャート: 判断 227">
          <a:extLst>
            <a:ext uri="{FF2B5EF4-FFF2-40B4-BE49-F238E27FC236}">
              <a16:creationId xmlns:a16="http://schemas.microsoft.com/office/drawing/2014/main" id="{EBB856AE-174F-4A65-9D21-014F0BD4FCEA}"/>
            </a:ext>
          </a:extLst>
        </xdr:cNvPr>
        <xdr:cNvSpPr/>
      </xdr:nvSpPr>
      <xdr:spPr>
        <a:xfrm>
          <a:off x="7810500" y="1064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170828</xdr:rowOff>
    </xdr:from>
    <xdr:to>
      <xdr:col>36</xdr:col>
      <xdr:colOff>165100</xdr:colOff>
      <xdr:row>62</xdr:row>
      <xdr:rowOff>100978</xdr:rowOff>
    </xdr:to>
    <xdr:sp macro="" textlink="">
      <xdr:nvSpPr>
        <xdr:cNvPr id="229" name="フローチャート: 判断 228">
          <a:extLst>
            <a:ext uri="{FF2B5EF4-FFF2-40B4-BE49-F238E27FC236}">
              <a16:creationId xmlns:a16="http://schemas.microsoft.com/office/drawing/2014/main" id="{F0C82EA6-E46D-4E50-BD0D-8F75140745B0}"/>
            </a:ext>
          </a:extLst>
        </xdr:cNvPr>
        <xdr:cNvSpPr/>
      </xdr:nvSpPr>
      <xdr:spPr>
        <a:xfrm>
          <a:off x="6921500" y="1062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8EA6039E-D72E-4AA6-B4F4-64D138FB6E97}"/>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8610B8EC-4B46-4227-97DD-8087AF8DEB62}"/>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9A6F324A-A446-4487-9914-6027913F4E53}"/>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66EFE35A-75C1-47EA-9C8E-7F0CED372047}"/>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5657E518-9DD9-4E43-AE82-9313F145DFAD}"/>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89629</xdr:rowOff>
    </xdr:from>
    <xdr:to>
      <xdr:col>55</xdr:col>
      <xdr:colOff>50800</xdr:colOff>
      <xdr:row>64</xdr:row>
      <xdr:rowOff>19779</xdr:rowOff>
    </xdr:to>
    <xdr:sp macro="" textlink="">
      <xdr:nvSpPr>
        <xdr:cNvPr id="235" name="楕円 234">
          <a:extLst>
            <a:ext uri="{FF2B5EF4-FFF2-40B4-BE49-F238E27FC236}">
              <a16:creationId xmlns:a16="http://schemas.microsoft.com/office/drawing/2014/main" id="{219D14C0-79AB-4812-BDF4-382556E372CB}"/>
            </a:ext>
          </a:extLst>
        </xdr:cNvPr>
        <xdr:cNvSpPr/>
      </xdr:nvSpPr>
      <xdr:spPr>
        <a:xfrm>
          <a:off x="10426700" y="10890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4556</xdr:rowOff>
    </xdr:from>
    <xdr:ext cx="534377" cy="259045"/>
    <xdr:sp macro="" textlink="">
      <xdr:nvSpPr>
        <xdr:cNvPr id="236" name="【橋りょう・トンネル】&#10;一人当たり有形固定資産（償却資産）額該当値テキスト">
          <a:extLst>
            <a:ext uri="{FF2B5EF4-FFF2-40B4-BE49-F238E27FC236}">
              <a16:creationId xmlns:a16="http://schemas.microsoft.com/office/drawing/2014/main" id="{F3765A7A-75E1-431D-8A12-372DADBCB4C7}"/>
            </a:ext>
          </a:extLst>
        </xdr:cNvPr>
        <xdr:cNvSpPr txBox="1"/>
      </xdr:nvSpPr>
      <xdr:spPr>
        <a:xfrm>
          <a:off x="10515600" y="10805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93756</xdr:rowOff>
    </xdr:from>
    <xdr:to>
      <xdr:col>50</xdr:col>
      <xdr:colOff>165100</xdr:colOff>
      <xdr:row>64</xdr:row>
      <xdr:rowOff>23906</xdr:rowOff>
    </xdr:to>
    <xdr:sp macro="" textlink="">
      <xdr:nvSpPr>
        <xdr:cNvPr id="237" name="楕円 236">
          <a:extLst>
            <a:ext uri="{FF2B5EF4-FFF2-40B4-BE49-F238E27FC236}">
              <a16:creationId xmlns:a16="http://schemas.microsoft.com/office/drawing/2014/main" id="{845339ED-5634-46FC-AC2D-78EEA4F1CE27}"/>
            </a:ext>
          </a:extLst>
        </xdr:cNvPr>
        <xdr:cNvSpPr/>
      </xdr:nvSpPr>
      <xdr:spPr>
        <a:xfrm>
          <a:off x="9588500" y="1089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140429</xdr:rowOff>
    </xdr:from>
    <xdr:to>
      <xdr:col>55</xdr:col>
      <xdr:colOff>0</xdr:colOff>
      <xdr:row>63</xdr:row>
      <xdr:rowOff>144556</xdr:rowOff>
    </xdr:to>
    <xdr:cxnSp macro="">
      <xdr:nvCxnSpPr>
        <xdr:cNvPr id="238" name="直線コネクタ 237">
          <a:extLst>
            <a:ext uri="{FF2B5EF4-FFF2-40B4-BE49-F238E27FC236}">
              <a16:creationId xmlns:a16="http://schemas.microsoft.com/office/drawing/2014/main" id="{10A50F24-F79D-4501-B1F2-CA01A365C410}"/>
            </a:ext>
          </a:extLst>
        </xdr:cNvPr>
        <xdr:cNvCxnSpPr/>
      </xdr:nvCxnSpPr>
      <xdr:spPr>
        <a:xfrm flipV="1">
          <a:off x="9639300" y="10941779"/>
          <a:ext cx="838200" cy="4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100247</xdr:rowOff>
    </xdr:from>
    <xdr:to>
      <xdr:col>46</xdr:col>
      <xdr:colOff>38100</xdr:colOff>
      <xdr:row>64</xdr:row>
      <xdr:rowOff>30397</xdr:rowOff>
    </xdr:to>
    <xdr:sp macro="" textlink="">
      <xdr:nvSpPr>
        <xdr:cNvPr id="239" name="楕円 238">
          <a:extLst>
            <a:ext uri="{FF2B5EF4-FFF2-40B4-BE49-F238E27FC236}">
              <a16:creationId xmlns:a16="http://schemas.microsoft.com/office/drawing/2014/main" id="{E4CB4DA6-59B4-4491-BB7A-75023E24D06A}"/>
            </a:ext>
          </a:extLst>
        </xdr:cNvPr>
        <xdr:cNvSpPr/>
      </xdr:nvSpPr>
      <xdr:spPr>
        <a:xfrm>
          <a:off x="8699500" y="10901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144556</xdr:rowOff>
    </xdr:from>
    <xdr:to>
      <xdr:col>50</xdr:col>
      <xdr:colOff>114300</xdr:colOff>
      <xdr:row>63</xdr:row>
      <xdr:rowOff>151047</xdr:rowOff>
    </xdr:to>
    <xdr:cxnSp macro="">
      <xdr:nvCxnSpPr>
        <xdr:cNvPr id="240" name="直線コネクタ 239">
          <a:extLst>
            <a:ext uri="{FF2B5EF4-FFF2-40B4-BE49-F238E27FC236}">
              <a16:creationId xmlns:a16="http://schemas.microsoft.com/office/drawing/2014/main" id="{47909964-781E-408B-9C83-B8E2B541E9C2}"/>
            </a:ext>
          </a:extLst>
        </xdr:cNvPr>
        <xdr:cNvCxnSpPr/>
      </xdr:nvCxnSpPr>
      <xdr:spPr>
        <a:xfrm flipV="1">
          <a:off x="8750300" y="10945906"/>
          <a:ext cx="889000" cy="6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104747</xdr:rowOff>
    </xdr:from>
    <xdr:to>
      <xdr:col>41</xdr:col>
      <xdr:colOff>101600</xdr:colOff>
      <xdr:row>64</xdr:row>
      <xdr:rowOff>34897</xdr:rowOff>
    </xdr:to>
    <xdr:sp macro="" textlink="">
      <xdr:nvSpPr>
        <xdr:cNvPr id="241" name="楕円 240">
          <a:extLst>
            <a:ext uri="{FF2B5EF4-FFF2-40B4-BE49-F238E27FC236}">
              <a16:creationId xmlns:a16="http://schemas.microsoft.com/office/drawing/2014/main" id="{54C6C512-13D8-4480-8F0B-5AE43F4F2383}"/>
            </a:ext>
          </a:extLst>
        </xdr:cNvPr>
        <xdr:cNvSpPr/>
      </xdr:nvSpPr>
      <xdr:spPr>
        <a:xfrm>
          <a:off x="7810500" y="10906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151047</xdr:rowOff>
    </xdr:from>
    <xdr:to>
      <xdr:col>45</xdr:col>
      <xdr:colOff>177800</xdr:colOff>
      <xdr:row>63</xdr:row>
      <xdr:rowOff>155547</xdr:rowOff>
    </xdr:to>
    <xdr:cxnSp macro="">
      <xdr:nvCxnSpPr>
        <xdr:cNvPr id="242" name="直線コネクタ 241">
          <a:extLst>
            <a:ext uri="{FF2B5EF4-FFF2-40B4-BE49-F238E27FC236}">
              <a16:creationId xmlns:a16="http://schemas.microsoft.com/office/drawing/2014/main" id="{6DD96C3D-B86C-4961-A756-46A269B50778}"/>
            </a:ext>
          </a:extLst>
        </xdr:cNvPr>
        <xdr:cNvCxnSpPr/>
      </xdr:nvCxnSpPr>
      <xdr:spPr>
        <a:xfrm flipV="1">
          <a:off x="7861300" y="10952397"/>
          <a:ext cx="889000" cy="4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123429</xdr:rowOff>
    </xdr:from>
    <xdr:ext cx="534377" cy="259045"/>
    <xdr:sp macro="" textlink="">
      <xdr:nvSpPr>
        <xdr:cNvPr id="243" name="n_1aveValue【橋りょう・トンネル】&#10;一人当たり有形固定資産（償却資産）額">
          <a:extLst>
            <a:ext uri="{FF2B5EF4-FFF2-40B4-BE49-F238E27FC236}">
              <a16:creationId xmlns:a16="http://schemas.microsoft.com/office/drawing/2014/main" id="{42A216A8-AD64-45BD-BEC9-CF0AA79C0D5B}"/>
            </a:ext>
          </a:extLst>
        </xdr:cNvPr>
        <xdr:cNvSpPr txBox="1"/>
      </xdr:nvSpPr>
      <xdr:spPr>
        <a:xfrm>
          <a:off x="9359411" y="1041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141515</xdr:rowOff>
    </xdr:from>
    <xdr:ext cx="534377" cy="259045"/>
    <xdr:sp macro="" textlink="">
      <xdr:nvSpPr>
        <xdr:cNvPr id="244" name="n_2aveValue【橋りょう・トンネル】&#10;一人当たり有形固定資産（償却資産）額">
          <a:extLst>
            <a:ext uri="{FF2B5EF4-FFF2-40B4-BE49-F238E27FC236}">
              <a16:creationId xmlns:a16="http://schemas.microsoft.com/office/drawing/2014/main" id="{7D8934D3-9DA2-4FB3-9063-CC97E3298B6B}"/>
            </a:ext>
          </a:extLst>
        </xdr:cNvPr>
        <xdr:cNvSpPr txBox="1"/>
      </xdr:nvSpPr>
      <xdr:spPr>
        <a:xfrm>
          <a:off x="8483111" y="10428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132238</xdr:rowOff>
    </xdr:from>
    <xdr:ext cx="534377" cy="259045"/>
    <xdr:sp macro="" textlink="">
      <xdr:nvSpPr>
        <xdr:cNvPr id="245" name="n_3aveValue【橋りょう・トンネル】&#10;一人当たり有形固定資産（償却資産）額">
          <a:extLst>
            <a:ext uri="{FF2B5EF4-FFF2-40B4-BE49-F238E27FC236}">
              <a16:creationId xmlns:a16="http://schemas.microsoft.com/office/drawing/2014/main" id="{327ACCAA-2688-4CB2-9DEC-6A1F4D85790F}"/>
            </a:ext>
          </a:extLst>
        </xdr:cNvPr>
        <xdr:cNvSpPr txBox="1"/>
      </xdr:nvSpPr>
      <xdr:spPr>
        <a:xfrm>
          <a:off x="7594111" y="10419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117505</xdr:rowOff>
    </xdr:from>
    <xdr:ext cx="534377" cy="259045"/>
    <xdr:sp macro="" textlink="">
      <xdr:nvSpPr>
        <xdr:cNvPr id="246" name="n_4aveValue【橋りょう・トンネル】&#10;一人当たり有形固定資産（償却資産）額">
          <a:extLst>
            <a:ext uri="{FF2B5EF4-FFF2-40B4-BE49-F238E27FC236}">
              <a16:creationId xmlns:a16="http://schemas.microsoft.com/office/drawing/2014/main" id="{0EC14CFD-0472-4AA1-916A-4D3683E753D6}"/>
            </a:ext>
          </a:extLst>
        </xdr:cNvPr>
        <xdr:cNvSpPr txBox="1"/>
      </xdr:nvSpPr>
      <xdr:spPr>
        <a:xfrm>
          <a:off x="6705111" y="1040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15033</xdr:rowOff>
    </xdr:from>
    <xdr:ext cx="534377" cy="259045"/>
    <xdr:sp macro="" textlink="">
      <xdr:nvSpPr>
        <xdr:cNvPr id="247" name="n_1mainValue【橋りょう・トンネル】&#10;一人当たり有形固定資産（償却資産）額">
          <a:extLst>
            <a:ext uri="{FF2B5EF4-FFF2-40B4-BE49-F238E27FC236}">
              <a16:creationId xmlns:a16="http://schemas.microsoft.com/office/drawing/2014/main" id="{C4EDC1E5-99B9-438F-B287-4A39F003D782}"/>
            </a:ext>
          </a:extLst>
        </xdr:cNvPr>
        <xdr:cNvSpPr txBox="1"/>
      </xdr:nvSpPr>
      <xdr:spPr>
        <a:xfrm>
          <a:off x="9359411" y="10987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21524</xdr:rowOff>
    </xdr:from>
    <xdr:ext cx="534377" cy="259045"/>
    <xdr:sp macro="" textlink="">
      <xdr:nvSpPr>
        <xdr:cNvPr id="248" name="n_2mainValue【橋りょう・トンネル】&#10;一人当たり有形固定資産（償却資産）額">
          <a:extLst>
            <a:ext uri="{FF2B5EF4-FFF2-40B4-BE49-F238E27FC236}">
              <a16:creationId xmlns:a16="http://schemas.microsoft.com/office/drawing/2014/main" id="{64BB35EA-9BF0-4AEA-8533-16051A702BDF}"/>
            </a:ext>
          </a:extLst>
        </xdr:cNvPr>
        <xdr:cNvSpPr txBox="1"/>
      </xdr:nvSpPr>
      <xdr:spPr>
        <a:xfrm>
          <a:off x="8483111" y="10994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26024</xdr:rowOff>
    </xdr:from>
    <xdr:ext cx="534377" cy="259045"/>
    <xdr:sp macro="" textlink="">
      <xdr:nvSpPr>
        <xdr:cNvPr id="249" name="n_3mainValue【橋りょう・トンネル】&#10;一人当たり有形固定資産（償却資産）額">
          <a:extLst>
            <a:ext uri="{FF2B5EF4-FFF2-40B4-BE49-F238E27FC236}">
              <a16:creationId xmlns:a16="http://schemas.microsoft.com/office/drawing/2014/main" id="{F2FDBF59-719C-4327-96A8-7796C1071885}"/>
            </a:ext>
          </a:extLst>
        </xdr:cNvPr>
        <xdr:cNvSpPr txBox="1"/>
      </xdr:nvSpPr>
      <xdr:spPr>
        <a:xfrm>
          <a:off x="7594111" y="10998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0" name="正方形/長方形 249">
          <a:extLst>
            <a:ext uri="{FF2B5EF4-FFF2-40B4-BE49-F238E27FC236}">
              <a16:creationId xmlns:a16="http://schemas.microsoft.com/office/drawing/2014/main" id="{9B244875-31EF-4A57-B6F7-DEF8A3AB3675}"/>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1" name="正方形/長方形 250">
          <a:extLst>
            <a:ext uri="{FF2B5EF4-FFF2-40B4-BE49-F238E27FC236}">
              <a16:creationId xmlns:a16="http://schemas.microsoft.com/office/drawing/2014/main" id="{1EC185AA-CE35-410F-A6E8-50138D6A74D4}"/>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2" name="正方形/長方形 251">
          <a:extLst>
            <a:ext uri="{FF2B5EF4-FFF2-40B4-BE49-F238E27FC236}">
              <a16:creationId xmlns:a16="http://schemas.microsoft.com/office/drawing/2014/main" id="{22D5CAC2-6F33-43EE-B060-A82B98B448F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3" name="正方形/長方形 252">
          <a:extLst>
            <a:ext uri="{FF2B5EF4-FFF2-40B4-BE49-F238E27FC236}">
              <a16:creationId xmlns:a16="http://schemas.microsoft.com/office/drawing/2014/main" id="{F043864B-E5E1-4950-AC58-F77AFC1D36AA}"/>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4" name="正方形/長方形 253">
          <a:extLst>
            <a:ext uri="{FF2B5EF4-FFF2-40B4-BE49-F238E27FC236}">
              <a16:creationId xmlns:a16="http://schemas.microsoft.com/office/drawing/2014/main" id="{EB8B4446-7A61-4385-9211-2BAE5243AD86}"/>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5" name="正方形/長方形 254">
          <a:extLst>
            <a:ext uri="{FF2B5EF4-FFF2-40B4-BE49-F238E27FC236}">
              <a16:creationId xmlns:a16="http://schemas.microsoft.com/office/drawing/2014/main" id="{319B68FD-C2E3-48E5-B8AF-55C233289FCE}"/>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6" name="正方形/長方形 255">
          <a:extLst>
            <a:ext uri="{FF2B5EF4-FFF2-40B4-BE49-F238E27FC236}">
              <a16:creationId xmlns:a16="http://schemas.microsoft.com/office/drawing/2014/main" id="{0917388B-A6EE-4720-B868-88E7ACC29B83}"/>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7" name="正方形/長方形 256">
          <a:extLst>
            <a:ext uri="{FF2B5EF4-FFF2-40B4-BE49-F238E27FC236}">
              <a16:creationId xmlns:a16="http://schemas.microsoft.com/office/drawing/2014/main" id="{7F89C860-F6A2-4EA1-9978-DEBA822C4F46}"/>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8" name="テキスト ボックス 257">
          <a:extLst>
            <a:ext uri="{FF2B5EF4-FFF2-40B4-BE49-F238E27FC236}">
              <a16:creationId xmlns:a16="http://schemas.microsoft.com/office/drawing/2014/main" id="{30EB541C-47A0-4FDA-B924-6D5B7370BDBD}"/>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9" name="直線コネクタ 258">
          <a:extLst>
            <a:ext uri="{FF2B5EF4-FFF2-40B4-BE49-F238E27FC236}">
              <a16:creationId xmlns:a16="http://schemas.microsoft.com/office/drawing/2014/main" id="{5C4A7740-DB2E-425F-937B-09F1A0332BEB}"/>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60" name="テキスト ボックス 259">
          <a:extLst>
            <a:ext uri="{FF2B5EF4-FFF2-40B4-BE49-F238E27FC236}">
              <a16:creationId xmlns:a16="http://schemas.microsoft.com/office/drawing/2014/main" id="{2293B533-FB57-47E3-AC5D-CD9291BD640D}"/>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1" name="直線コネクタ 260">
          <a:extLst>
            <a:ext uri="{FF2B5EF4-FFF2-40B4-BE49-F238E27FC236}">
              <a16:creationId xmlns:a16="http://schemas.microsoft.com/office/drawing/2014/main" id="{1463E4F5-F7EB-4CA5-9884-1E011A23F13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62" name="テキスト ボックス 261">
          <a:extLst>
            <a:ext uri="{FF2B5EF4-FFF2-40B4-BE49-F238E27FC236}">
              <a16:creationId xmlns:a16="http://schemas.microsoft.com/office/drawing/2014/main" id="{4D722FC9-167E-4EA0-8A98-A98D3D62E3E8}"/>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3" name="直線コネクタ 262">
          <a:extLst>
            <a:ext uri="{FF2B5EF4-FFF2-40B4-BE49-F238E27FC236}">
              <a16:creationId xmlns:a16="http://schemas.microsoft.com/office/drawing/2014/main" id="{EE71E713-B768-48ED-A36A-2EA0B5BB62BD}"/>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4" name="テキスト ボックス 263">
          <a:extLst>
            <a:ext uri="{FF2B5EF4-FFF2-40B4-BE49-F238E27FC236}">
              <a16:creationId xmlns:a16="http://schemas.microsoft.com/office/drawing/2014/main" id="{F79483CE-7049-48E4-BD09-9926E52AB8D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5" name="直線コネクタ 264">
          <a:extLst>
            <a:ext uri="{FF2B5EF4-FFF2-40B4-BE49-F238E27FC236}">
              <a16:creationId xmlns:a16="http://schemas.microsoft.com/office/drawing/2014/main" id="{C0ECA55B-7338-466E-800A-D9A9762E1FF9}"/>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6" name="テキスト ボックス 265">
          <a:extLst>
            <a:ext uri="{FF2B5EF4-FFF2-40B4-BE49-F238E27FC236}">
              <a16:creationId xmlns:a16="http://schemas.microsoft.com/office/drawing/2014/main" id="{59CF7808-AF54-4995-80B7-D769D498A82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7" name="直線コネクタ 266">
          <a:extLst>
            <a:ext uri="{FF2B5EF4-FFF2-40B4-BE49-F238E27FC236}">
              <a16:creationId xmlns:a16="http://schemas.microsoft.com/office/drawing/2014/main" id="{A7B71BC2-CE1F-4A58-93E3-D015E0D51A09}"/>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8" name="テキスト ボックス 267">
          <a:extLst>
            <a:ext uri="{FF2B5EF4-FFF2-40B4-BE49-F238E27FC236}">
              <a16:creationId xmlns:a16="http://schemas.microsoft.com/office/drawing/2014/main" id="{39E77B64-A892-4C84-8DAC-60515F7500F2}"/>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9" name="直線コネクタ 268">
          <a:extLst>
            <a:ext uri="{FF2B5EF4-FFF2-40B4-BE49-F238E27FC236}">
              <a16:creationId xmlns:a16="http://schemas.microsoft.com/office/drawing/2014/main" id="{D7B86FC1-99E9-4018-A6F6-FE73F1D00DF4}"/>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0" name="テキスト ボックス 269">
          <a:extLst>
            <a:ext uri="{FF2B5EF4-FFF2-40B4-BE49-F238E27FC236}">
              <a16:creationId xmlns:a16="http://schemas.microsoft.com/office/drawing/2014/main" id="{F4CCC6CF-C2A4-4AFB-9399-F4C7B275E42F}"/>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1" name="直線コネクタ 270">
          <a:extLst>
            <a:ext uri="{FF2B5EF4-FFF2-40B4-BE49-F238E27FC236}">
              <a16:creationId xmlns:a16="http://schemas.microsoft.com/office/drawing/2014/main" id="{24D12FA4-B104-4856-A14A-FB2D4C25BB61}"/>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2" name="テキスト ボックス 271">
          <a:extLst>
            <a:ext uri="{FF2B5EF4-FFF2-40B4-BE49-F238E27FC236}">
              <a16:creationId xmlns:a16="http://schemas.microsoft.com/office/drawing/2014/main" id="{0CA2B4DE-EEF4-491D-A900-403F1A77975D}"/>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3" name="【公営住宅】&#10;有形固定資産減価償却率グラフ枠">
          <a:extLst>
            <a:ext uri="{FF2B5EF4-FFF2-40B4-BE49-F238E27FC236}">
              <a16:creationId xmlns:a16="http://schemas.microsoft.com/office/drawing/2014/main" id="{B1777448-B473-4AD1-A1C1-4A61BBB56B5C}"/>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57150</xdr:rowOff>
    </xdr:from>
    <xdr:to>
      <xdr:col>24</xdr:col>
      <xdr:colOff>62865</xdr:colOff>
      <xdr:row>86</xdr:row>
      <xdr:rowOff>144780</xdr:rowOff>
    </xdr:to>
    <xdr:cxnSp macro="">
      <xdr:nvCxnSpPr>
        <xdr:cNvPr id="274" name="直線コネクタ 273">
          <a:extLst>
            <a:ext uri="{FF2B5EF4-FFF2-40B4-BE49-F238E27FC236}">
              <a16:creationId xmlns:a16="http://schemas.microsoft.com/office/drawing/2014/main" id="{4708C33E-74D0-41F8-81BE-382A4A42413C}"/>
            </a:ext>
          </a:extLst>
        </xdr:cNvPr>
        <xdr:cNvCxnSpPr/>
      </xdr:nvCxnSpPr>
      <xdr:spPr>
        <a:xfrm flipV="1">
          <a:off x="4634865" y="13258800"/>
          <a:ext cx="0"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148607</xdr:rowOff>
    </xdr:from>
    <xdr:ext cx="405111" cy="259045"/>
    <xdr:sp macro="" textlink="">
      <xdr:nvSpPr>
        <xdr:cNvPr id="275" name="【公営住宅】&#10;有形固定資産減価償却率最小値テキスト">
          <a:extLst>
            <a:ext uri="{FF2B5EF4-FFF2-40B4-BE49-F238E27FC236}">
              <a16:creationId xmlns:a16="http://schemas.microsoft.com/office/drawing/2014/main" id="{1434A8CF-8D45-4C1A-889F-0CE61FC32145}"/>
            </a:ext>
          </a:extLst>
        </xdr:cNvPr>
        <xdr:cNvSpPr txBox="1"/>
      </xdr:nvSpPr>
      <xdr:spPr>
        <a:xfrm>
          <a:off x="4673600" y="1489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144780</xdr:rowOff>
    </xdr:from>
    <xdr:to>
      <xdr:col>24</xdr:col>
      <xdr:colOff>152400</xdr:colOff>
      <xdr:row>86</xdr:row>
      <xdr:rowOff>144780</xdr:rowOff>
    </xdr:to>
    <xdr:cxnSp macro="">
      <xdr:nvCxnSpPr>
        <xdr:cNvPr id="276" name="直線コネクタ 275">
          <a:extLst>
            <a:ext uri="{FF2B5EF4-FFF2-40B4-BE49-F238E27FC236}">
              <a16:creationId xmlns:a16="http://schemas.microsoft.com/office/drawing/2014/main" id="{6F87E30A-5C32-4876-A55E-93E3A9877112}"/>
            </a:ext>
          </a:extLst>
        </xdr:cNvPr>
        <xdr:cNvCxnSpPr/>
      </xdr:nvCxnSpPr>
      <xdr:spPr>
        <a:xfrm>
          <a:off x="4546600" y="1488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3827</xdr:rowOff>
    </xdr:from>
    <xdr:ext cx="405111" cy="259045"/>
    <xdr:sp macro="" textlink="">
      <xdr:nvSpPr>
        <xdr:cNvPr id="277" name="【公営住宅】&#10;有形固定資産減価償却率最大値テキスト">
          <a:extLst>
            <a:ext uri="{FF2B5EF4-FFF2-40B4-BE49-F238E27FC236}">
              <a16:creationId xmlns:a16="http://schemas.microsoft.com/office/drawing/2014/main" id="{F704AA25-006F-4BEC-AA32-2F1A705F461B}"/>
            </a:ext>
          </a:extLst>
        </xdr:cNvPr>
        <xdr:cNvSpPr txBox="1"/>
      </xdr:nvSpPr>
      <xdr:spPr>
        <a:xfrm>
          <a:off x="4673600" y="1303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57150</xdr:rowOff>
    </xdr:from>
    <xdr:to>
      <xdr:col>24</xdr:col>
      <xdr:colOff>152400</xdr:colOff>
      <xdr:row>77</xdr:row>
      <xdr:rowOff>57150</xdr:rowOff>
    </xdr:to>
    <xdr:cxnSp macro="">
      <xdr:nvCxnSpPr>
        <xdr:cNvPr id="278" name="直線コネクタ 277">
          <a:extLst>
            <a:ext uri="{FF2B5EF4-FFF2-40B4-BE49-F238E27FC236}">
              <a16:creationId xmlns:a16="http://schemas.microsoft.com/office/drawing/2014/main" id="{F3E69F20-FC0E-4BE1-805B-4E9806DE7106}"/>
            </a:ext>
          </a:extLst>
        </xdr:cNvPr>
        <xdr:cNvCxnSpPr/>
      </xdr:nvCxnSpPr>
      <xdr:spPr>
        <a:xfrm>
          <a:off x="4546600" y="1325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10177</xdr:rowOff>
    </xdr:from>
    <xdr:ext cx="405111" cy="259045"/>
    <xdr:sp macro="" textlink="">
      <xdr:nvSpPr>
        <xdr:cNvPr id="279" name="【公営住宅】&#10;有形固定資産減価償却率平均値テキスト">
          <a:extLst>
            <a:ext uri="{FF2B5EF4-FFF2-40B4-BE49-F238E27FC236}">
              <a16:creationId xmlns:a16="http://schemas.microsoft.com/office/drawing/2014/main" id="{77E3A1A8-47E8-43EF-B2DE-CF494DEB5B4E}"/>
            </a:ext>
          </a:extLst>
        </xdr:cNvPr>
        <xdr:cNvSpPr txBox="1"/>
      </xdr:nvSpPr>
      <xdr:spPr>
        <a:xfrm>
          <a:off x="4673600" y="14069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158750</xdr:rowOff>
    </xdr:from>
    <xdr:to>
      <xdr:col>24</xdr:col>
      <xdr:colOff>114300</xdr:colOff>
      <xdr:row>83</xdr:row>
      <xdr:rowOff>88900</xdr:rowOff>
    </xdr:to>
    <xdr:sp macro="" textlink="">
      <xdr:nvSpPr>
        <xdr:cNvPr id="280" name="フローチャート: 判断 279">
          <a:extLst>
            <a:ext uri="{FF2B5EF4-FFF2-40B4-BE49-F238E27FC236}">
              <a16:creationId xmlns:a16="http://schemas.microsoft.com/office/drawing/2014/main" id="{2A989811-0EB9-4F64-AA5A-EB2A69A6795C}"/>
            </a:ext>
          </a:extLst>
        </xdr:cNvPr>
        <xdr:cNvSpPr/>
      </xdr:nvSpPr>
      <xdr:spPr>
        <a:xfrm>
          <a:off x="45847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132080</xdr:rowOff>
    </xdr:from>
    <xdr:to>
      <xdr:col>20</xdr:col>
      <xdr:colOff>38100</xdr:colOff>
      <xdr:row>83</xdr:row>
      <xdr:rowOff>62230</xdr:rowOff>
    </xdr:to>
    <xdr:sp macro="" textlink="">
      <xdr:nvSpPr>
        <xdr:cNvPr id="281" name="フローチャート: 判断 280">
          <a:extLst>
            <a:ext uri="{FF2B5EF4-FFF2-40B4-BE49-F238E27FC236}">
              <a16:creationId xmlns:a16="http://schemas.microsoft.com/office/drawing/2014/main" id="{927628B4-D2AF-4DC9-8F0B-0CF31776D1EF}"/>
            </a:ext>
          </a:extLst>
        </xdr:cNvPr>
        <xdr:cNvSpPr/>
      </xdr:nvSpPr>
      <xdr:spPr>
        <a:xfrm>
          <a:off x="374650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78739</xdr:rowOff>
    </xdr:from>
    <xdr:to>
      <xdr:col>15</xdr:col>
      <xdr:colOff>101600</xdr:colOff>
      <xdr:row>83</xdr:row>
      <xdr:rowOff>8889</xdr:rowOff>
    </xdr:to>
    <xdr:sp macro="" textlink="">
      <xdr:nvSpPr>
        <xdr:cNvPr id="282" name="フローチャート: 判断 281">
          <a:extLst>
            <a:ext uri="{FF2B5EF4-FFF2-40B4-BE49-F238E27FC236}">
              <a16:creationId xmlns:a16="http://schemas.microsoft.com/office/drawing/2014/main" id="{C7F76CBB-F505-43ED-9AF9-AF7FE0515107}"/>
            </a:ext>
          </a:extLst>
        </xdr:cNvPr>
        <xdr:cNvSpPr/>
      </xdr:nvSpPr>
      <xdr:spPr>
        <a:xfrm>
          <a:off x="2857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40639</xdr:rowOff>
    </xdr:from>
    <xdr:to>
      <xdr:col>10</xdr:col>
      <xdr:colOff>165100</xdr:colOff>
      <xdr:row>82</xdr:row>
      <xdr:rowOff>142239</xdr:rowOff>
    </xdr:to>
    <xdr:sp macro="" textlink="">
      <xdr:nvSpPr>
        <xdr:cNvPr id="283" name="フローチャート: 判断 282">
          <a:extLst>
            <a:ext uri="{FF2B5EF4-FFF2-40B4-BE49-F238E27FC236}">
              <a16:creationId xmlns:a16="http://schemas.microsoft.com/office/drawing/2014/main" id="{BF6AED45-37C6-463C-9537-B914090295F0}"/>
            </a:ext>
          </a:extLst>
        </xdr:cNvPr>
        <xdr:cNvSpPr/>
      </xdr:nvSpPr>
      <xdr:spPr>
        <a:xfrm>
          <a:off x="19685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6350</xdr:rowOff>
    </xdr:from>
    <xdr:to>
      <xdr:col>6</xdr:col>
      <xdr:colOff>38100</xdr:colOff>
      <xdr:row>82</xdr:row>
      <xdr:rowOff>107950</xdr:rowOff>
    </xdr:to>
    <xdr:sp macro="" textlink="">
      <xdr:nvSpPr>
        <xdr:cNvPr id="284" name="フローチャート: 判断 283">
          <a:extLst>
            <a:ext uri="{FF2B5EF4-FFF2-40B4-BE49-F238E27FC236}">
              <a16:creationId xmlns:a16="http://schemas.microsoft.com/office/drawing/2014/main" id="{019A4F89-BE05-4A00-A79E-891FB5D9C2AB}"/>
            </a:ext>
          </a:extLst>
        </xdr:cNvPr>
        <xdr:cNvSpPr/>
      </xdr:nvSpPr>
      <xdr:spPr>
        <a:xfrm>
          <a:off x="1079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33A15D01-6AB7-4642-AF84-3D89DD2FC052}"/>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CCFC5DFC-FFB3-4636-A750-43FE2F03FD3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BF7BE913-AD72-4AD7-9D3E-004D67445AFA}"/>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8EAB1677-D1BA-4817-8CA1-6DD9C107A47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AA8AC155-FADA-470E-8E37-FDF215F616F6}"/>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151130</xdr:rowOff>
    </xdr:from>
    <xdr:to>
      <xdr:col>24</xdr:col>
      <xdr:colOff>114300</xdr:colOff>
      <xdr:row>85</xdr:row>
      <xdr:rowOff>81280</xdr:rowOff>
    </xdr:to>
    <xdr:sp macro="" textlink="">
      <xdr:nvSpPr>
        <xdr:cNvPr id="290" name="楕円 289">
          <a:extLst>
            <a:ext uri="{FF2B5EF4-FFF2-40B4-BE49-F238E27FC236}">
              <a16:creationId xmlns:a16="http://schemas.microsoft.com/office/drawing/2014/main" id="{A899EEB2-866B-4347-BC9E-FAFEB04B68B0}"/>
            </a:ext>
          </a:extLst>
        </xdr:cNvPr>
        <xdr:cNvSpPr/>
      </xdr:nvSpPr>
      <xdr:spPr>
        <a:xfrm>
          <a:off x="4584700" y="1455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129557</xdr:rowOff>
    </xdr:from>
    <xdr:ext cx="405111" cy="259045"/>
    <xdr:sp macro="" textlink="">
      <xdr:nvSpPr>
        <xdr:cNvPr id="291" name="【公営住宅】&#10;有形固定資産減価償却率該当値テキスト">
          <a:extLst>
            <a:ext uri="{FF2B5EF4-FFF2-40B4-BE49-F238E27FC236}">
              <a16:creationId xmlns:a16="http://schemas.microsoft.com/office/drawing/2014/main" id="{E2DC3766-C357-4A7D-9200-C2BF892B2958}"/>
            </a:ext>
          </a:extLst>
        </xdr:cNvPr>
        <xdr:cNvSpPr txBox="1"/>
      </xdr:nvSpPr>
      <xdr:spPr>
        <a:xfrm>
          <a:off x="4673600" y="1453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86361</xdr:rowOff>
    </xdr:from>
    <xdr:to>
      <xdr:col>20</xdr:col>
      <xdr:colOff>38100</xdr:colOff>
      <xdr:row>85</xdr:row>
      <xdr:rowOff>16511</xdr:rowOff>
    </xdr:to>
    <xdr:sp macro="" textlink="">
      <xdr:nvSpPr>
        <xdr:cNvPr id="292" name="楕円 291">
          <a:extLst>
            <a:ext uri="{FF2B5EF4-FFF2-40B4-BE49-F238E27FC236}">
              <a16:creationId xmlns:a16="http://schemas.microsoft.com/office/drawing/2014/main" id="{2DB7A1B4-D0B2-4CEF-9081-FAC5C9ABE343}"/>
            </a:ext>
          </a:extLst>
        </xdr:cNvPr>
        <xdr:cNvSpPr/>
      </xdr:nvSpPr>
      <xdr:spPr>
        <a:xfrm>
          <a:off x="3746500" y="1448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137161</xdr:rowOff>
    </xdr:from>
    <xdr:to>
      <xdr:col>24</xdr:col>
      <xdr:colOff>63500</xdr:colOff>
      <xdr:row>85</xdr:row>
      <xdr:rowOff>30480</xdr:rowOff>
    </xdr:to>
    <xdr:cxnSp macro="">
      <xdr:nvCxnSpPr>
        <xdr:cNvPr id="293" name="直線コネクタ 292">
          <a:extLst>
            <a:ext uri="{FF2B5EF4-FFF2-40B4-BE49-F238E27FC236}">
              <a16:creationId xmlns:a16="http://schemas.microsoft.com/office/drawing/2014/main" id="{34BD9FB7-D6BE-426A-8DE5-86BC3573D6B7}"/>
            </a:ext>
          </a:extLst>
        </xdr:cNvPr>
        <xdr:cNvCxnSpPr/>
      </xdr:nvCxnSpPr>
      <xdr:spPr>
        <a:xfrm>
          <a:off x="3797300" y="14538961"/>
          <a:ext cx="8382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25400</xdr:rowOff>
    </xdr:from>
    <xdr:to>
      <xdr:col>15</xdr:col>
      <xdr:colOff>101600</xdr:colOff>
      <xdr:row>84</xdr:row>
      <xdr:rowOff>127000</xdr:rowOff>
    </xdr:to>
    <xdr:sp macro="" textlink="">
      <xdr:nvSpPr>
        <xdr:cNvPr id="294" name="楕円 293">
          <a:extLst>
            <a:ext uri="{FF2B5EF4-FFF2-40B4-BE49-F238E27FC236}">
              <a16:creationId xmlns:a16="http://schemas.microsoft.com/office/drawing/2014/main" id="{55C860AA-7925-4B79-8866-9DC9E3AE9D97}"/>
            </a:ext>
          </a:extLst>
        </xdr:cNvPr>
        <xdr:cNvSpPr/>
      </xdr:nvSpPr>
      <xdr:spPr>
        <a:xfrm>
          <a:off x="2857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76200</xdr:rowOff>
    </xdr:from>
    <xdr:to>
      <xdr:col>19</xdr:col>
      <xdr:colOff>177800</xdr:colOff>
      <xdr:row>84</xdr:row>
      <xdr:rowOff>137161</xdr:rowOff>
    </xdr:to>
    <xdr:cxnSp macro="">
      <xdr:nvCxnSpPr>
        <xdr:cNvPr id="295" name="直線コネクタ 294">
          <a:extLst>
            <a:ext uri="{FF2B5EF4-FFF2-40B4-BE49-F238E27FC236}">
              <a16:creationId xmlns:a16="http://schemas.microsoft.com/office/drawing/2014/main" id="{EC28B53D-F688-426F-94CB-3445FA4F28CD}"/>
            </a:ext>
          </a:extLst>
        </xdr:cNvPr>
        <xdr:cNvCxnSpPr/>
      </xdr:nvCxnSpPr>
      <xdr:spPr>
        <a:xfrm>
          <a:off x="2908300" y="1447800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132080</xdr:rowOff>
    </xdr:from>
    <xdr:to>
      <xdr:col>10</xdr:col>
      <xdr:colOff>165100</xdr:colOff>
      <xdr:row>84</xdr:row>
      <xdr:rowOff>62230</xdr:rowOff>
    </xdr:to>
    <xdr:sp macro="" textlink="">
      <xdr:nvSpPr>
        <xdr:cNvPr id="296" name="楕円 295">
          <a:extLst>
            <a:ext uri="{FF2B5EF4-FFF2-40B4-BE49-F238E27FC236}">
              <a16:creationId xmlns:a16="http://schemas.microsoft.com/office/drawing/2014/main" id="{8150492C-7362-40DE-AFFD-E631830DEF2B}"/>
            </a:ext>
          </a:extLst>
        </xdr:cNvPr>
        <xdr:cNvSpPr/>
      </xdr:nvSpPr>
      <xdr:spPr>
        <a:xfrm>
          <a:off x="1968500" y="1436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11430</xdr:rowOff>
    </xdr:from>
    <xdr:to>
      <xdr:col>15</xdr:col>
      <xdr:colOff>50800</xdr:colOff>
      <xdr:row>84</xdr:row>
      <xdr:rowOff>76200</xdr:rowOff>
    </xdr:to>
    <xdr:cxnSp macro="">
      <xdr:nvCxnSpPr>
        <xdr:cNvPr id="297" name="直線コネクタ 296">
          <a:extLst>
            <a:ext uri="{FF2B5EF4-FFF2-40B4-BE49-F238E27FC236}">
              <a16:creationId xmlns:a16="http://schemas.microsoft.com/office/drawing/2014/main" id="{1A82D6B4-116F-43A6-8EA3-1765EC980BC8}"/>
            </a:ext>
          </a:extLst>
        </xdr:cNvPr>
        <xdr:cNvCxnSpPr/>
      </xdr:nvCxnSpPr>
      <xdr:spPr>
        <a:xfrm>
          <a:off x="2019300" y="1441323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78757</xdr:rowOff>
    </xdr:from>
    <xdr:ext cx="405111" cy="259045"/>
    <xdr:sp macro="" textlink="">
      <xdr:nvSpPr>
        <xdr:cNvPr id="298" name="n_1aveValue【公営住宅】&#10;有形固定資産減価償却率">
          <a:extLst>
            <a:ext uri="{FF2B5EF4-FFF2-40B4-BE49-F238E27FC236}">
              <a16:creationId xmlns:a16="http://schemas.microsoft.com/office/drawing/2014/main" id="{63909999-337D-4F5A-8D9F-9C93926E7394}"/>
            </a:ext>
          </a:extLst>
        </xdr:cNvPr>
        <xdr:cNvSpPr txBox="1"/>
      </xdr:nvSpPr>
      <xdr:spPr>
        <a:xfrm>
          <a:off x="3582044" y="1396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25416</xdr:rowOff>
    </xdr:from>
    <xdr:ext cx="405111" cy="259045"/>
    <xdr:sp macro="" textlink="">
      <xdr:nvSpPr>
        <xdr:cNvPr id="299" name="n_2aveValue【公営住宅】&#10;有形固定資産減価償却率">
          <a:extLst>
            <a:ext uri="{FF2B5EF4-FFF2-40B4-BE49-F238E27FC236}">
              <a16:creationId xmlns:a16="http://schemas.microsoft.com/office/drawing/2014/main" id="{95A4BDEE-D81C-4C76-B1B3-90B9720541F3}"/>
            </a:ext>
          </a:extLst>
        </xdr:cNvPr>
        <xdr:cNvSpPr txBox="1"/>
      </xdr:nvSpPr>
      <xdr:spPr>
        <a:xfrm>
          <a:off x="2705744"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158766</xdr:rowOff>
    </xdr:from>
    <xdr:ext cx="405111" cy="259045"/>
    <xdr:sp macro="" textlink="">
      <xdr:nvSpPr>
        <xdr:cNvPr id="300" name="n_3aveValue【公営住宅】&#10;有形固定資産減価償却率">
          <a:extLst>
            <a:ext uri="{FF2B5EF4-FFF2-40B4-BE49-F238E27FC236}">
              <a16:creationId xmlns:a16="http://schemas.microsoft.com/office/drawing/2014/main" id="{1E3555A6-500F-434E-B06C-D6B27DC9893F}"/>
            </a:ext>
          </a:extLst>
        </xdr:cNvPr>
        <xdr:cNvSpPr txBox="1"/>
      </xdr:nvSpPr>
      <xdr:spPr>
        <a:xfrm>
          <a:off x="1816744" y="13874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124477</xdr:rowOff>
    </xdr:from>
    <xdr:ext cx="405111" cy="259045"/>
    <xdr:sp macro="" textlink="">
      <xdr:nvSpPr>
        <xdr:cNvPr id="301" name="n_4aveValue【公営住宅】&#10;有形固定資産減価償却率">
          <a:extLst>
            <a:ext uri="{FF2B5EF4-FFF2-40B4-BE49-F238E27FC236}">
              <a16:creationId xmlns:a16="http://schemas.microsoft.com/office/drawing/2014/main" id="{5315D39F-BFD7-4C08-94D6-5AA0FDEADD79}"/>
            </a:ext>
          </a:extLst>
        </xdr:cNvPr>
        <xdr:cNvSpPr txBox="1"/>
      </xdr:nvSpPr>
      <xdr:spPr>
        <a:xfrm>
          <a:off x="9277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7638</xdr:rowOff>
    </xdr:from>
    <xdr:ext cx="405111" cy="259045"/>
    <xdr:sp macro="" textlink="">
      <xdr:nvSpPr>
        <xdr:cNvPr id="302" name="n_1mainValue【公営住宅】&#10;有形固定資産減価償却率">
          <a:extLst>
            <a:ext uri="{FF2B5EF4-FFF2-40B4-BE49-F238E27FC236}">
              <a16:creationId xmlns:a16="http://schemas.microsoft.com/office/drawing/2014/main" id="{22024D94-6D7E-45B0-9E3D-A4BED8B523BB}"/>
            </a:ext>
          </a:extLst>
        </xdr:cNvPr>
        <xdr:cNvSpPr txBox="1"/>
      </xdr:nvSpPr>
      <xdr:spPr>
        <a:xfrm>
          <a:off x="3582044" y="14580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118127</xdr:rowOff>
    </xdr:from>
    <xdr:ext cx="405111" cy="259045"/>
    <xdr:sp macro="" textlink="">
      <xdr:nvSpPr>
        <xdr:cNvPr id="303" name="n_2mainValue【公営住宅】&#10;有形固定資産減価償却率">
          <a:extLst>
            <a:ext uri="{FF2B5EF4-FFF2-40B4-BE49-F238E27FC236}">
              <a16:creationId xmlns:a16="http://schemas.microsoft.com/office/drawing/2014/main" id="{C3FD6D2C-7E71-4E29-AAE4-42E265283A40}"/>
            </a:ext>
          </a:extLst>
        </xdr:cNvPr>
        <xdr:cNvSpPr txBox="1"/>
      </xdr:nvSpPr>
      <xdr:spPr>
        <a:xfrm>
          <a:off x="2705744" y="1451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53357</xdr:rowOff>
    </xdr:from>
    <xdr:ext cx="405111" cy="259045"/>
    <xdr:sp macro="" textlink="">
      <xdr:nvSpPr>
        <xdr:cNvPr id="304" name="n_3mainValue【公営住宅】&#10;有形固定資産減価償却率">
          <a:extLst>
            <a:ext uri="{FF2B5EF4-FFF2-40B4-BE49-F238E27FC236}">
              <a16:creationId xmlns:a16="http://schemas.microsoft.com/office/drawing/2014/main" id="{6B9BFCAE-0FF1-4312-8C6F-ED4C8317688D}"/>
            </a:ext>
          </a:extLst>
        </xdr:cNvPr>
        <xdr:cNvSpPr txBox="1"/>
      </xdr:nvSpPr>
      <xdr:spPr>
        <a:xfrm>
          <a:off x="1816744" y="1445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5" name="正方形/長方形 304">
          <a:extLst>
            <a:ext uri="{FF2B5EF4-FFF2-40B4-BE49-F238E27FC236}">
              <a16:creationId xmlns:a16="http://schemas.microsoft.com/office/drawing/2014/main" id="{ECCA71A2-EC0F-41D3-9185-D4766DE5AF08}"/>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6" name="正方形/長方形 305">
          <a:extLst>
            <a:ext uri="{FF2B5EF4-FFF2-40B4-BE49-F238E27FC236}">
              <a16:creationId xmlns:a16="http://schemas.microsoft.com/office/drawing/2014/main" id="{BA5B1F98-5556-4789-8278-084FD626630F}"/>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7" name="正方形/長方形 306">
          <a:extLst>
            <a:ext uri="{FF2B5EF4-FFF2-40B4-BE49-F238E27FC236}">
              <a16:creationId xmlns:a16="http://schemas.microsoft.com/office/drawing/2014/main" id="{6ADE6323-0CD3-41FB-804A-84ACCDE776FA}"/>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8" name="正方形/長方形 307">
          <a:extLst>
            <a:ext uri="{FF2B5EF4-FFF2-40B4-BE49-F238E27FC236}">
              <a16:creationId xmlns:a16="http://schemas.microsoft.com/office/drawing/2014/main" id="{542EE65A-0C33-47BA-ACF4-3B5661B33125}"/>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9" name="正方形/長方形 308">
          <a:extLst>
            <a:ext uri="{FF2B5EF4-FFF2-40B4-BE49-F238E27FC236}">
              <a16:creationId xmlns:a16="http://schemas.microsoft.com/office/drawing/2014/main" id="{4D4EC79F-AA9E-42D7-813E-660274463BA1}"/>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0" name="正方形/長方形 309">
          <a:extLst>
            <a:ext uri="{FF2B5EF4-FFF2-40B4-BE49-F238E27FC236}">
              <a16:creationId xmlns:a16="http://schemas.microsoft.com/office/drawing/2014/main" id="{E3290D36-0DD6-4E84-A487-85242B81CD5B}"/>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1" name="正方形/長方形 310">
          <a:extLst>
            <a:ext uri="{FF2B5EF4-FFF2-40B4-BE49-F238E27FC236}">
              <a16:creationId xmlns:a16="http://schemas.microsoft.com/office/drawing/2014/main" id="{E15F774D-0FAF-45CA-ADBC-E1723BEBE432}"/>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2" name="正方形/長方形 311">
          <a:extLst>
            <a:ext uri="{FF2B5EF4-FFF2-40B4-BE49-F238E27FC236}">
              <a16:creationId xmlns:a16="http://schemas.microsoft.com/office/drawing/2014/main" id="{B691FE76-81DF-4CD4-9878-EAB2E02C8D69}"/>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3" name="テキスト ボックス 312">
          <a:extLst>
            <a:ext uri="{FF2B5EF4-FFF2-40B4-BE49-F238E27FC236}">
              <a16:creationId xmlns:a16="http://schemas.microsoft.com/office/drawing/2014/main" id="{7E6BA484-892F-450F-A028-627C13405762}"/>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4" name="直線コネクタ 313">
          <a:extLst>
            <a:ext uri="{FF2B5EF4-FFF2-40B4-BE49-F238E27FC236}">
              <a16:creationId xmlns:a16="http://schemas.microsoft.com/office/drawing/2014/main" id="{189618EB-6C43-4D4B-8F3A-D0B1DC655A71}"/>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5" name="直線コネクタ 314">
          <a:extLst>
            <a:ext uri="{FF2B5EF4-FFF2-40B4-BE49-F238E27FC236}">
              <a16:creationId xmlns:a16="http://schemas.microsoft.com/office/drawing/2014/main" id="{2401BD0E-CACC-4582-9564-CC6592630EEA}"/>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6" name="テキスト ボックス 315">
          <a:extLst>
            <a:ext uri="{FF2B5EF4-FFF2-40B4-BE49-F238E27FC236}">
              <a16:creationId xmlns:a16="http://schemas.microsoft.com/office/drawing/2014/main" id="{DB26D99B-CCCD-419C-B648-0AD5705D1C01}"/>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7" name="直線コネクタ 316">
          <a:extLst>
            <a:ext uri="{FF2B5EF4-FFF2-40B4-BE49-F238E27FC236}">
              <a16:creationId xmlns:a16="http://schemas.microsoft.com/office/drawing/2014/main" id="{77BB5F3F-081D-412A-AE27-91BB2C48ACD8}"/>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8" name="テキスト ボックス 317">
          <a:extLst>
            <a:ext uri="{FF2B5EF4-FFF2-40B4-BE49-F238E27FC236}">
              <a16:creationId xmlns:a16="http://schemas.microsoft.com/office/drawing/2014/main" id="{C110ED85-379B-4AFD-98F5-745770ADFE92}"/>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9" name="直線コネクタ 318">
          <a:extLst>
            <a:ext uri="{FF2B5EF4-FFF2-40B4-BE49-F238E27FC236}">
              <a16:creationId xmlns:a16="http://schemas.microsoft.com/office/drawing/2014/main" id="{33618773-2A73-4043-9151-4584C2D2D944}"/>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0" name="テキスト ボックス 319">
          <a:extLst>
            <a:ext uri="{FF2B5EF4-FFF2-40B4-BE49-F238E27FC236}">
              <a16:creationId xmlns:a16="http://schemas.microsoft.com/office/drawing/2014/main" id="{F43F2268-B26B-47CB-B0BD-F66430F8B1F4}"/>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1" name="直線コネクタ 320">
          <a:extLst>
            <a:ext uri="{FF2B5EF4-FFF2-40B4-BE49-F238E27FC236}">
              <a16:creationId xmlns:a16="http://schemas.microsoft.com/office/drawing/2014/main" id="{2F6042B7-A434-4C85-A869-647FC5680A2D}"/>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2" name="テキスト ボックス 321">
          <a:extLst>
            <a:ext uri="{FF2B5EF4-FFF2-40B4-BE49-F238E27FC236}">
              <a16:creationId xmlns:a16="http://schemas.microsoft.com/office/drawing/2014/main" id="{A8DCB38F-48A6-427C-A050-E49EB743FD98}"/>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3" name="直線コネクタ 322">
          <a:extLst>
            <a:ext uri="{FF2B5EF4-FFF2-40B4-BE49-F238E27FC236}">
              <a16:creationId xmlns:a16="http://schemas.microsoft.com/office/drawing/2014/main" id="{61E76FD0-D9A4-4B75-A9A1-CBDF4EAC87F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4" name="テキスト ボックス 323">
          <a:extLst>
            <a:ext uri="{FF2B5EF4-FFF2-40B4-BE49-F238E27FC236}">
              <a16:creationId xmlns:a16="http://schemas.microsoft.com/office/drawing/2014/main" id="{294AE96B-B6BD-4ED2-AEB6-29C4B868FDA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5" name="直線コネクタ 324">
          <a:extLst>
            <a:ext uri="{FF2B5EF4-FFF2-40B4-BE49-F238E27FC236}">
              <a16:creationId xmlns:a16="http://schemas.microsoft.com/office/drawing/2014/main" id="{09472314-24D2-4029-956A-1E8492F514DA}"/>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6" name="テキスト ボックス 325">
          <a:extLst>
            <a:ext uri="{FF2B5EF4-FFF2-40B4-BE49-F238E27FC236}">
              <a16:creationId xmlns:a16="http://schemas.microsoft.com/office/drawing/2014/main" id="{7AB00E58-8146-40A3-B12E-874B562FD248}"/>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7" name="【公営住宅】&#10;一人当たり面積グラフ枠">
          <a:extLst>
            <a:ext uri="{FF2B5EF4-FFF2-40B4-BE49-F238E27FC236}">
              <a16:creationId xmlns:a16="http://schemas.microsoft.com/office/drawing/2014/main" id="{B15ECCDE-867B-4484-987A-7426C148D8CC}"/>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35052</xdr:rowOff>
    </xdr:from>
    <xdr:to>
      <xdr:col>54</xdr:col>
      <xdr:colOff>189865</xdr:colOff>
      <xdr:row>86</xdr:row>
      <xdr:rowOff>110489</xdr:rowOff>
    </xdr:to>
    <xdr:cxnSp macro="">
      <xdr:nvCxnSpPr>
        <xdr:cNvPr id="328" name="直線コネクタ 327">
          <a:extLst>
            <a:ext uri="{FF2B5EF4-FFF2-40B4-BE49-F238E27FC236}">
              <a16:creationId xmlns:a16="http://schemas.microsoft.com/office/drawing/2014/main" id="{205F9804-A6B1-42BD-93C7-7E486E278ECC}"/>
            </a:ext>
          </a:extLst>
        </xdr:cNvPr>
        <xdr:cNvCxnSpPr/>
      </xdr:nvCxnSpPr>
      <xdr:spPr>
        <a:xfrm flipV="1">
          <a:off x="10476865" y="13579602"/>
          <a:ext cx="0" cy="1275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114316</xdr:rowOff>
    </xdr:from>
    <xdr:ext cx="469744" cy="259045"/>
    <xdr:sp macro="" textlink="">
      <xdr:nvSpPr>
        <xdr:cNvPr id="329" name="【公営住宅】&#10;一人当たり面積最小値テキスト">
          <a:extLst>
            <a:ext uri="{FF2B5EF4-FFF2-40B4-BE49-F238E27FC236}">
              <a16:creationId xmlns:a16="http://schemas.microsoft.com/office/drawing/2014/main" id="{D4590D5A-DF92-4206-89F4-9C1CCE2CE665}"/>
            </a:ext>
          </a:extLst>
        </xdr:cNvPr>
        <xdr:cNvSpPr txBox="1"/>
      </xdr:nvSpPr>
      <xdr:spPr>
        <a:xfrm>
          <a:off x="1051560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110489</xdr:rowOff>
    </xdr:from>
    <xdr:to>
      <xdr:col>55</xdr:col>
      <xdr:colOff>88900</xdr:colOff>
      <xdr:row>86</xdr:row>
      <xdr:rowOff>110489</xdr:rowOff>
    </xdr:to>
    <xdr:cxnSp macro="">
      <xdr:nvCxnSpPr>
        <xdr:cNvPr id="330" name="直線コネクタ 329">
          <a:extLst>
            <a:ext uri="{FF2B5EF4-FFF2-40B4-BE49-F238E27FC236}">
              <a16:creationId xmlns:a16="http://schemas.microsoft.com/office/drawing/2014/main" id="{E43906BE-CB70-4F8D-B701-450525F4B99C}"/>
            </a:ext>
          </a:extLst>
        </xdr:cNvPr>
        <xdr:cNvCxnSpPr/>
      </xdr:nvCxnSpPr>
      <xdr:spPr>
        <a:xfrm>
          <a:off x="10388600" y="1485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153179</xdr:rowOff>
    </xdr:from>
    <xdr:ext cx="469744" cy="259045"/>
    <xdr:sp macro="" textlink="">
      <xdr:nvSpPr>
        <xdr:cNvPr id="331" name="【公営住宅】&#10;一人当たり面積最大値テキスト">
          <a:extLst>
            <a:ext uri="{FF2B5EF4-FFF2-40B4-BE49-F238E27FC236}">
              <a16:creationId xmlns:a16="http://schemas.microsoft.com/office/drawing/2014/main" id="{413610D1-939A-414F-A49E-771F22D34138}"/>
            </a:ext>
          </a:extLst>
        </xdr:cNvPr>
        <xdr:cNvSpPr txBox="1"/>
      </xdr:nvSpPr>
      <xdr:spPr>
        <a:xfrm>
          <a:off x="10515600" y="13354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35052</xdr:rowOff>
    </xdr:from>
    <xdr:to>
      <xdr:col>55</xdr:col>
      <xdr:colOff>88900</xdr:colOff>
      <xdr:row>79</xdr:row>
      <xdr:rowOff>35052</xdr:rowOff>
    </xdr:to>
    <xdr:cxnSp macro="">
      <xdr:nvCxnSpPr>
        <xdr:cNvPr id="332" name="直線コネクタ 331">
          <a:extLst>
            <a:ext uri="{FF2B5EF4-FFF2-40B4-BE49-F238E27FC236}">
              <a16:creationId xmlns:a16="http://schemas.microsoft.com/office/drawing/2014/main" id="{C36C1C46-F4EB-4825-A58D-BA143F6078C9}"/>
            </a:ext>
          </a:extLst>
        </xdr:cNvPr>
        <xdr:cNvCxnSpPr/>
      </xdr:nvCxnSpPr>
      <xdr:spPr>
        <a:xfrm>
          <a:off x="10388600" y="13579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22877</xdr:rowOff>
    </xdr:from>
    <xdr:ext cx="469744" cy="259045"/>
    <xdr:sp macro="" textlink="">
      <xdr:nvSpPr>
        <xdr:cNvPr id="333" name="【公営住宅】&#10;一人当たり面積平均値テキスト">
          <a:extLst>
            <a:ext uri="{FF2B5EF4-FFF2-40B4-BE49-F238E27FC236}">
              <a16:creationId xmlns:a16="http://schemas.microsoft.com/office/drawing/2014/main" id="{DBCC9A96-3383-4D33-82E5-40C7E91277C2}"/>
            </a:ext>
          </a:extLst>
        </xdr:cNvPr>
        <xdr:cNvSpPr txBox="1"/>
      </xdr:nvSpPr>
      <xdr:spPr>
        <a:xfrm>
          <a:off x="10515600" y="1425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44450</xdr:rowOff>
    </xdr:from>
    <xdr:to>
      <xdr:col>55</xdr:col>
      <xdr:colOff>50800</xdr:colOff>
      <xdr:row>83</xdr:row>
      <xdr:rowOff>146050</xdr:rowOff>
    </xdr:to>
    <xdr:sp macro="" textlink="">
      <xdr:nvSpPr>
        <xdr:cNvPr id="334" name="フローチャート: 判断 333">
          <a:extLst>
            <a:ext uri="{FF2B5EF4-FFF2-40B4-BE49-F238E27FC236}">
              <a16:creationId xmlns:a16="http://schemas.microsoft.com/office/drawing/2014/main" id="{609C1FA2-26B0-4E5A-A01B-8E7603BD763A}"/>
            </a:ext>
          </a:extLst>
        </xdr:cNvPr>
        <xdr:cNvSpPr/>
      </xdr:nvSpPr>
      <xdr:spPr>
        <a:xfrm>
          <a:off x="10426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42926</xdr:rowOff>
    </xdr:from>
    <xdr:to>
      <xdr:col>50</xdr:col>
      <xdr:colOff>165100</xdr:colOff>
      <xdr:row>83</xdr:row>
      <xdr:rowOff>144526</xdr:rowOff>
    </xdr:to>
    <xdr:sp macro="" textlink="">
      <xdr:nvSpPr>
        <xdr:cNvPr id="335" name="フローチャート: 判断 334">
          <a:extLst>
            <a:ext uri="{FF2B5EF4-FFF2-40B4-BE49-F238E27FC236}">
              <a16:creationId xmlns:a16="http://schemas.microsoft.com/office/drawing/2014/main" id="{B8A2BBB3-B052-43E5-AD6E-1F7F540FE77D}"/>
            </a:ext>
          </a:extLst>
        </xdr:cNvPr>
        <xdr:cNvSpPr/>
      </xdr:nvSpPr>
      <xdr:spPr>
        <a:xfrm>
          <a:off x="9588500" y="14273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7113</xdr:rowOff>
    </xdr:from>
    <xdr:to>
      <xdr:col>46</xdr:col>
      <xdr:colOff>38100</xdr:colOff>
      <xdr:row>83</xdr:row>
      <xdr:rowOff>108713</xdr:rowOff>
    </xdr:to>
    <xdr:sp macro="" textlink="">
      <xdr:nvSpPr>
        <xdr:cNvPr id="336" name="フローチャート: 判断 335">
          <a:extLst>
            <a:ext uri="{FF2B5EF4-FFF2-40B4-BE49-F238E27FC236}">
              <a16:creationId xmlns:a16="http://schemas.microsoft.com/office/drawing/2014/main" id="{82BF60A3-A4C8-43E2-88F6-31F575DC2CD5}"/>
            </a:ext>
          </a:extLst>
        </xdr:cNvPr>
        <xdr:cNvSpPr/>
      </xdr:nvSpPr>
      <xdr:spPr>
        <a:xfrm>
          <a:off x="8699500" y="1423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55880</xdr:rowOff>
    </xdr:from>
    <xdr:to>
      <xdr:col>41</xdr:col>
      <xdr:colOff>101600</xdr:colOff>
      <xdr:row>83</xdr:row>
      <xdr:rowOff>157480</xdr:rowOff>
    </xdr:to>
    <xdr:sp macro="" textlink="">
      <xdr:nvSpPr>
        <xdr:cNvPr id="337" name="フローチャート: 判断 336">
          <a:extLst>
            <a:ext uri="{FF2B5EF4-FFF2-40B4-BE49-F238E27FC236}">
              <a16:creationId xmlns:a16="http://schemas.microsoft.com/office/drawing/2014/main" id="{47F9546A-21EE-400A-9419-C992F246B43F}"/>
            </a:ext>
          </a:extLst>
        </xdr:cNvPr>
        <xdr:cNvSpPr/>
      </xdr:nvSpPr>
      <xdr:spPr>
        <a:xfrm>
          <a:off x="7810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68072</xdr:rowOff>
    </xdr:from>
    <xdr:to>
      <xdr:col>36</xdr:col>
      <xdr:colOff>165100</xdr:colOff>
      <xdr:row>83</xdr:row>
      <xdr:rowOff>169672</xdr:rowOff>
    </xdr:to>
    <xdr:sp macro="" textlink="">
      <xdr:nvSpPr>
        <xdr:cNvPr id="338" name="フローチャート: 判断 337">
          <a:extLst>
            <a:ext uri="{FF2B5EF4-FFF2-40B4-BE49-F238E27FC236}">
              <a16:creationId xmlns:a16="http://schemas.microsoft.com/office/drawing/2014/main" id="{AAEF2449-220B-42EE-ADDB-E2124824A004}"/>
            </a:ext>
          </a:extLst>
        </xdr:cNvPr>
        <xdr:cNvSpPr/>
      </xdr:nvSpPr>
      <xdr:spPr>
        <a:xfrm>
          <a:off x="6921500" y="1429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9" name="テキスト ボックス 338">
          <a:extLst>
            <a:ext uri="{FF2B5EF4-FFF2-40B4-BE49-F238E27FC236}">
              <a16:creationId xmlns:a16="http://schemas.microsoft.com/office/drawing/2014/main" id="{DC0AA069-CDDA-468F-BCDC-EEBD7E9E2A91}"/>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0" name="テキスト ボックス 339">
          <a:extLst>
            <a:ext uri="{FF2B5EF4-FFF2-40B4-BE49-F238E27FC236}">
              <a16:creationId xmlns:a16="http://schemas.microsoft.com/office/drawing/2014/main" id="{55470009-C142-4E58-B300-A96864AEE66F}"/>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1" name="テキスト ボックス 340">
          <a:extLst>
            <a:ext uri="{FF2B5EF4-FFF2-40B4-BE49-F238E27FC236}">
              <a16:creationId xmlns:a16="http://schemas.microsoft.com/office/drawing/2014/main" id="{4D9525E0-C0C6-4620-8088-0A5D2444FF12}"/>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54540061-F7FE-4C00-8423-F7E4F5039AE7}"/>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2E8DC7B5-F717-40DE-98D1-C77B2A3E1F0A}"/>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7113</xdr:rowOff>
    </xdr:from>
    <xdr:to>
      <xdr:col>55</xdr:col>
      <xdr:colOff>50800</xdr:colOff>
      <xdr:row>80</xdr:row>
      <xdr:rowOff>108713</xdr:rowOff>
    </xdr:to>
    <xdr:sp macro="" textlink="">
      <xdr:nvSpPr>
        <xdr:cNvPr id="344" name="楕円 343">
          <a:extLst>
            <a:ext uri="{FF2B5EF4-FFF2-40B4-BE49-F238E27FC236}">
              <a16:creationId xmlns:a16="http://schemas.microsoft.com/office/drawing/2014/main" id="{0F920281-ADC3-4FC7-850A-B2D967005F24}"/>
            </a:ext>
          </a:extLst>
        </xdr:cNvPr>
        <xdr:cNvSpPr/>
      </xdr:nvSpPr>
      <xdr:spPr>
        <a:xfrm>
          <a:off x="10426700" y="13723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29990</xdr:rowOff>
    </xdr:from>
    <xdr:ext cx="469744" cy="259045"/>
    <xdr:sp macro="" textlink="">
      <xdr:nvSpPr>
        <xdr:cNvPr id="345" name="【公営住宅】&#10;一人当たり面積該当値テキスト">
          <a:extLst>
            <a:ext uri="{FF2B5EF4-FFF2-40B4-BE49-F238E27FC236}">
              <a16:creationId xmlns:a16="http://schemas.microsoft.com/office/drawing/2014/main" id="{7194C8C0-7346-4AA7-80A4-39E4BDE42F6A}"/>
            </a:ext>
          </a:extLst>
        </xdr:cNvPr>
        <xdr:cNvSpPr txBox="1"/>
      </xdr:nvSpPr>
      <xdr:spPr>
        <a:xfrm>
          <a:off x="10515600" y="13574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22352</xdr:rowOff>
    </xdr:from>
    <xdr:to>
      <xdr:col>50</xdr:col>
      <xdr:colOff>165100</xdr:colOff>
      <xdr:row>80</xdr:row>
      <xdr:rowOff>123952</xdr:rowOff>
    </xdr:to>
    <xdr:sp macro="" textlink="">
      <xdr:nvSpPr>
        <xdr:cNvPr id="346" name="楕円 345">
          <a:extLst>
            <a:ext uri="{FF2B5EF4-FFF2-40B4-BE49-F238E27FC236}">
              <a16:creationId xmlns:a16="http://schemas.microsoft.com/office/drawing/2014/main" id="{30430780-BA93-4499-B9DE-535CFE0E2DDD}"/>
            </a:ext>
          </a:extLst>
        </xdr:cNvPr>
        <xdr:cNvSpPr/>
      </xdr:nvSpPr>
      <xdr:spPr>
        <a:xfrm>
          <a:off x="9588500" y="13738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57913</xdr:rowOff>
    </xdr:from>
    <xdr:to>
      <xdr:col>55</xdr:col>
      <xdr:colOff>0</xdr:colOff>
      <xdr:row>80</xdr:row>
      <xdr:rowOff>73152</xdr:rowOff>
    </xdr:to>
    <xdr:cxnSp macro="">
      <xdr:nvCxnSpPr>
        <xdr:cNvPr id="347" name="直線コネクタ 346">
          <a:extLst>
            <a:ext uri="{FF2B5EF4-FFF2-40B4-BE49-F238E27FC236}">
              <a16:creationId xmlns:a16="http://schemas.microsoft.com/office/drawing/2014/main" id="{A73BA545-E49D-4B8E-8F47-3F7673952BE0}"/>
            </a:ext>
          </a:extLst>
        </xdr:cNvPr>
        <xdr:cNvCxnSpPr/>
      </xdr:nvCxnSpPr>
      <xdr:spPr>
        <a:xfrm flipV="1">
          <a:off x="9639300" y="13773913"/>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36830</xdr:rowOff>
    </xdr:from>
    <xdr:to>
      <xdr:col>46</xdr:col>
      <xdr:colOff>38100</xdr:colOff>
      <xdr:row>80</xdr:row>
      <xdr:rowOff>138430</xdr:rowOff>
    </xdr:to>
    <xdr:sp macro="" textlink="">
      <xdr:nvSpPr>
        <xdr:cNvPr id="348" name="楕円 347">
          <a:extLst>
            <a:ext uri="{FF2B5EF4-FFF2-40B4-BE49-F238E27FC236}">
              <a16:creationId xmlns:a16="http://schemas.microsoft.com/office/drawing/2014/main" id="{FE50A1E6-2DC8-4698-9567-E1593FDCE59A}"/>
            </a:ext>
          </a:extLst>
        </xdr:cNvPr>
        <xdr:cNvSpPr/>
      </xdr:nvSpPr>
      <xdr:spPr>
        <a:xfrm>
          <a:off x="8699500" y="1375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73152</xdr:rowOff>
    </xdr:from>
    <xdr:to>
      <xdr:col>50</xdr:col>
      <xdr:colOff>114300</xdr:colOff>
      <xdr:row>80</xdr:row>
      <xdr:rowOff>87630</xdr:rowOff>
    </xdr:to>
    <xdr:cxnSp macro="">
      <xdr:nvCxnSpPr>
        <xdr:cNvPr id="349" name="直線コネクタ 348">
          <a:extLst>
            <a:ext uri="{FF2B5EF4-FFF2-40B4-BE49-F238E27FC236}">
              <a16:creationId xmlns:a16="http://schemas.microsoft.com/office/drawing/2014/main" id="{B2A069E5-2EA8-42FD-B821-256696CBE0E2}"/>
            </a:ext>
          </a:extLst>
        </xdr:cNvPr>
        <xdr:cNvCxnSpPr/>
      </xdr:nvCxnSpPr>
      <xdr:spPr>
        <a:xfrm flipV="1">
          <a:off x="8750300" y="13789152"/>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49022</xdr:rowOff>
    </xdr:from>
    <xdr:to>
      <xdr:col>41</xdr:col>
      <xdr:colOff>101600</xdr:colOff>
      <xdr:row>80</xdr:row>
      <xdr:rowOff>150622</xdr:rowOff>
    </xdr:to>
    <xdr:sp macro="" textlink="">
      <xdr:nvSpPr>
        <xdr:cNvPr id="350" name="楕円 349">
          <a:extLst>
            <a:ext uri="{FF2B5EF4-FFF2-40B4-BE49-F238E27FC236}">
              <a16:creationId xmlns:a16="http://schemas.microsoft.com/office/drawing/2014/main" id="{715B2E8E-A424-49B2-82C2-F648DEB1C9BC}"/>
            </a:ext>
          </a:extLst>
        </xdr:cNvPr>
        <xdr:cNvSpPr/>
      </xdr:nvSpPr>
      <xdr:spPr>
        <a:xfrm>
          <a:off x="7810500" y="1376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87630</xdr:rowOff>
    </xdr:from>
    <xdr:to>
      <xdr:col>45</xdr:col>
      <xdr:colOff>177800</xdr:colOff>
      <xdr:row>80</xdr:row>
      <xdr:rowOff>99822</xdr:rowOff>
    </xdr:to>
    <xdr:cxnSp macro="">
      <xdr:nvCxnSpPr>
        <xdr:cNvPr id="351" name="直線コネクタ 350">
          <a:extLst>
            <a:ext uri="{FF2B5EF4-FFF2-40B4-BE49-F238E27FC236}">
              <a16:creationId xmlns:a16="http://schemas.microsoft.com/office/drawing/2014/main" id="{32FC54C7-3234-451F-B9ED-406FCF698438}"/>
            </a:ext>
          </a:extLst>
        </xdr:cNvPr>
        <xdr:cNvCxnSpPr/>
      </xdr:nvCxnSpPr>
      <xdr:spPr>
        <a:xfrm flipV="1">
          <a:off x="7861300" y="13803630"/>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135653</xdr:rowOff>
    </xdr:from>
    <xdr:ext cx="469744" cy="259045"/>
    <xdr:sp macro="" textlink="">
      <xdr:nvSpPr>
        <xdr:cNvPr id="352" name="n_1aveValue【公営住宅】&#10;一人当たり面積">
          <a:extLst>
            <a:ext uri="{FF2B5EF4-FFF2-40B4-BE49-F238E27FC236}">
              <a16:creationId xmlns:a16="http://schemas.microsoft.com/office/drawing/2014/main" id="{E88C945F-989D-4F62-AA39-ABEE0F69BF86}"/>
            </a:ext>
          </a:extLst>
        </xdr:cNvPr>
        <xdr:cNvSpPr txBox="1"/>
      </xdr:nvSpPr>
      <xdr:spPr>
        <a:xfrm>
          <a:off x="9391727" y="14366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99840</xdr:rowOff>
    </xdr:from>
    <xdr:ext cx="469744" cy="259045"/>
    <xdr:sp macro="" textlink="">
      <xdr:nvSpPr>
        <xdr:cNvPr id="353" name="n_2aveValue【公営住宅】&#10;一人当たり面積">
          <a:extLst>
            <a:ext uri="{FF2B5EF4-FFF2-40B4-BE49-F238E27FC236}">
              <a16:creationId xmlns:a16="http://schemas.microsoft.com/office/drawing/2014/main" id="{125E94C5-F164-4A76-95A4-DFFE426443B8}"/>
            </a:ext>
          </a:extLst>
        </xdr:cNvPr>
        <xdr:cNvSpPr txBox="1"/>
      </xdr:nvSpPr>
      <xdr:spPr>
        <a:xfrm>
          <a:off x="8515427" y="14330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148607</xdr:rowOff>
    </xdr:from>
    <xdr:ext cx="469744" cy="259045"/>
    <xdr:sp macro="" textlink="">
      <xdr:nvSpPr>
        <xdr:cNvPr id="354" name="n_3aveValue【公営住宅】&#10;一人当たり面積">
          <a:extLst>
            <a:ext uri="{FF2B5EF4-FFF2-40B4-BE49-F238E27FC236}">
              <a16:creationId xmlns:a16="http://schemas.microsoft.com/office/drawing/2014/main" id="{EE6D3B13-6476-4FB6-B4BB-3F9BA96DC224}"/>
            </a:ext>
          </a:extLst>
        </xdr:cNvPr>
        <xdr:cNvSpPr txBox="1"/>
      </xdr:nvSpPr>
      <xdr:spPr>
        <a:xfrm>
          <a:off x="7626427" y="1437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14749</xdr:rowOff>
    </xdr:from>
    <xdr:ext cx="469744" cy="259045"/>
    <xdr:sp macro="" textlink="">
      <xdr:nvSpPr>
        <xdr:cNvPr id="355" name="n_4aveValue【公営住宅】&#10;一人当たり面積">
          <a:extLst>
            <a:ext uri="{FF2B5EF4-FFF2-40B4-BE49-F238E27FC236}">
              <a16:creationId xmlns:a16="http://schemas.microsoft.com/office/drawing/2014/main" id="{4E680202-3141-44F0-A6E1-A7AB697C1504}"/>
            </a:ext>
          </a:extLst>
        </xdr:cNvPr>
        <xdr:cNvSpPr txBox="1"/>
      </xdr:nvSpPr>
      <xdr:spPr>
        <a:xfrm>
          <a:off x="6737427" y="14073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140479</xdr:rowOff>
    </xdr:from>
    <xdr:ext cx="469744" cy="259045"/>
    <xdr:sp macro="" textlink="">
      <xdr:nvSpPr>
        <xdr:cNvPr id="356" name="n_1mainValue【公営住宅】&#10;一人当たり面積">
          <a:extLst>
            <a:ext uri="{FF2B5EF4-FFF2-40B4-BE49-F238E27FC236}">
              <a16:creationId xmlns:a16="http://schemas.microsoft.com/office/drawing/2014/main" id="{6F3D193B-E5A5-46F5-9AD9-D6A87417BED8}"/>
            </a:ext>
          </a:extLst>
        </xdr:cNvPr>
        <xdr:cNvSpPr txBox="1"/>
      </xdr:nvSpPr>
      <xdr:spPr>
        <a:xfrm>
          <a:off x="9391727" y="1351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154957</xdr:rowOff>
    </xdr:from>
    <xdr:ext cx="469744" cy="259045"/>
    <xdr:sp macro="" textlink="">
      <xdr:nvSpPr>
        <xdr:cNvPr id="357" name="n_2mainValue【公営住宅】&#10;一人当たり面積">
          <a:extLst>
            <a:ext uri="{FF2B5EF4-FFF2-40B4-BE49-F238E27FC236}">
              <a16:creationId xmlns:a16="http://schemas.microsoft.com/office/drawing/2014/main" id="{AE47B1AB-D744-4456-B74A-3F83FCD5A1A0}"/>
            </a:ext>
          </a:extLst>
        </xdr:cNvPr>
        <xdr:cNvSpPr txBox="1"/>
      </xdr:nvSpPr>
      <xdr:spPr>
        <a:xfrm>
          <a:off x="8515427" y="1352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167149</xdr:rowOff>
    </xdr:from>
    <xdr:ext cx="469744" cy="259045"/>
    <xdr:sp macro="" textlink="">
      <xdr:nvSpPr>
        <xdr:cNvPr id="358" name="n_3mainValue【公営住宅】&#10;一人当たり面積">
          <a:extLst>
            <a:ext uri="{FF2B5EF4-FFF2-40B4-BE49-F238E27FC236}">
              <a16:creationId xmlns:a16="http://schemas.microsoft.com/office/drawing/2014/main" id="{E180F3EC-E471-4655-8E29-2081FCE64A08}"/>
            </a:ext>
          </a:extLst>
        </xdr:cNvPr>
        <xdr:cNvSpPr txBox="1"/>
      </xdr:nvSpPr>
      <xdr:spPr>
        <a:xfrm>
          <a:off x="7626427" y="1354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9" name="正方形/長方形 358">
          <a:extLst>
            <a:ext uri="{FF2B5EF4-FFF2-40B4-BE49-F238E27FC236}">
              <a16:creationId xmlns:a16="http://schemas.microsoft.com/office/drawing/2014/main" id="{97B831D6-D54F-40E1-ABD0-D97559929C27}"/>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0" name="正方形/長方形 359">
          <a:extLst>
            <a:ext uri="{FF2B5EF4-FFF2-40B4-BE49-F238E27FC236}">
              <a16:creationId xmlns:a16="http://schemas.microsoft.com/office/drawing/2014/main" id="{77C6B8BC-D014-4AA3-8F23-39F929E865A2}"/>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1" name="正方形/長方形 360">
          <a:extLst>
            <a:ext uri="{FF2B5EF4-FFF2-40B4-BE49-F238E27FC236}">
              <a16:creationId xmlns:a16="http://schemas.microsoft.com/office/drawing/2014/main" id="{ED259BD2-D035-4865-8B5E-E5761414117C}"/>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2" name="正方形/長方形 361">
          <a:extLst>
            <a:ext uri="{FF2B5EF4-FFF2-40B4-BE49-F238E27FC236}">
              <a16:creationId xmlns:a16="http://schemas.microsoft.com/office/drawing/2014/main" id="{4E093F35-0108-435C-A5C8-7E39D6EF950E}"/>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3" name="正方形/長方形 362">
          <a:extLst>
            <a:ext uri="{FF2B5EF4-FFF2-40B4-BE49-F238E27FC236}">
              <a16:creationId xmlns:a16="http://schemas.microsoft.com/office/drawing/2014/main" id="{3BAC2C4C-422C-457F-824A-5BBF7AD34814}"/>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4" name="正方形/長方形 363">
          <a:extLst>
            <a:ext uri="{FF2B5EF4-FFF2-40B4-BE49-F238E27FC236}">
              <a16:creationId xmlns:a16="http://schemas.microsoft.com/office/drawing/2014/main" id="{65CBA50C-F11E-4FD0-B327-00879692314B}"/>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5" name="正方形/長方形 364">
          <a:extLst>
            <a:ext uri="{FF2B5EF4-FFF2-40B4-BE49-F238E27FC236}">
              <a16:creationId xmlns:a16="http://schemas.microsoft.com/office/drawing/2014/main" id="{B78E3789-5109-418C-BBF3-5C8AB2A27997}"/>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6" name="正方形/長方形 365">
          <a:extLst>
            <a:ext uri="{FF2B5EF4-FFF2-40B4-BE49-F238E27FC236}">
              <a16:creationId xmlns:a16="http://schemas.microsoft.com/office/drawing/2014/main" id="{B1E661CE-7EA7-4EFA-A281-593342094E44}"/>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7" name="テキスト ボックス 366">
          <a:extLst>
            <a:ext uri="{FF2B5EF4-FFF2-40B4-BE49-F238E27FC236}">
              <a16:creationId xmlns:a16="http://schemas.microsoft.com/office/drawing/2014/main" id="{9964EF49-6D10-4EB2-83DE-ADC6C5D4824E}"/>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8" name="直線コネクタ 367">
          <a:extLst>
            <a:ext uri="{FF2B5EF4-FFF2-40B4-BE49-F238E27FC236}">
              <a16:creationId xmlns:a16="http://schemas.microsoft.com/office/drawing/2014/main" id="{AC19939A-B63B-4FE2-B10D-5CD3166B7774}"/>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9" name="テキスト ボックス 368">
          <a:extLst>
            <a:ext uri="{FF2B5EF4-FFF2-40B4-BE49-F238E27FC236}">
              <a16:creationId xmlns:a16="http://schemas.microsoft.com/office/drawing/2014/main" id="{44A0DB9F-DAEC-46D7-A444-25A88940F911}"/>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70" name="直線コネクタ 369">
          <a:extLst>
            <a:ext uri="{FF2B5EF4-FFF2-40B4-BE49-F238E27FC236}">
              <a16:creationId xmlns:a16="http://schemas.microsoft.com/office/drawing/2014/main" id="{A80D2816-04FE-4F1A-8692-9EA2101794C7}"/>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71" name="テキスト ボックス 370">
          <a:extLst>
            <a:ext uri="{FF2B5EF4-FFF2-40B4-BE49-F238E27FC236}">
              <a16:creationId xmlns:a16="http://schemas.microsoft.com/office/drawing/2014/main" id="{16C6643E-9351-4F54-BBE9-FD8EBADADB7E}"/>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2" name="直線コネクタ 371">
          <a:extLst>
            <a:ext uri="{FF2B5EF4-FFF2-40B4-BE49-F238E27FC236}">
              <a16:creationId xmlns:a16="http://schemas.microsoft.com/office/drawing/2014/main" id="{597D5AD4-8D03-4528-BA29-C0221B4D6562}"/>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3" name="テキスト ボックス 372">
          <a:extLst>
            <a:ext uri="{FF2B5EF4-FFF2-40B4-BE49-F238E27FC236}">
              <a16:creationId xmlns:a16="http://schemas.microsoft.com/office/drawing/2014/main" id="{E9A39FBC-32EF-4202-89FC-D1239E886991}"/>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4" name="直線コネクタ 373">
          <a:extLst>
            <a:ext uri="{FF2B5EF4-FFF2-40B4-BE49-F238E27FC236}">
              <a16:creationId xmlns:a16="http://schemas.microsoft.com/office/drawing/2014/main" id="{D6F6AFC8-99B2-4AA3-9C8C-E204F7DACE84}"/>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5" name="テキスト ボックス 374">
          <a:extLst>
            <a:ext uri="{FF2B5EF4-FFF2-40B4-BE49-F238E27FC236}">
              <a16:creationId xmlns:a16="http://schemas.microsoft.com/office/drawing/2014/main" id="{B5ED21A6-C07D-42C0-9223-98527640A136}"/>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6" name="直線コネクタ 375">
          <a:extLst>
            <a:ext uri="{FF2B5EF4-FFF2-40B4-BE49-F238E27FC236}">
              <a16:creationId xmlns:a16="http://schemas.microsoft.com/office/drawing/2014/main" id="{3FD5108B-3A91-4E2B-AC24-137A5AC18F7A}"/>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7" name="テキスト ボックス 376">
          <a:extLst>
            <a:ext uri="{FF2B5EF4-FFF2-40B4-BE49-F238E27FC236}">
              <a16:creationId xmlns:a16="http://schemas.microsoft.com/office/drawing/2014/main" id="{A678AF79-A9EB-4D67-8B7B-C498E9CB0397}"/>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78" name="直線コネクタ 377">
          <a:extLst>
            <a:ext uri="{FF2B5EF4-FFF2-40B4-BE49-F238E27FC236}">
              <a16:creationId xmlns:a16="http://schemas.microsoft.com/office/drawing/2014/main" id="{9D5C9A89-CCD9-4F05-9534-6FC753BCEE8A}"/>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9" name="テキスト ボックス 378">
          <a:extLst>
            <a:ext uri="{FF2B5EF4-FFF2-40B4-BE49-F238E27FC236}">
              <a16:creationId xmlns:a16="http://schemas.microsoft.com/office/drawing/2014/main" id="{101A56F7-A99E-4C86-8D32-840DFF7502BE}"/>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80" name="直線コネクタ 379">
          <a:extLst>
            <a:ext uri="{FF2B5EF4-FFF2-40B4-BE49-F238E27FC236}">
              <a16:creationId xmlns:a16="http://schemas.microsoft.com/office/drawing/2014/main" id="{156E9214-5F97-472F-80C0-B0310D65AFAF}"/>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81" name="テキスト ボックス 380">
          <a:extLst>
            <a:ext uri="{FF2B5EF4-FFF2-40B4-BE49-F238E27FC236}">
              <a16:creationId xmlns:a16="http://schemas.microsoft.com/office/drawing/2014/main" id="{3134C6D2-C40F-4D78-85E8-0A1AC5B094FA}"/>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2" name="直線コネクタ 381">
          <a:extLst>
            <a:ext uri="{FF2B5EF4-FFF2-40B4-BE49-F238E27FC236}">
              <a16:creationId xmlns:a16="http://schemas.microsoft.com/office/drawing/2014/main" id="{8F881C01-9867-45A8-A164-30C92AC721F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港湾・漁港】&#10;有形固定資産減価償却率グラフ枠">
          <a:extLst>
            <a:ext uri="{FF2B5EF4-FFF2-40B4-BE49-F238E27FC236}">
              <a16:creationId xmlns:a16="http://schemas.microsoft.com/office/drawing/2014/main" id="{C342739B-05E5-4F07-9FA0-38586D0C52A5}"/>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112123</xdr:rowOff>
    </xdr:from>
    <xdr:to>
      <xdr:col>24</xdr:col>
      <xdr:colOff>62865</xdr:colOff>
      <xdr:row>108</xdr:row>
      <xdr:rowOff>121920</xdr:rowOff>
    </xdr:to>
    <xdr:cxnSp macro="">
      <xdr:nvCxnSpPr>
        <xdr:cNvPr id="384" name="直線コネクタ 383">
          <a:extLst>
            <a:ext uri="{FF2B5EF4-FFF2-40B4-BE49-F238E27FC236}">
              <a16:creationId xmlns:a16="http://schemas.microsoft.com/office/drawing/2014/main" id="{475A17E5-A64E-431E-8E50-58CDD6B2EDDE}"/>
            </a:ext>
          </a:extLst>
        </xdr:cNvPr>
        <xdr:cNvCxnSpPr/>
      </xdr:nvCxnSpPr>
      <xdr:spPr>
        <a:xfrm flipV="1">
          <a:off x="4634865" y="17257123"/>
          <a:ext cx="0" cy="1381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125747</xdr:rowOff>
    </xdr:from>
    <xdr:ext cx="405111" cy="259045"/>
    <xdr:sp macro="" textlink="">
      <xdr:nvSpPr>
        <xdr:cNvPr id="385" name="【港湾・漁港】&#10;有形固定資産減価償却率最小値テキスト">
          <a:extLst>
            <a:ext uri="{FF2B5EF4-FFF2-40B4-BE49-F238E27FC236}">
              <a16:creationId xmlns:a16="http://schemas.microsoft.com/office/drawing/2014/main" id="{EB207158-B81A-46E3-9508-2BBFBDA7C620}"/>
            </a:ext>
          </a:extLst>
        </xdr:cNvPr>
        <xdr:cNvSpPr txBox="1"/>
      </xdr:nvSpPr>
      <xdr:spPr>
        <a:xfrm>
          <a:off x="4673600" y="186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121920</xdr:rowOff>
    </xdr:from>
    <xdr:to>
      <xdr:col>24</xdr:col>
      <xdr:colOff>152400</xdr:colOff>
      <xdr:row>108</xdr:row>
      <xdr:rowOff>121920</xdr:rowOff>
    </xdr:to>
    <xdr:cxnSp macro="">
      <xdr:nvCxnSpPr>
        <xdr:cNvPr id="386" name="直線コネクタ 385">
          <a:extLst>
            <a:ext uri="{FF2B5EF4-FFF2-40B4-BE49-F238E27FC236}">
              <a16:creationId xmlns:a16="http://schemas.microsoft.com/office/drawing/2014/main" id="{DC2E58B8-48B9-4E75-9A86-FF55FD8CFA42}"/>
            </a:ext>
          </a:extLst>
        </xdr:cNvPr>
        <xdr:cNvCxnSpPr/>
      </xdr:nvCxnSpPr>
      <xdr:spPr>
        <a:xfrm>
          <a:off x="4546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58800</xdr:rowOff>
    </xdr:from>
    <xdr:ext cx="405111" cy="259045"/>
    <xdr:sp macro="" textlink="">
      <xdr:nvSpPr>
        <xdr:cNvPr id="387" name="【港湾・漁港】&#10;有形固定資産減価償却率最大値テキスト">
          <a:extLst>
            <a:ext uri="{FF2B5EF4-FFF2-40B4-BE49-F238E27FC236}">
              <a16:creationId xmlns:a16="http://schemas.microsoft.com/office/drawing/2014/main" id="{292ACAD4-A2CD-4AE6-A45E-C1B32F841983}"/>
            </a:ext>
          </a:extLst>
        </xdr:cNvPr>
        <xdr:cNvSpPr txBox="1"/>
      </xdr:nvSpPr>
      <xdr:spPr>
        <a:xfrm>
          <a:off x="4673600" y="1703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112123</xdr:rowOff>
    </xdr:from>
    <xdr:to>
      <xdr:col>24</xdr:col>
      <xdr:colOff>152400</xdr:colOff>
      <xdr:row>100</xdr:row>
      <xdr:rowOff>112123</xdr:rowOff>
    </xdr:to>
    <xdr:cxnSp macro="">
      <xdr:nvCxnSpPr>
        <xdr:cNvPr id="388" name="直線コネクタ 387">
          <a:extLst>
            <a:ext uri="{FF2B5EF4-FFF2-40B4-BE49-F238E27FC236}">
              <a16:creationId xmlns:a16="http://schemas.microsoft.com/office/drawing/2014/main" id="{D31DFCB3-6705-43BD-913C-4C44648AB576}"/>
            </a:ext>
          </a:extLst>
        </xdr:cNvPr>
        <xdr:cNvCxnSpPr/>
      </xdr:nvCxnSpPr>
      <xdr:spPr>
        <a:xfrm>
          <a:off x="4546600" y="1725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134456</xdr:rowOff>
    </xdr:from>
    <xdr:ext cx="405111" cy="259045"/>
    <xdr:sp macro="" textlink="">
      <xdr:nvSpPr>
        <xdr:cNvPr id="389" name="【港湾・漁港】&#10;有形固定資産減価償却率平均値テキスト">
          <a:extLst>
            <a:ext uri="{FF2B5EF4-FFF2-40B4-BE49-F238E27FC236}">
              <a16:creationId xmlns:a16="http://schemas.microsoft.com/office/drawing/2014/main" id="{A8F73E29-0901-4359-AA8A-5885DFB8831A}"/>
            </a:ext>
          </a:extLst>
        </xdr:cNvPr>
        <xdr:cNvSpPr txBox="1"/>
      </xdr:nvSpPr>
      <xdr:spPr>
        <a:xfrm>
          <a:off x="4673600" y="181367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156029</xdr:rowOff>
    </xdr:from>
    <xdr:to>
      <xdr:col>24</xdr:col>
      <xdr:colOff>114300</xdr:colOff>
      <xdr:row>106</xdr:row>
      <xdr:rowOff>86179</xdr:rowOff>
    </xdr:to>
    <xdr:sp macro="" textlink="">
      <xdr:nvSpPr>
        <xdr:cNvPr id="390" name="フローチャート: 判断 389">
          <a:extLst>
            <a:ext uri="{FF2B5EF4-FFF2-40B4-BE49-F238E27FC236}">
              <a16:creationId xmlns:a16="http://schemas.microsoft.com/office/drawing/2014/main" id="{AB27A465-CD1F-4C80-A713-1F26AAC67321}"/>
            </a:ext>
          </a:extLst>
        </xdr:cNvPr>
        <xdr:cNvSpPr/>
      </xdr:nvSpPr>
      <xdr:spPr>
        <a:xfrm>
          <a:off x="4584700" y="1815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162561</xdr:rowOff>
    </xdr:from>
    <xdr:to>
      <xdr:col>20</xdr:col>
      <xdr:colOff>38100</xdr:colOff>
      <xdr:row>106</xdr:row>
      <xdr:rowOff>92711</xdr:rowOff>
    </xdr:to>
    <xdr:sp macro="" textlink="">
      <xdr:nvSpPr>
        <xdr:cNvPr id="391" name="フローチャート: 判断 390">
          <a:extLst>
            <a:ext uri="{FF2B5EF4-FFF2-40B4-BE49-F238E27FC236}">
              <a16:creationId xmlns:a16="http://schemas.microsoft.com/office/drawing/2014/main" id="{7F4904B5-620B-4F7D-9FDC-B47876D78FFE}"/>
            </a:ext>
          </a:extLst>
        </xdr:cNvPr>
        <xdr:cNvSpPr/>
      </xdr:nvSpPr>
      <xdr:spPr>
        <a:xfrm>
          <a:off x="37465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118473</xdr:rowOff>
    </xdr:from>
    <xdr:to>
      <xdr:col>15</xdr:col>
      <xdr:colOff>101600</xdr:colOff>
      <xdr:row>106</xdr:row>
      <xdr:rowOff>48623</xdr:rowOff>
    </xdr:to>
    <xdr:sp macro="" textlink="">
      <xdr:nvSpPr>
        <xdr:cNvPr id="392" name="フローチャート: 判断 391">
          <a:extLst>
            <a:ext uri="{FF2B5EF4-FFF2-40B4-BE49-F238E27FC236}">
              <a16:creationId xmlns:a16="http://schemas.microsoft.com/office/drawing/2014/main" id="{94E4970C-F86D-4FEA-BA84-F6A7A9D8ACF2}"/>
            </a:ext>
          </a:extLst>
        </xdr:cNvPr>
        <xdr:cNvSpPr/>
      </xdr:nvSpPr>
      <xdr:spPr>
        <a:xfrm>
          <a:off x="2857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115207</xdr:rowOff>
    </xdr:from>
    <xdr:to>
      <xdr:col>10</xdr:col>
      <xdr:colOff>165100</xdr:colOff>
      <xdr:row>106</xdr:row>
      <xdr:rowOff>45357</xdr:rowOff>
    </xdr:to>
    <xdr:sp macro="" textlink="">
      <xdr:nvSpPr>
        <xdr:cNvPr id="393" name="フローチャート: 判断 392">
          <a:extLst>
            <a:ext uri="{FF2B5EF4-FFF2-40B4-BE49-F238E27FC236}">
              <a16:creationId xmlns:a16="http://schemas.microsoft.com/office/drawing/2014/main" id="{0A768D82-6DFB-4F4A-9DAD-7F7D8538A056}"/>
            </a:ext>
          </a:extLst>
        </xdr:cNvPr>
        <xdr:cNvSpPr/>
      </xdr:nvSpPr>
      <xdr:spPr>
        <a:xfrm>
          <a:off x="1968500" y="1811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121738</xdr:rowOff>
    </xdr:from>
    <xdr:to>
      <xdr:col>6</xdr:col>
      <xdr:colOff>38100</xdr:colOff>
      <xdr:row>104</xdr:row>
      <xdr:rowOff>51888</xdr:rowOff>
    </xdr:to>
    <xdr:sp macro="" textlink="">
      <xdr:nvSpPr>
        <xdr:cNvPr id="394" name="フローチャート: 判断 393">
          <a:extLst>
            <a:ext uri="{FF2B5EF4-FFF2-40B4-BE49-F238E27FC236}">
              <a16:creationId xmlns:a16="http://schemas.microsoft.com/office/drawing/2014/main" id="{DC4775CB-D234-4F6C-8718-EC2DF2981CD5}"/>
            </a:ext>
          </a:extLst>
        </xdr:cNvPr>
        <xdr:cNvSpPr/>
      </xdr:nvSpPr>
      <xdr:spPr>
        <a:xfrm>
          <a:off x="1079500" y="1778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5" name="テキスト ボックス 394">
          <a:extLst>
            <a:ext uri="{FF2B5EF4-FFF2-40B4-BE49-F238E27FC236}">
              <a16:creationId xmlns:a16="http://schemas.microsoft.com/office/drawing/2014/main" id="{C360E65D-D947-47F0-A9C5-C6CE12D809DA}"/>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6" name="テキスト ボックス 395">
          <a:extLst>
            <a:ext uri="{FF2B5EF4-FFF2-40B4-BE49-F238E27FC236}">
              <a16:creationId xmlns:a16="http://schemas.microsoft.com/office/drawing/2014/main" id="{98DEE0C6-FB8F-4785-B84D-2AAB03EA9482}"/>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7" name="テキスト ボックス 396">
          <a:extLst>
            <a:ext uri="{FF2B5EF4-FFF2-40B4-BE49-F238E27FC236}">
              <a16:creationId xmlns:a16="http://schemas.microsoft.com/office/drawing/2014/main" id="{4745940B-4C02-4F96-A85E-A42764F5BD32}"/>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8" name="テキスト ボックス 397">
          <a:extLst>
            <a:ext uri="{FF2B5EF4-FFF2-40B4-BE49-F238E27FC236}">
              <a16:creationId xmlns:a16="http://schemas.microsoft.com/office/drawing/2014/main" id="{3D21764C-AC4F-4792-A662-6F98B1BEE608}"/>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9" name="テキスト ボックス 398">
          <a:extLst>
            <a:ext uri="{FF2B5EF4-FFF2-40B4-BE49-F238E27FC236}">
              <a16:creationId xmlns:a16="http://schemas.microsoft.com/office/drawing/2014/main" id="{396C892C-DA46-470E-A89F-A1F41222D0D6}"/>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9071</xdr:rowOff>
    </xdr:from>
    <xdr:to>
      <xdr:col>24</xdr:col>
      <xdr:colOff>114300</xdr:colOff>
      <xdr:row>105</xdr:row>
      <xdr:rowOff>110671</xdr:rowOff>
    </xdr:to>
    <xdr:sp macro="" textlink="">
      <xdr:nvSpPr>
        <xdr:cNvPr id="400" name="楕円 399">
          <a:extLst>
            <a:ext uri="{FF2B5EF4-FFF2-40B4-BE49-F238E27FC236}">
              <a16:creationId xmlns:a16="http://schemas.microsoft.com/office/drawing/2014/main" id="{8DA87C55-189B-4C24-B917-07180DED62A6}"/>
            </a:ext>
          </a:extLst>
        </xdr:cNvPr>
        <xdr:cNvSpPr/>
      </xdr:nvSpPr>
      <xdr:spPr>
        <a:xfrm>
          <a:off x="4584700" y="1801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31948</xdr:rowOff>
    </xdr:from>
    <xdr:ext cx="405111" cy="259045"/>
    <xdr:sp macro="" textlink="">
      <xdr:nvSpPr>
        <xdr:cNvPr id="401" name="【港湾・漁港】&#10;有形固定資産減価償却率該当値テキスト">
          <a:extLst>
            <a:ext uri="{FF2B5EF4-FFF2-40B4-BE49-F238E27FC236}">
              <a16:creationId xmlns:a16="http://schemas.microsoft.com/office/drawing/2014/main" id="{7B0D3EF1-4AF4-48D6-9630-D9267B4AAAEB}"/>
            </a:ext>
          </a:extLst>
        </xdr:cNvPr>
        <xdr:cNvSpPr txBox="1"/>
      </xdr:nvSpPr>
      <xdr:spPr>
        <a:xfrm>
          <a:off x="4673600" y="17862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92348</xdr:rowOff>
    </xdr:from>
    <xdr:to>
      <xdr:col>20</xdr:col>
      <xdr:colOff>38100</xdr:colOff>
      <xdr:row>106</xdr:row>
      <xdr:rowOff>22498</xdr:rowOff>
    </xdr:to>
    <xdr:sp macro="" textlink="">
      <xdr:nvSpPr>
        <xdr:cNvPr id="402" name="楕円 401">
          <a:extLst>
            <a:ext uri="{FF2B5EF4-FFF2-40B4-BE49-F238E27FC236}">
              <a16:creationId xmlns:a16="http://schemas.microsoft.com/office/drawing/2014/main" id="{AA289003-AEBC-47E8-8B10-54088ADD8F83}"/>
            </a:ext>
          </a:extLst>
        </xdr:cNvPr>
        <xdr:cNvSpPr/>
      </xdr:nvSpPr>
      <xdr:spPr>
        <a:xfrm>
          <a:off x="3746500" y="1809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59871</xdr:rowOff>
    </xdr:from>
    <xdr:to>
      <xdr:col>24</xdr:col>
      <xdr:colOff>63500</xdr:colOff>
      <xdr:row>105</xdr:row>
      <xdr:rowOff>143148</xdr:rowOff>
    </xdr:to>
    <xdr:cxnSp macro="">
      <xdr:nvCxnSpPr>
        <xdr:cNvPr id="403" name="直線コネクタ 402">
          <a:extLst>
            <a:ext uri="{FF2B5EF4-FFF2-40B4-BE49-F238E27FC236}">
              <a16:creationId xmlns:a16="http://schemas.microsoft.com/office/drawing/2014/main" id="{3D3391EE-BD5D-48E8-9B26-A75B0B2379D7}"/>
            </a:ext>
          </a:extLst>
        </xdr:cNvPr>
        <xdr:cNvCxnSpPr/>
      </xdr:nvCxnSpPr>
      <xdr:spPr>
        <a:xfrm flipV="1">
          <a:off x="3797300" y="18062121"/>
          <a:ext cx="838200" cy="8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35198</xdr:rowOff>
    </xdr:from>
    <xdr:to>
      <xdr:col>15</xdr:col>
      <xdr:colOff>101600</xdr:colOff>
      <xdr:row>106</xdr:row>
      <xdr:rowOff>136798</xdr:rowOff>
    </xdr:to>
    <xdr:sp macro="" textlink="">
      <xdr:nvSpPr>
        <xdr:cNvPr id="404" name="楕円 403">
          <a:extLst>
            <a:ext uri="{FF2B5EF4-FFF2-40B4-BE49-F238E27FC236}">
              <a16:creationId xmlns:a16="http://schemas.microsoft.com/office/drawing/2014/main" id="{F82C5B44-0704-45FF-892E-290CDBE01CFC}"/>
            </a:ext>
          </a:extLst>
        </xdr:cNvPr>
        <xdr:cNvSpPr/>
      </xdr:nvSpPr>
      <xdr:spPr>
        <a:xfrm>
          <a:off x="2857500" y="1820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143148</xdr:rowOff>
    </xdr:from>
    <xdr:to>
      <xdr:col>19</xdr:col>
      <xdr:colOff>177800</xdr:colOff>
      <xdr:row>106</xdr:row>
      <xdr:rowOff>85998</xdr:rowOff>
    </xdr:to>
    <xdr:cxnSp macro="">
      <xdr:nvCxnSpPr>
        <xdr:cNvPr id="405" name="直線コネクタ 404">
          <a:extLst>
            <a:ext uri="{FF2B5EF4-FFF2-40B4-BE49-F238E27FC236}">
              <a16:creationId xmlns:a16="http://schemas.microsoft.com/office/drawing/2014/main" id="{2DAC2D71-6DF9-4BF0-AC3F-4E9D5D49B9A5}"/>
            </a:ext>
          </a:extLst>
        </xdr:cNvPr>
        <xdr:cNvCxnSpPr/>
      </xdr:nvCxnSpPr>
      <xdr:spPr>
        <a:xfrm flipV="1">
          <a:off x="2908300" y="1814539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105411</xdr:rowOff>
    </xdr:from>
    <xdr:to>
      <xdr:col>10</xdr:col>
      <xdr:colOff>165100</xdr:colOff>
      <xdr:row>107</xdr:row>
      <xdr:rowOff>35561</xdr:rowOff>
    </xdr:to>
    <xdr:sp macro="" textlink="">
      <xdr:nvSpPr>
        <xdr:cNvPr id="406" name="楕円 405">
          <a:extLst>
            <a:ext uri="{FF2B5EF4-FFF2-40B4-BE49-F238E27FC236}">
              <a16:creationId xmlns:a16="http://schemas.microsoft.com/office/drawing/2014/main" id="{C7C8C253-97EE-4B30-BF30-E8539EFCC3DD}"/>
            </a:ext>
          </a:extLst>
        </xdr:cNvPr>
        <xdr:cNvSpPr/>
      </xdr:nvSpPr>
      <xdr:spPr>
        <a:xfrm>
          <a:off x="1968500" y="1827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85998</xdr:rowOff>
    </xdr:from>
    <xdr:to>
      <xdr:col>15</xdr:col>
      <xdr:colOff>50800</xdr:colOff>
      <xdr:row>106</xdr:row>
      <xdr:rowOff>156211</xdr:rowOff>
    </xdr:to>
    <xdr:cxnSp macro="">
      <xdr:nvCxnSpPr>
        <xdr:cNvPr id="407" name="直線コネクタ 406">
          <a:extLst>
            <a:ext uri="{FF2B5EF4-FFF2-40B4-BE49-F238E27FC236}">
              <a16:creationId xmlns:a16="http://schemas.microsoft.com/office/drawing/2014/main" id="{86B40ACA-F35F-4355-86F7-870E4B7633B8}"/>
            </a:ext>
          </a:extLst>
        </xdr:cNvPr>
        <xdr:cNvCxnSpPr/>
      </xdr:nvCxnSpPr>
      <xdr:spPr>
        <a:xfrm flipV="1">
          <a:off x="2019300" y="18259698"/>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83838</xdr:rowOff>
    </xdr:from>
    <xdr:ext cx="405111" cy="259045"/>
    <xdr:sp macro="" textlink="">
      <xdr:nvSpPr>
        <xdr:cNvPr id="408" name="n_1aveValue【港湾・漁港】&#10;有形固定資産減価償却率">
          <a:extLst>
            <a:ext uri="{FF2B5EF4-FFF2-40B4-BE49-F238E27FC236}">
              <a16:creationId xmlns:a16="http://schemas.microsoft.com/office/drawing/2014/main" id="{05DE0B79-64B3-4397-B801-E755C564A738}"/>
            </a:ext>
          </a:extLst>
        </xdr:cNvPr>
        <xdr:cNvSpPr txBox="1"/>
      </xdr:nvSpPr>
      <xdr:spPr>
        <a:xfrm>
          <a:off x="3582044" y="1825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65150</xdr:rowOff>
    </xdr:from>
    <xdr:ext cx="405111" cy="259045"/>
    <xdr:sp macro="" textlink="">
      <xdr:nvSpPr>
        <xdr:cNvPr id="409" name="n_2aveValue【港湾・漁港】&#10;有形固定資産減価償却率">
          <a:extLst>
            <a:ext uri="{FF2B5EF4-FFF2-40B4-BE49-F238E27FC236}">
              <a16:creationId xmlns:a16="http://schemas.microsoft.com/office/drawing/2014/main" id="{F86FFF7C-01DF-4D5D-B78E-2338ACCD1935}"/>
            </a:ext>
          </a:extLst>
        </xdr:cNvPr>
        <xdr:cNvSpPr txBox="1"/>
      </xdr:nvSpPr>
      <xdr:spPr>
        <a:xfrm>
          <a:off x="2705744" y="17895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61884</xdr:rowOff>
    </xdr:from>
    <xdr:ext cx="405111" cy="259045"/>
    <xdr:sp macro="" textlink="">
      <xdr:nvSpPr>
        <xdr:cNvPr id="410" name="n_3aveValue【港湾・漁港】&#10;有形固定資産減価償却率">
          <a:extLst>
            <a:ext uri="{FF2B5EF4-FFF2-40B4-BE49-F238E27FC236}">
              <a16:creationId xmlns:a16="http://schemas.microsoft.com/office/drawing/2014/main" id="{E40411C0-F729-4C20-8FEC-F5E54D0D9A38}"/>
            </a:ext>
          </a:extLst>
        </xdr:cNvPr>
        <xdr:cNvSpPr txBox="1"/>
      </xdr:nvSpPr>
      <xdr:spPr>
        <a:xfrm>
          <a:off x="1816744" y="17892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68415</xdr:rowOff>
    </xdr:from>
    <xdr:ext cx="405111" cy="259045"/>
    <xdr:sp macro="" textlink="">
      <xdr:nvSpPr>
        <xdr:cNvPr id="411" name="n_4aveValue【港湾・漁港】&#10;有形固定資産減価償却率">
          <a:extLst>
            <a:ext uri="{FF2B5EF4-FFF2-40B4-BE49-F238E27FC236}">
              <a16:creationId xmlns:a16="http://schemas.microsoft.com/office/drawing/2014/main" id="{D11E06A9-DA68-401E-B392-7118DFED41CD}"/>
            </a:ext>
          </a:extLst>
        </xdr:cNvPr>
        <xdr:cNvSpPr txBox="1"/>
      </xdr:nvSpPr>
      <xdr:spPr>
        <a:xfrm>
          <a:off x="927744" y="1755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39025</xdr:rowOff>
    </xdr:from>
    <xdr:ext cx="405111" cy="259045"/>
    <xdr:sp macro="" textlink="">
      <xdr:nvSpPr>
        <xdr:cNvPr id="412" name="n_1mainValue【港湾・漁港】&#10;有形固定資産減価償却率">
          <a:extLst>
            <a:ext uri="{FF2B5EF4-FFF2-40B4-BE49-F238E27FC236}">
              <a16:creationId xmlns:a16="http://schemas.microsoft.com/office/drawing/2014/main" id="{BEFE945E-AA3C-46C6-A882-D0462A9AA580}"/>
            </a:ext>
          </a:extLst>
        </xdr:cNvPr>
        <xdr:cNvSpPr txBox="1"/>
      </xdr:nvSpPr>
      <xdr:spPr>
        <a:xfrm>
          <a:off x="3582044" y="17869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127925</xdr:rowOff>
    </xdr:from>
    <xdr:ext cx="405111" cy="259045"/>
    <xdr:sp macro="" textlink="">
      <xdr:nvSpPr>
        <xdr:cNvPr id="413" name="n_2mainValue【港湾・漁港】&#10;有形固定資産減価償却率">
          <a:extLst>
            <a:ext uri="{FF2B5EF4-FFF2-40B4-BE49-F238E27FC236}">
              <a16:creationId xmlns:a16="http://schemas.microsoft.com/office/drawing/2014/main" id="{C08B8D29-4EBB-4518-80FE-4C67E42EBDB6}"/>
            </a:ext>
          </a:extLst>
        </xdr:cNvPr>
        <xdr:cNvSpPr txBox="1"/>
      </xdr:nvSpPr>
      <xdr:spPr>
        <a:xfrm>
          <a:off x="2705744" y="18301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26688</xdr:rowOff>
    </xdr:from>
    <xdr:ext cx="405111" cy="259045"/>
    <xdr:sp macro="" textlink="">
      <xdr:nvSpPr>
        <xdr:cNvPr id="414" name="n_3mainValue【港湾・漁港】&#10;有形固定資産減価償却率">
          <a:extLst>
            <a:ext uri="{FF2B5EF4-FFF2-40B4-BE49-F238E27FC236}">
              <a16:creationId xmlns:a16="http://schemas.microsoft.com/office/drawing/2014/main" id="{E914884D-726C-43AB-A523-2E9771AD1F58}"/>
            </a:ext>
          </a:extLst>
        </xdr:cNvPr>
        <xdr:cNvSpPr txBox="1"/>
      </xdr:nvSpPr>
      <xdr:spPr>
        <a:xfrm>
          <a:off x="1816744" y="18371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5" name="正方形/長方形 414">
          <a:extLst>
            <a:ext uri="{FF2B5EF4-FFF2-40B4-BE49-F238E27FC236}">
              <a16:creationId xmlns:a16="http://schemas.microsoft.com/office/drawing/2014/main" id="{61080E5D-2CB5-4BC7-9B31-4B2A4F156B7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6" name="正方形/長方形 415">
          <a:extLst>
            <a:ext uri="{FF2B5EF4-FFF2-40B4-BE49-F238E27FC236}">
              <a16:creationId xmlns:a16="http://schemas.microsoft.com/office/drawing/2014/main" id="{D07FF0B8-AA94-44C1-A172-D9AA1B2D4EC8}"/>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7" name="正方形/長方形 416">
          <a:extLst>
            <a:ext uri="{FF2B5EF4-FFF2-40B4-BE49-F238E27FC236}">
              <a16:creationId xmlns:a16="http://schemas.microsoft.com/office/drawing/2014/main" id="{DC2CAD93-3AC4-4DA9-BD61-9989B2637CFC}"/>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8" name="正方形/長方形 417">
          <a:extLst>
            <a:ext uri="{FF2B5EF4-FFF2-40B4-BE49-F238E27FC236}">
              <a16:creationId xmlns:a16="http://schemas.microsoft.com/office/drawing/2014/main" id="{1248EA4B-24C0-48B7-929B-98E958708DAF}"/>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9" name="正方形/長方形 418">
          <a:extLst>
            <a:ext uri="{FF2B5EF4-FFF2-40B4-BE49-F238E27FC236}">
              <a16:creationId xmlns:a16="http://schemas.microsoft.com/office/drawing/2014/main" id="{187410E0-0D01-48BD-B84E-0B0709744576}"/>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0" name="正方形/長方形 419">
          <a:extLst>
            <a:ext uri="{FF2B5EF4-FFF2-40B4-BE49-F238E27FC236}">
              <a16:creationId xmlns:a16="http://schemas.microsoft.com/office/drawing/2014/main" id="{AE5F98C5-6331-4D7F-89B7-661A181283BE}"/>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1" name="正方形/長方形 420">
          <a:extLst>
            <a:ext uri="{FF2B5EF4-FFF2-40B4-BE49-F238E27FC236}">
              <a16:creationId xmlns:a16="http://schemas.microsoft.com/office/drawing/2014/main" id="{B8950135-5F62-4C59-AE10-47F1547E1B54}"/>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2" name="正方形/長方形 421">
          <a:extLst>
            <a:ext uri="{FF2B5EF4-FFF2-40B4-BE49-F238E27FC236}">
              <a16:creationId xmlns:a16="http://schemas.microsoft.com/office/drawing/2014/main" id="{DF278A5D-768D-4FCF-A1CB-50786A5C461D}"/>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3" name="テキスト ボックス 422">
          <a:extLst>
            <a:ext uri="{FF2B5EF4-FFF2-40B4-BE49-F238E27FC236}">
              <a16:creationId xmlns:a16="http://schemas.microsoft.com/office/drawing/2014/main" id="{46B7D592-DC93-4D1D-9BE6-50D135DD94C5}"/>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4" name="直線コネクタ 423">
          <a:extLst>
            <a:ext uri="{FF2B5EF4-FFF2-40B4-BE49-F238E27FC236}">
              <a16:creationId xmlns:a16="http://schemas.microsoft.com/office/drawing/2014/main" id="{ED01B5BF-46DE-4144-8A06-EE6B26777F48}"/>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25" name="直線コネクタ 424">
          <a:extLst>
            <a:ext uri="{FF2B5EF4-FFF2-40B4-BE49-F238E27FC236}">
              <a16:creationId xmlns:a16="http://schemas.microsoft.com/office/drawing/2014/main" id="{6871AFBD-B156-4699-A72C-563AF4467478}"/>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426" name="テキスト ボックス 425">
          <a:extLst>
            <a:ext uri="{FF2B5EF4-FFF2-40B4-BE49-F238E27FC236}">
              <a16:creationId xmlns:a16="http://schemas.microsoft.com/office/drawing/2014/main" id="{C6C232A6-B1C6-45A7-BB89-C4A5574E2368}"/>
            </a:ext>
          </a:extLst>
        </xdr:cNvPr>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27" name="直線コネクタ 426">
          <a:extLst>
            <a:ext uri="{FF2B5EF4-FFF2-40B4-BE49-F238E27FC236}">
              <a16:creationId xmlns:a16="http://schemas.microsoft.com/office/drawing/2014/main" id="{87E57BBF-6974-46DD-A63F-2B3C3D312E45}"/>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428" name="テキスト ボックス 427">
          <a:extLst>
            <a:ext uri="{FF2B5EF4-FFF2-40B4-BE49-F238E27FC236}">
              <a16:creationId xmlns:a16="http://schemas.microsoft.com/office/drawing/2014/main" id="{F3889976-CF51-4E13-895F-31319A150383}"/>
            </a:ext>
          </a:extLst>
        </xdr:cNvPr>
        <xdr:cNvSpPr txBox="1"/>
      </xdr:nvSpPr>
      <xdr:spPr>
        <a:xfrm>
          <a:off x="6008581" y="1825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29" name="直線コネクタ 428">
          <a:extLst>
            <a:ext uri="{FF2B5EF4-FFF2-40B4-BE49-F238E27FC236}">
              <a16:creationId xmlns:a16="http://schemas.microsoft.com/office/drawing/2014/main" id="{63EEFDD4-E43C-4139-A5E3-B2A2681F17AF}"/>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430" name="テキスト ボックス 429">
          <a:extLst>
            <a:ext uri="{FF2B5EF4-FFF2-40B4-BE49-F238E27FC236}">
              <a16:creationId xmlns:a16="http://schemas.microsoft.com/office/drawing/2014/main" id="{B3CC370E-F793-49C7-8293-59405E6ECE5D}"/>
            </a:ext>
          </a:extLst>
        </xdr:cNvPr>
        <xdr:cNvSpPr txBox="1"/>
      </xdr:nvSpPr>
      <xdr:spPr>
        <a:xfrm>
          <a:off x="6008581" y="1792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31" name="直線コネクタ 430">
          <a:extLst>
            <a:ext uri="{FF2B5EF4-FFF2-40B4-BE49-F238E27FC236}">
              <a16:creationId xmlns:a16="http://schemas.microsoft.com/office/drawing/2014/main" id="{165A6A7A-4028-4A57-87E0-5C3472DE9705}"/>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432" name="テキスト ボックス 431">
          <a:extLst>
            <a:ext uri="{FF2B5EF4-FFF2-40B4-BE49-F238E27FC236}">
              <a16:creationId xmlns:a16="http://schemas.microsoft.com/office/drawing/2014/main" id="{86B78145-7675-4515-B8AA-E9C58C193D50}"/>
            </a:ext>
          </a:extLst>
        </xdr:cNvPr>
        <xdr:cNvSpPr txBox="1"/>
      </xdr:nvSpPr>
      <xdr:spPr>
        <a:xfrm>
          <a:off x="6008581"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33" name="直線コネクタ 432">
          <a:extLst>
            <a:ext uri="{FF2B5EF4-FFF2-40B4-BE49-F238E27FC236}">
              <a16:creationId xmlns:a16="http://schemas.microsoft.com/office/drawing/2014/main" id="{DA2F384E-7352-43B1-AE60-D87DAA731A59}"/>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434" name="テキスト ボックス 433">
          <a:extLst>
            <a:ext uri="{FF2B5EF4-FFF2-40B4-BE49-F238E27FC236}">
              <a16:creationId xmlns:a16="http://schemas.microsoft.com/office/drawing/2014/main" id="{86520E59-706F-4898-878C-41751EB697D4}"/>
            </a:ext>
          </a:extLst>
        </xdr:cNvPr>
        <xdr:cNvSpPr txBox="1"/>
      </xdr:nvSpPr>
      <xdr:spPr>
        <a:xfrm>
          <a:off x="6008581" y="1727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35" name="直線コネクタ 434">
          <a:extLst>
            <a:ext uri="{FF2B5EF4-FFF2-40B4-BE49-F238E27FC236}">
              <a16:creationId xmlns:a16="http://schemas.microsoft.com/office/drawing/2014/main" id="{03EEA55F-4ED8-4AFA-9DF1-3799B6B9F3D3}"/>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98</xdr:row>
      <xdr:rowOff>146248</xdr:rowOff>
    </xdr:from>
    <xdr:ext cx="595419" cy="259045"/>
    <xdr:sp macro="" textlink="">
      <xdr:nvSpPr>
        <xdr:cNvPr id="436" name="テキスト ボックス 435">
          <a:extLst>
            <a:ext uri="{FF2B5EF4-FFF2-40B4-BE49-F238E27FC236}">
              <a16:creationId xmlns:a16="http://schemas.microsoft.com/office/drawing/2014/main" id="{51886978-6C37-49A2-AB6E-0F4FDADA62E2}"/>
            </a:ext>
          </a:extLst>
        </xdr:cNvPr>
        <xdr:cNvSpPr txBox="1"/>
      </xdr:nvSpPr>
      <xdr:spPr>
        <a:xfrm>
          <a:off x="6008581" y="16948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7" name="直線コネクタ 436">
          <a:extLst>
            <a:ext uri="{FF2B5EF4-FFF2-40B4-BE49-F238E27FC236}">
              <a16:creationId xmlns:a16="http://schemas.microsoft.com/office/drawing/2014/main" id="{69B02B4D-6816-4C59-9883-36587602683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38" name="テキスト ボックス 437">
          <a:extLst>
            <a:ext uri="{FF2B5EF4-FFF2-40B4-BE49-F238E27FC236}">
              <a16:creationId xmlns:a16="http://schemas.microsoft.com/office/drawing/2014/main" id="{E8781205-B313-4E9A-860C-136CA070F485}"/>
            </a:ext>
          </a:extLst>
        </xdr:cNvPr>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9" name="【港湾・漁港】&#10;一人当たり有形固定資産（償却資産）額グラフ枠">
          <a:extLst>
            <a:ext uri="{FF2B5EF4-FFF2-40B4-BE49-F238E27FC236}">
              <a16:creationId xmlns:a16="http://schemas.microsoft.com/office/drawing/2014/main" id="{C9B528C0-BE31-401C-9B66-D2DDEF4FDFC4}"/>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142118</xdr:rowOff>
    </xdr:from>
    <xdr:to>
      <xdr:col>54</xdr:col>
      <xdr:colOff>189865</xdr:colOff>
      <xdr:row>109</xdr:row>
      <xdr:rowOff>35255</xdr:rowOff>
    </xdr:to>
    <xdr:cxnSp macro="">
      <xdr:nvCxnSpPr>
        <xdr:cNvPr id="440" name="直線コネクタ 439">
          <a:extLst>
            <a:ext uri="{FF2B5EF4-FFF2-40B4-BE49-F238E27FC236}">
              <a16:creationId xmlns:a16="http://schemas.microsoft.com/office/drawing/2014/main" id="{6D39B9A9-77EC-4AA5-96DD-E932B403D950}"/>
            </a:ext>
          </a:extLst>
        </xdr:cNvPr>
        <xdr:cNvCxnSpPr/>
      </xdr:nvCxnSpPr>
      <xdr:spPr>
        <a:xfrm flipV="1">
          <a:off x="10476865" y="17287118"/>
          <a:ext cx="0" cy="1436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39082</xdr:rowOff>
    </xdr:from>
    <xdr:ext cx="313932" cy="259045"/>
    <xdr:sp macro="" textlink="">
      <xdr:nvSpPr>
        <xdr:cNvPr id="441" name="【港湾・漁港】&#10;一人当たり有形固定資産（償却資産）額最小値テキスト">
          <a:extLst>
            <a:ext uri="{FF2B5EF4-FFF2-40B4-BE49-F238E27FC236}">
              <a16:creationId xmlns:a16="http://schemas.microsoft.com/office/drawing/2014/main" id="{A1483A41-2DBA-4818-ADA8-3F2D95E05E6A}"/>
            </a:ext>
          </a:extLst>
        </xdr:cNvPr>
        <xdr:cNvSpPr txBox="1"/>
      </xdr:nvSpPr>
      <xdr:spPr>
        <a:xfrm>
          <a:off x="10515600" y="187271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35255</xdr:rowOff>
    </xdr:from>
    <xdr:to>
      <xdr:col>55</xdr:col>
      <xdr:colOff>88900</xdr:colOff>
      <xdr:row>109</xdr:row>
      <xdr:rowOff>35255</xdr:rowOff>
    </xdr:to>
    <xdr:cxnSp macro="">
      <xdr:nvCxnSpPr>
        <xdr:cNvPr id="442" name="直線コネクタ 441">
          <a:extLst>
            <a:ext uri="{FF2B5EF4-FFF2-40B4-BE49-F238E27FC236}">
              <a16:creationId xmlns:a16="http://schemas.microsoft.com/office/drawing/2014/main" id="{FBD5C0E4-D12E-4F92-9930-765240DC5C83}"/>
            </a:ext>
          </a:extLst>
        </xdr:cNvPr>
        <xdr:cNvCxnSpPr/>
      </xdr:nvCxnSpPr>
      <xdr:spPr>
        <a:xfrm>
          <a:off x="10388600" y="18723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88795</xdr:rowOff>
    </xdr:from>
    <xdr:ext cx="599010" cy="259045"/>
    <xdr:sp macro="" textlink="">
      <xdr:nvSpPr>
        <xdr:cNvPr id="443" name="【港湾・漁港】&#10;一人当たり有形固定資産（償却資産）額最大値テキスト">
          <a:extLst>
            <a:ext uri="{FF2B5EF4-FFF2-40B4-BE49-F238E27FC236}">
              <a16:creationId xmlns:a16="http://schemas.microsoft.com/office/drawing/2014/main" id="{5AB82139-253C-4809-BBA0-FCB8CDA8D6AF}"/>
            </a:ext>
          </a:extLst>
        </xdr:cNvPr>
        <xdr:cNvSpPr txBox="1"/>
      </xdr:nvSpPr>
      <xdr:spPr>
        <a:xfrm>
          <a:off x="10515600" y="17062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142118</xdr:rowOff>
    </xdr:from>
    <xdr:to>
      <xdr:col>55</xdr:col>
      <xdr:colOff>88900</xdr:colOff>
      <xdr:row>100</xdr:row>
      <xdr:rowOff>142118</xdr:rowOff>
    </xdr:to>
    <xdr:cxnSp macro="">
      <xdr:nvCxnSpPr>
        <xdr:cNvPr id="444" name="直線コネクタ 443">
          <a:extLst>
            <a:ext uri="{FF2B5EF4-FFF2-40B4-BE49-F238E27FC236}">
              <a16:creationId xmlns:a16="http://schemas.microsoft.com/office/drawing/2014/main" id="{28E4516A-12F6-4C61-ADD7-DD784BDD2CDB}"/>
            </a:ext>
          </a:extLst>
        </xdr:cNvPr>
        <xdr:cNvCxnSpPr/>
      </xdr:nvCxnSpPr>
      <xdr:spPr>
        <a:xfrm>
          <a:off x="10388600" y="17287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152908</xdr:rowOff>
    </xdr:from>
    <xdr:ext cx="534377" cy="259045"/>
    <xdr:sp macro="" textlink="">
      <xdr:nvSpPr>
        <xdr:cNvPr id="445" name="【港湾・漁港】&#10;一人当たり有形固定資産（償却資産）額平均値テキスト">
          <a:extLst>
            <a:ext uri="{FF2B5EF4-FFF2-40B4-BE49-F238E27FC236}">
              <a16:creationId xmlns:a16="http://schemas.microsoft.com/office/drawing/2014/main" id="{E1A827AC-3E1F-4EE8-82E3-CC2DF1F6E4DE}"/>
            </a:ext>
          </a:extLst>
        </xdr:cNvPr>
        <xdr:cNvSpPr txBox="1"/>
      </xdr:nvSpPr>
      <xdr:spPr>
        <a:xfrm>
          <a:off x="10515600" y="183266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130031</xdr:rowOff>
    </xdr:from>
    <xdr:to>
      <xdr:col>55</xdr:col>
      <xdr:colOff>50800</xdr:colOff>
      <xdr:row>108</xdr:row>
      <xdr:rowOff>60181</xdr:rowOff>
    </xdr:to>
    <xdr:sp macro="" textlink="">
      <xdr:nvSpPr>
        <xdr:cNvPr id="446" name="フローチャート: 判断 445">
          <a:extLst>
            <a:ext uri="{FF2B5EF4-FFF2-40B4-BE49-F238E27FC236}">
              <a16:creationId xmlns:a16="http://schemas.microsoft.com/office/drawing/2014/main" id="{B0FE60D6-3F89-46C0-8702-468834B141C7}"/>
            </a:ext>
          </a:extLst>
        </xdr:cNvPr>
        <xdr:cNvSpPr/>
      </xdr:nvSpPr>
      <xdr:spPr>
        <a:xfrm>
          <a:off x="10426700" y="1847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115041</xdr:rowOff>
    </xdr:from>
    <xdr:to>
      <xdr:col>50</xdr:col>
      <xdr:colOff>165100</xdr:colOff>
      <xdr:row>108</xdr:row>
      <xdr:rowOff>45191</xdr:rowOff>
    </xdr:to>
    <xdr:sp macro="" textlink="">
      <xdr:nvSpPr>
        <xdr:cNvPr id="447" name="フローチャート: 判断 446">
          <a:extLst>
            <a:ext uri="{FF2B5EF4-FFF2-40B4-BE49-F238E27FC236}">
              <a16:creationId xmlns:a16="http://schemas.microsoft.com/office/drawing/2014/main" id="{70A5332F-53D0-4FF3-A4C2-6B9C190EC983}"/>
            </a:ext>
          </a:extLst>
        </xdr:cNvPr>
        <xdr:cNvSpPr/>
      </xdr:nvSpPr>
      <xdr:spPr>
        <a:xfrm>
          <a:off x="9588500" y="1846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143861</xdr:rowOff>
    </xdr:from>
    <xdr:to>
      <xdr:col>46</xdr:col>
      <xdr:colOff>38100</xdr:colOff>
      <xdr:row>108</xdr:row>
      <xdr:rowOff>74011</xdr:rowOff>
    </xdr:to>
    <xdr:sp macro="" textlink="">
      <xdr:nvSpPr>
        <xdr:cNvPr id="448" name="フローチャート: 判断 447">
          <a:extLst>
            <a:ext uri="{FF2B5EF4-FFF2-40B4-BE49-F238E27FC236}">
              <a16:creationId xmlns:a16="http://schemas.microsoft.com/office/drawing/2014/main" id="{B7761C30-CAB5-4122-9C85-9F26CD1E779F}"/>
            </a:ext>
          </a:extLst>
        </xdr:cNvPr>
        <xdr:cNvSpPr/>
      </xdr:nvSpPr>
      <xdr:spPr>
        <a:xfrm>
          <a:off x="8699500" y="18489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150183</xdr:rowOff>
    </xdr:from>
    <xdr:to>
      <xdr:col>41</xdr:col>
      <xdr:colOff>101600</xdr:colOff>
      <xdr:row>108</xdr:row>
      <xdr:rowOff>80333</xdr:rowOff>
    </xdr:to>
    <xdr:sp macro="" textlink="">
      <xdr:nvSpPr>
        <xdr:cNvPr id="449" name="フローチャート: 判断 448">
          <a:extLst>
            <a:ext uri="{FF2B5EF4-FFF2-40B4-BE49-F238E27FC236}">
              <a16:creationId xmlns:a16="http://schemas.microsoft.com/office/drawing/2014/main" id="{5B16E8B8-0FC3-4630-BF75-8F0CEE077659}"/>
            </a:ext>
          </a:extLst>
        </xdr:cNvPr>
        <xdr:cNvSpPr/>
      </xdr:nvSpPr>
      <xdr:spPr>
        <a:xfrm>
          <a:off x="7810500" y="1849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108</xdr:row>
      <xdr:rowOff>126533</xdr:rowOff>
    </xdr:from>
    <xdr:to>
      <xdr:col>36</xdr:col>
      <xdr:colOff>165100</xdr:colOff>
      <xdr:row>109</xdr:row>
      <xdr:rowOff>56683</xdr:rowOff>
    </xdr:to>
    <xdr:sp macro="" textlink="">
      <xdr:nvSpPr>
        <xdr:cNvPr id="450" name="フローチャート: 判断 449">
          <a:extLst>
            <a:ext uri="{FF2B5EF4-FFF2-40B4-BE49-F238E27FC236}">
              <a16:creationId xmlns:a16="http://schemas.microsoft.com/office/drawing/2014/main" id="{5028FAB6-7872-4E39-91A7-F41FA9CAD7A0}"/>
            </a:ext>
          </a:extLst>
        </xdr:cNvPr>
        <xdr:cNvSpPr/>
      </xdr:nvSpPr>
      <xdr:spPr>
        <a:xfrm>
          <a:off x="6921500" y="18643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1" name="テキスト ボックス 450">
          <a:extLst>
            <a:ext uri="{FF2B5EF4-FFF2-40B4-BE49-F238E27FC236}">
              <a16:creationId xmlns:a16="http://schemas.microsoft.com/office/drawing/2014/main" id="{098D283B-5D9C-4728-829F-D2FD40998E1D}"/>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2" name="テキスト ボックス 451">
          <a:extLst>
            <a:ext uri="{FF2B5EF4-FFF2-40B4-BE49-F238E27FC236}">
              <a16:creationId xmlns:a16="http://schemas.microsoft.com/office/drawing/2014/main" id="{BF5290FD-24EF-4646-8377-64B37341F546}"/>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3" name="テキスト ボックス 452">
          <a:extLst>
            <a:ext uri="{FF2B5EF4-FFF2-40B4-BE49-F238E27FC236}">
              <a16:creationId xmlns:a16="http://schemas.microsoft.com/office/drawing/2014/main" id="{81A2F46B-C57D-41CC-BF7D-88C133A78B73}"/>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4" name="テキスト ボックス 453">
          <a:extLst>
            <a:ext uri="{FF2B5EF4-FFF2-40B4-BE49-F238E27FC236}">
              <a16:creationId xmlns:a16="http://schemas.microsoft.com/office/drawing/2014/main" id="{2A3420A2-26BD-4B60-8625-09C13E4909C5}"/>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5" name="テキスト ボックス 454">
          <a:extLst>
            <a:ext uri="{FF2B5EF4-FFF2-40B4-BE49-F238E27FC236}">
              <a16:creationId xmlns:a16="http://schemas.microsoft.com/office/drawing/2014/main" id="{96789316-FCBA-403D-A278-37BEE556323F}"/>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108953</xdr:rowOff>
    </xdr:from>
    <xdr:to>
      <xdr:col>55</xdr:col>
      <xdr:colOff>50800</xdr:colOff>
      <xdr:row>109</xdr:row>
      <xdr:rowOff>39103</xdr:rowOff>
    </xdr:to>
    <xdr:sp macro="" textlink="">
      <xdr:nvSpPr>
        <xdr:cNvPr id="456" name="楕円 455">
          <a:extLst>
            <a:ext uri="{FF2B5EF4-FFF2-40B4-BE49-F238E27FC236}">
              <a16:creationId xmlns:a16="http://schemas.microsoft.com/office/drawing/2014/main" id="{C27BA67B-6C45-42B1-B0AE-6A108E76760F}"/>
            </a:ext>
          </a:extLst>
        </xdr:cNvPr>
        <xdr:cNvSpPr/>
      </xdr:nvSpPr>
      <xdr:spPr>
        <a:xfrm>
          <a:off x="10426700" y="18625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23880</xdr:rowOff>
    </xdr:from>
    <xdr:ext cx="534377" cy="259045"/>
    <xdr:sp macro="" textlink="">
      <xdr:nvSpPr>
        <xdr:cNvPr id="457" name="【港湾・漁港】&#10;一人当たり有形固定資産（償却資産）額該当値テキスト">
          <a:extLst>
            <a:ext uri="{FF2B5EF4-FFF2-40B4-BE49-F238E27FC236}">
              <a16:creationId xmlns:a16="http://schemas.microsoft.com/office/drawing/2014/main" id="{AE55534A-4C87-42E8-AFC1-FB3822231AB2}"/>
            </a:ext>
          </a:extLst>
        </xdr:cNvPr>
        <xdr:cNvSpPr txBox="1"/>
      </xdr:nvSpPr>
      <xdr:spPr>
        <a:xfrm>
          <a:off x="10515600" y="1854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114545</xdr:rowOff>
    </xdr:from>
    <xdr:to>
      <xdr:col>50</xdr:col>
      <xdr:colOff>165100</xdr:colOff>
      <xdr:row>109</xdr:row>
      <xdr:rowOff>44695</xdr:rowOff>
    </xdr:to>
    <xdr:sp macro="" textlink="">
      <xdr:nvSpPr>
        <xdr:cNvPr id="458" name="楕円 457">
          <a:extLst>
            <a:ext uri="{FF2B5EF4-FFF2-40B4-BE49-F238E27FC236}">
              <a16:creationId xmlns:a16="http://schemas.microsoft.com/office/drawing/2014/main" id="{2322BCE4-5040-4B0F-A1D8-F608889F553C}"/>
            </a:ext>
          </a:extLst>
        </xdr:cNvPr>
        <xdr:cNvSpPr/>
      </xdr:nvSpPr>
      <xdr:spPr>
        <a:xfrm>
          <a:off x="9588500" y="1863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159753</xdr:rowOff>
    </xdr:from>
    <xdr:to>
      <xdr:col>55</xdr:col>
      <xdr:colOff>0</xdr:colOff>
      <xdr:row>108</xdr:row>
      <xdr:rowOff>165345</xdr:rowOff>
    </xdr:to>
    <xdr:cxnSp macro="">
      <xdr:nvCxnSpPr>
        <xdr:cNvPr id="459" name="直線コネクタ 458">
          <a:extLst>
            <a:ext uri="{FF2B5EF4-FFF2-40B4-BE49-F238E27FC236}">
              <a16:creationId xmlns:a16="http://schemas.microsoft.com/office/drawing/2014/main" id="{5C996BBB-F13B-41ED-8B97-F8E7B9DD419F}"/>
            </a:ext>
          </a:extLst>
        </xdr:cNvPr>
        <xdr:cNvCxnSpPr/>
      </xdr:nvCxnSpPr>
      <xdr:spPr>
        <a:xfrm flipV="1">
          <a:off x="9639300" y="18676353"/>
          <a:ext cx="838200" cy="5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120027</xdr:rowOff>
    </xdr:from>
    <xdr:to>
      <xdr:col>46</xdr:col>
      <xdr:colOff>38100</xdr:colOff>
      <xdr:row>109</xdr:row>
      <xdr:rowOff>50177</xdr:rowOff>
    </xdr:to>
    <xdr:sp macro="" textlink="">
      <xdr:nvSpPr>
        <xdr:cNvPr id="460" name="楕円 459">
          <a:extLst>
            <a:ext uri="{FF2B5EF4-FFF2-40B4-BE49-F238E27FC236}">
              <a16:creationId xmlns:a16="http://schemas.microsoft.com/office/drawing/2014/main" id="{5C8E1BE8-993C-44D1-B430-96831EF9612F}"/>
            </a:ext>
          </a:extLst>
        </xdr:cNvPr>
        <xdr:cNvSpPr/>
      </xdr:nvSpPr>
      <xdr:spPr>
        <a:xfrm>
          <a:off x="8699500" y="1863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165345</xdr:rowOff>
    </xdr:from>
    <xdr:to>
      <xdr:col>50</xdr:col>
      <xdr:colOff>114300</xdr:colOff>
      <xdr:row>108</xdr:row>
      <xdr:rowOff>170827</xdr:rowOff>
    </xdr:to>
    <xdr:cxnSp macro="">
      <xdr:nvCxnSpPr>
        <xdr:cNvPr id="461" name="直線コネクタ 460">
          <a:extLst>
            <a:ext uri="{FF2B5EF4-FFF2-40B4-BE49-F238E27FC236}">
              <a16:creationId xmlns:a16="http://schemas.microsoft.com/office/drawing/2014/main" id="{B8128EAB-C7E1-46C2-8B70-C5A84CC4EA52}"/>
            </a:ext>
          </a:extLst>
        </xdr:cNvPr>
        <xdr:cNvCxnSpPr/>
      </xdr:nvCxnSpPr>
      <xdr:spPr>
        <a:xfrm flipV="1">
          <a:off x="8750300" y="18681945"/>
          <a:ext cx="889000" cy="5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123371</xdr:rowOff>
    </xdr:from>
    <xdr:to>
      <xdr:col>41</xdr:col>
      <xdr:colOff>101600</xdr:colOff>
      <xdr:row>109</xdr:row>
      <xdr:rowOff>53521</xdr:rowOff>
    </xdr:to>
    <xdr:sp macro="" textlink="">
      <xdr:nvSpPr>
        <xdr:cNvPr id="462" name="楕円 461">
          <a:extLst>
            <a:ext uri="{FF2B5EF4-FFF2-40B4-BE49-F238E27FC236}">
              <a16:creationId xmlns:a16="http://schemas.microsoft.com/office/drawing/2014/main" id="{6A24297C-AC8D-4506-A7F1-C0D52C81383F}"/>
            </a:ext>
          </a:extLst>
        </xdr:cNvPr>
        <xdr:cNvSpPr/>
      </xdr:nvSpPr>
      <xdr:spPr>
        <a:xfrm>
          <a:off x="7810500" y="1863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170827</xdr:rowOff>
    </xdr:from>
    <xdr:to>
      <xdr:col>45</xdr:col>
      <xdr:colOff>177800</xdr:colOff>
      <xdr:row>109</xdr:row>
      <xdr:rowOff>2721</xdr:rowOff>
    </xdr:to>
    <xdr:cxnSp macro="">
      <xdr:nvCxnSpPr>
        <xdr:cNvPr id="463" name="直線コネクタ 462">
          <a:extLst>
            <a:ext uri="{FF2B5EF4-FFF2-40B4-BE49-F238E27FC236}">
              <a16:creationId xmlns:a16="http://schemas.microsoft.com/office/drawing/2014/main" id="{BD268A60-F912-4D13-9A78-D922C110D89B}"/>
            </a:ext>
          </a:extLst>
        </xdr:cNvPr>
        <xdr:cNvCxnSpPr/>
      </xdr:nvCxnSpPr>
      <xdr:spPr>
        <a:xfrm flipV="1">
          <a:off x="7861300" y="18687427"/>
          <a:ext cx="889000" cy="3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106</xdr:row>
      <xdr:rowOff>61718</xdr:rowOff>
    </xdr:from>
    <xdr:ext cx="534377" cy="259045"/>
    <xdr:sp macro="" textlink="">
      <xdr:nvSpPr>
        <xdr:cNvPr id="464" name="n_1aveValue【港湾・漁港】&#10;一人当たり有形固定資産（償却資産）額">
          <a:extLst>
            <a:ext uri="{FF2B5EF4-FFF2-40B4-BE49-F238E27FC236}">
              <a16:creationId xmlns:a16="http://schemas.microsoft.com/office/drawing/2014/main" id="{544525F4-D130-4E95-B4DD-7E729E8BCF50}"/>
            </a:ext>
          </a:extLst>
        </xdr:cNvPr>
        <xdr:cNvSpPr txBox="1"/>
      </xdr:nvSpPr>
      <xdr:spPr>
        <a:xfrm>
          <a:off x="9359411" y="18235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106</xdr:row>
      <xdr:rowOff>90538</xdr:rowOff>
    </xdr:from>
    <xdr:ext cx="534377" cy="259045"/>
    <xdr:sp macro="" textlink="">
      <xdr:nvSpPr>
        <xdr:cNvPr id="465" name="n_2aveValue【港湾・漁港】&#10;一人当たり有形固定資産（償却資産）額">
          <a:extLst>
            <a:ext uri="{FF2B5EF4-FFF2-40B4-BE49-F238E27FC236}">
              <a16:creationId xmlns:a16="http://schemas.microsoft.com/office/drawing/2014/main" id="{068FF900-8BA8-41E6-B4B3-DF809ED71114}"/>
            </a:ext>
          </a:extLst>
        </xdr:cNvPr>
        <xdr:cNvSpPr txBox="1"/>
      </xdr:nvSpPr>
      <xdr:spPr>
        <a:xfrm>
          <a:off x="8483111" y="18264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106</xdr:row>
      <xdr:rowOff>96860</xdr:rowOff>
    </xdr:from>
    <xdr:ext cx="534377" cy="259045"/>
    <xdr:sp macro="" textlink="">
      <xdr:nvSpPr>
        <xdr:cNvPr id="466" name="n_3aveValue【港湾・漁港】&#10;一人当たり有形固定資産（償却資産）額">
          <a:extLst>
            <a:ext uri="{FF2B5EF4-FFF2-40B4-BE49-F238E27FC236}">
              <a16:creationId xmlns:a16="http://schemas.microsoft.com/office/drawing/2014/main" id="{72AD902D-73AF-4567-AC0F-02A88DA7238D}"/>
            </a:ext>
          </a:extLst>
        </xdr:cNvPr>
        <xdr:cNvSpPr txBox="1"/>
      </xdr:nvSpPr>
      <xdr:spPr>
        <a:xfrm>
          <a:off x="7594111" y="1827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107</xdr:row>
      <xdr:rowOff>73210</xdr:rowOff>
    </xdr:from>
    <xdr:ext cx="469744" cy="259045"/>
    <xdr:sp macro="" textlink="">
      <xdr:nvSpPr>
        <xdr:cNvPr id="467" name="n_4aveValue【港湾・漁港】&#10;一人当たり有形固定資産（償却資産）額">
          <a:extLst>
            <a:ext uri="{FF2B5EF4-FFF2-40B4-BE49-F238E27FC236}">
              <a16:creationId xmlns:a16="http://schemas.microsoft.com/office/drawing/2014/main" id="{BD97442F-7FFB-44A0-A7FF-48385D6DE6C0}"/>
            </a:ext>
          </a:extLst>
        </xdr:cNvPr>
        <xdr:cNvSpPr txBox="1"/>
      </xdr:nvSpPr>
      <xdr:spPr>
        <a:xfrm>
          <a:off x="6737428" y="18418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109</xdr:row>
      <xdr:rowOff>35822</xdr:rowOff>
    </xdr:from>
    <xdr:ext cx="534377" cy="259045"/>
    <xdr:sp macro="" textlink="">
      <xdr:nvSpPr>
        <xdr:cNvPr id="468" name="n_1mainValue【港湾・漁港】&#10;一人当たり有形固定資産（償却資産）額">
          <a:extLst>
            <a:ext uri="{FF2B5EF4-FFF2-40B4-BE49-F238E27FC236}">
              <a16:creationId xmlns:a16="http://schemas.microsoft.com/office/drawing/2014/main" id="{BFCD5113-14E1-42DF-8612-D75528D5A010}"/>
            </a:ext>
          </a:extLst>
        </xdr:cNvPr>
        <xdr:cNvSpPr txBox="1"/>
      </xdr:nvSpPr>
      <xdr:spPr>
        <a:xfrm>
          <a:off x="9359411" y="18723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109</xdr:row>
      <xdr:rowOff>41304</xdr:rowOff>
    </xdr:from>
    <xdr:ext cx="534377" cy="259045"/>
    <xdr:sp macro="" textlink="">
      <xdr:nvSpPr>
        <xdr:cNvPr id="469" name="n_2mainValue【港湾・漁港】&#10;一人当たり有形固定資産（償却資産）額">
          <a:extLst>
            <a:ext uri="{FF2B5EF4-FFF2-40B4-BE49-F238E27FC236}">
              <a16:creationId xmlns:a16="http://schemas.microsoft.com/office/drawing/2014/main" id="{1BA021D9-68CE-4ED3-869D-1E2CA708D0C4}"/>
            </a:ext>
          </a:extLst>
        </xdr:cNvPr>
        <xdr:cNvSpPr txBox="1"/>
      </xdr:nvSpPr>
      <xdr:spPr>
        <a:xfrm>
          <a:off x="8483111" y="1872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109</xdr:row>
      <xdr:rowOff>44648</xdr:rowOff>
    </xdr:from>
    <xdr:ext cx="534377" cy="259045"/>
    <xdr:sp macro="" textlink="">
      <xdr:nvSpPr>
        <xdr:cNvPr id="470" name="n_3mainValue【港湾・漁港】&#10;一人当たり有形固定資産（償却資産）額">
          <a:extLst>
            <a:ext uri="{FF2B5EF4-FFF2-40B4-BE49-F238E27FC236}">
              <a16:creationId xmlns:a16="http://schemas.microsoft.com/office/drawing/2014/main" id="{318399E9-5B93-4E97-AA78-BCF41B899615}"/>
            </a:ext>
          </a:extLst>
        </xdr:cNvPr>
        <xdr:cNvSpPr txBox="1"/>
      </xdr:nvSpPr>
      <xdr:spPr>
        <a:xfrm>
          <a:off x="7594111" y="18732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1" name="正方形/長方形 470">
          <a:extLst>
            <a:ext uri="{FF2B5EF4-FFF2-40B4-BE49-F238E27FC236}">
              <a16:creationId xmlns:a16="http://schemas.microsoft.com/office/drawing/2014/main" id="{12139A12-56CC-4A14-9E0B-98E1586DFA96}"/>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2" name="正方形/長方形 471">
          <a:extLst>
            <a:ext uri="{FF2B5EF4-FFF2-40B4-BE49-F238E27FC236}">
              <a16:creationId xmlns:a16="http://schemas.microsoft.com/office/drawing/2014/main" id="{A7CAA0BF-662D-4FAA-ACF2-B5B8675BE0C3}"/>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3" name="正方形/長方形 472">
          <a:extLst>
            <a:ext uri="{FF2B5EF4-FFF2-40B4-BE49-F238E27FC236}">
              <a16:creationId xmlns:a16="http://schemas.microsoft.com/office/drawing/2014/main" id="{52E87D16-843E-4F3A-B957-5C3047659118}"/>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4" name="正方形/長方形 473">
          <a:extLst>
            <a:ext uri="{FF2B5EF4-FFF2-40B4-BE49-F238E27FC236}">
              <a16:creationId xmlns:a16="http://schemas.microsoft.com/office/drawing/2014/main" id="{6774159D-D14C-4059-99A0-84CD283B7B8E}"/>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5" name="正方形/長方形 474">
          <a:extLst>
            <a:ext uri="{FF2B5EF4-FFF2-40B4-BE49-F238E27FC236}">
              <a16:creationId xmlns:a16="http://schemas.microsoft.com/office/drawing/2014/main" id="{877B4F79-21A8-4DE7-AE35-40690F7B483D}"/>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6" name="正方形/長方形 475">
          <a:extLst>
            <a:ext uri="{FF2B5EF4-FFF2-40B4-BE49-F238E27FC236}">
              <a16:creationId xmlns:a16="http://schemas.microsoft.com/office/drawing/2014/main" id="{FEAA58D9-6E7C-43A5-B294-20F1E22D71E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7" name="正方形/長方形 476">
          <a:extLst>
            <a:ext uri="{FF2B5EF4-FFF2-40B4-BE49-F238E27FC236}">
              <a16:creationId xmlns:a16="http://schemas.microsoft.com/office/drawing/2014/main" id="{EC146C5E-7277-45F0-90DB-F7D18BA6854B}"/>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8" name="正方形/長方形 477">
          <a:extLst>
            <a:ext uri="{FF2B5EF4-FFF2-40B4-BE49-F238E27FC236}">
              <a16:creationId xmlns:a16="http://schemas.microsoft.com/office/drawing/2014/main" id="{6B9B15E4-B3DB-4B3F-876D-CEC1AA0A2AAF}"/>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9" name="テキスト ボックス 478">
          <a:extLst>
            <a:ext uri="{FF2B5EF4-FFF2-40B4-BE49-F238E27FC236}">
              <a16:creationId xmlns:a16="http://schemas.microsoft.com/office/drawing/2014/main" id="{505DF91E-4D69-4A23-8911-BB30E330B497}"/>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0" name="直線コネクタ 479">
          <a:extLst>
            <a:ext uri="{FF2B5EF4-FFF2-40B4-BE49-F238E27FC236}">
              <a16:creationId xmlns:a16="http://schemas.microsoft.com/office/drawing/2014/main" id="{5064759C-5238-4323-AACA-A7C834C17BBC}"/>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1" name="テキスト ボックス 480">
          <a:extLst>
            <a:ext uri="{FF2B5EF4-FFF2-40B4-BE49-F238E27FC236}">
              <a16:creationId xmlns:a16="http://schemas.microsoft.com/office/drawing/2014/main" id="{D1772643-BE8A-4785-A85C-A95EA41529AD}"/>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82" name="直線コネクタ 481">
          <a:extLst>
            <a:ext uri="{FF2B5EF4-FFF2-40B4-BE49-F238E27FC236}">
              <a16:creationId xmlns:a16="http://schemas.microsoft.com/office/drawing/2014/main" id="{E888CE71-14F6-4D3D-8603-814F3F516BFF}"/>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83" name="テキスト ボックス 482">
          <a:extLst>
            <a:ext uri="{FF2B5EF4-FFF2-40B4-BE49-F238E27FC236}">
              <a16:creationId xmlns:a16="http://schemas.microsoft.com/office/drawing/2014/main" id="{6DDDF4D5-115A-4FB8-BBB0-EFEFAEDA9AD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84" name="直線コネクタ 483">
          <a:extLst>
            <a:ext uri="{FF2B5EF4-FFF2-40B4-BE49-F238E27FC236}">
              <a16:creationId xmlns:a16="http://schemas.microsoft.com/office/drawing/2014/main" id="{2FE40447-4F01-447E-A4BC-88AA158D2DAA}"/>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85" name="テキスト ボックス 484">
          <a:extLst>
            <a:ext uri="{FF2B5EF4-FFF2-40B4-BE49-F238E27FC236}">
              <a16:creationId xmlns:a16="http://schemas.microsoft.com/office/drawing/2014/main" id="{20F613F5-EC17-4609-8B09-D6117F1EBA1C}"/>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86" name="直線コネクタ 485">
          <a:extLst>
            <a:ext uri="{FF2B5EF4-FFF2-40B4-BE49-F238E27FC236}">
              <a16:creationId xmlns:a16="http://schemas.microsoft.com/office/drawing/2014/main" id="{1D691F09-6E79-4FA0-A0A0-CE00C1906A1D}"/>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87" name="テキスト ボックス 486">
          <a:extLst>
            <a:ext uri="{FF2B5EF4-FFF2-40B4-BE49-F238E27FC236}">
              <a16:creationId xmlns:a16="http://schemas.microsoft.com/office/drawing/2014/main" id="{6DE4ED1C-2FF0-4034-823F-DDC4D3E891FE}"/>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88" name="直線コネクタ 487">
          <a:extLst>
            <a:ext uri="{FF2B5EF4-FFF2-40B4-BE49-F238E27FC236}">
              <a16:creationId xmlns:a16="http://schemas.microsoft.com/office/drawing/2014/main" id="{5603C65B-E294-469A-8190-8350929770B4}"/>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89" name="テキスト ボックス 488">
          <a:extLst>
            <a:ext uri="{FF2B5EF4-FFF2-40B4-BE49-F238E27FC236}">
              <a16:creationId xmlns:a16="http://schemas.microsoft.com/office/drawing/2014/main" id="{B5184CA4-E95E-4858-9E2E-1EEB26C9425F}"/>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90" name="直線コネクタ 489">
          <a:extLst>
            <a:ext uri="{FF2B5EF4-FFF2-40B4-BE49-F238E27FC236}">
              <a16:creationId xmlns:a16="http://schemas.microsoft.com/office/drawing/2014/main" id="{FC71826A-9FD6-4070-96C3-0D7F7F0DF96C}"/>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91" name="テキスト ボックス 490">
          <a:extLst>
            <a:ext uri="{FF2B5EF4-FFF2-40B4-BE49-F238E27FC236}">
              <a16:creationId xmlns:a16="http://schemas.microsoft.com/office/drawing/2014/main" id="{626E1165-D63D-4E88-A6A8-241A47718BD4}"/>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2" name="直線コネクタ 491">
          <a:extLst>
            <a:ext uri="{FF2B5EF4-FFF2-40B4-BE49-F238E27FC236}">
              <a16:creationId xmlns:a16="http://schemas.microsoft.com/office/drawing/2014/main" id="{441C7771-7034-4FF2-8574-2E8A11B13AD7}"/>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93" name="テキスト ボックス 492">
          <a:extLst>
            <a:ext uri="{FF2B5EF4-FFF2-40B4-BE49-F238E27FC236}">
              <a16:creationId xmlns:a16="http://schemas.microsoft.com/office/drawing/2014/main" id="{3D43F047-D9AF-4DDC-9317-C38F71BC520D}"/>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94" name="【認定こども園・幼稚園・保育所】&#10;有形固定資産減価償却率グラフ枠">
          <a:extLst>
            <a:ext uri="{FF2B5EF4-FFF2-40B4-BE49-F238E27FC236}">
              <a16:creationId xmlns:a16="http://schemas.microsoft.com/office/drawing/2014/main" id="{263E17F9-B6C7-415F-81E4-CCD9A2B4DAA9}"/>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66675</xdr:rowOff>
    </xdr:from>
    <xdr:to>
      <xdr:col>85</xdr:col>
      <xdr:colOff>126364</xdr:colOff>
      <xdr:row>40</xdr:row>
      <xdr:rowOff>152400</xdr:rowOff>
    </xdr:to>
    <xdr:cxnSp macro="">
      <xdr:nvCxnSpPr>
        <xdr:cNvPr id="495" name="直線コネクタ 494">
          <a:extLst>
            <a:ext uri="{FF2B5EF4-FFF2-40B4-BE49-F238E27FC236}">
              <a16:creationId xmlns:a16="http://schemas.microsoft.com/office/drawing/2014/main" id="{02327ADD-3F90-4DB1-A20A-388E0997DE98}"/>
            </a:ext>
          </a:extLst>
        </xdr:cNvPr>
        <xdr:cNvCxnSpPr/>
      </xdr:nvCxnSpPr>
      <xdr:spPr>
        <a:xfrm flipV="1">
          <a:off x="16318864" y="5895975"/>
          <a:ext cx="0" cy="1114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156227</xdr:rowOff>
    </xdr:from>
    <xdr:ext cx="405111" cy="259045"/>
    <xdr:sp macro="" textlink="">
      <xdr:nvSpPr>
        <xdr:cNvPr id="496" name="【認定こども園・幼稚園・保育所】&#10;有形固定資産減価償却率最小値テキスト">
          <a:extLst>
            <a:ext uri="{FF2B5EF4-FFF2-40B4-BE49-F238E27FC236}">
              <a16:creationId xmlns:a16="http://schemas.microsoft.com/office/drawing/2014/main" id="{77CE0F05-83FE-45D5-910A-65599C786461}"/>
            </a:ext>
          </a:extLst>
        </xdr:cNvPr>
        <xdr:cNvSpPr txBox="1"/>
      </xdr:nvSpPr>
      <xdr:spPr>
        <a:xfrm>
          <a:off x="16357600" y="701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152400</xdr:rowOff>
    </xdr:from>
    <xdr:to>
      <xdr:col>86</xdr:col>
      <xdr:colOff>25400</xdr:colOff>
      <xdr:row>40</xdr:row>
      <xdr:rowOff>152400</xdr:rowOff>
    </xdr:to>
    <xdr:cxnSp macro="">
      <xdr:nvCxnSpPr>
        <xdr:cNvPr id="497" name="直線コネクタ 496">
          <a:extLst>
            <a:ext uri="{FF2B5EF4-FFF2-40B4-BE49-F238E27FC236}">
              <a16:creationId xmlns:a16="http://schemas.microsoft.com/office/drawing/2014/main" id="{55D22F66-5657-4FB3-95FA-35561AFC06FE}"/>
            </a:ext>
          </a:extLst>
        </xdr:cNvPr>
        <xdr:cNvCxnSpPr/>
      </xdr:nvCxnSpPr>
      <xdr:spPr>
        <a:xfrm>
          <a:off x="16230600" y="701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13352</xdr:rowOff>
    </xdr:from>
    <xdr:ext cx="405111" cy="259045"/>
    <xdr:sp macro="" textlink="">
      <xdr:nvSpPr>
        <xdr:cNvPr id="498" name="【認定こども園・幼稚園・保育所】&#10;有形固定資産減価償却率最大値テキスト">
          <a:extLst>
            <a:ext uri="{FF2B5EF4-FFF2-40B4-BE49-F238E27FC236}">
              <a16:creationId xmlns:a16="http://schemas.microsoft.com/office/drawing/2014/main" id="{C38F1BA8-DC8A-4ADE-A577-947BABDB540A}"/>
            </a:ext>
          </a:extLst>
        </xdr:cNvPr>
        <xdr:cNvSpPr txBox="1"/>
      </xdr:nvSpPr>
      <xdr:spPr>
        <a:xfrm>
          <a:off x="16357600" y="5671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66675</xdr:rowOff>
    </xdr:from>
    <xdr:to>
      <xdr:col>86</xdr:col>
      <xdr:colOff>25400</xdr:colOff>
      <xdr:row>34</xdr:row>
      <xdr:rowOff>66675</xdr:rowOff>
    </xdr:to>
    <xdr:cxnSp macro="">
      <xdr:nvCxnSpPr>
        <xdr:cNvPr id="499" name="直線コネクタ 498">
          <a:extLst>
            <a:ext uri="{FF2B5EF4-FFF2-40B4-BE49-F238E27FC236}">
              <a16:creationId xmlns:a16="http://schemas.microsoft.com/office/drawing/2014/main" id="{A8387A4F-A3BF-451B-A36D-2E1ADE5057EC}"/>
            </a:ext>
          </a:extLst>
        </xdr:cNvPr>
        <xdr:cNvCxnSpPr/>
      </xdr:nvCxnSpPr>
      <xdr:spPr>
        <a:xfrm>
          <a:off x="16230600" y="5895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36847</xdr:rowOff>
    </xdr:from>
    <xdr:ext cx="405111" cy="259045"/>
    <xdr:sp macro="" textlink="">
      <xdr:nvSpPr>
        <xdr:cNvPr id="500" name="【認定こども園・幼稚園・保育所】&#10;有形固定資産減価償却率平均値テキスト">
          <a:extLst>
            <a:ext uri="{FF2B5EF4-FFF2-40B4-BE49-F238E27FC236}">
              <a16:creationId xmlns:a16="http://schemas.microsoft.com/office/drawing/2014/main" id="{74310F53-C6E0-4507-9AC1-EBA82E657891}"/>
            </a:ext>
          </a:extLst>
        </xdr:cNvPr>
        <xdr:cNvSpPr txBox="1"/>
      </xdr:nvSpPr>
      <xdr:spPr>
        <a:xfrm>
          <a:off x="16357600" y="6209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13970</xdr:rowOff>
    </xdr:from>
    <xdr:to>
      <xdr:col>85</xdr:col>
      <xdr:colOff>177800</xdr:colOff>
      <xdr:row>37</xdr:row>
      <xdr:rowOff>115570</xdr:rowOff>
    </xdr:to>
    <xdr:sp macro="" textlink="">
      <xdr:nvSpPr>
        <xdr:cNvPr id="501" name="フローチャート: 判断 500">
          <a:extLst>
            <a:ext uri="{FF2B5EF4-FFF2-40B4-BE49-F238E27FC236}">
              <a16:creationId xmlns:a16="http://schemas.microsoft.com/office/drawing/2014/main" id="{1574A6C9-1B5D-485E-8524-D14190E23460}"/>
            </a:ext>
          </a:extLst>
        </xdr:cNvPr>
        <xdr:cNvSpPr/>
      </xdr:nvSpPr>
      <xdr:spPr>
        <a:xfrm>
          <a:off x="162687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34925</xdr:rowOff>
    </xdr:from>
    <xdr:to>
      <xdr:col>81</xdr:col>
      <xdr:colOff>101600</xdr:colOff>
      <xdr:row>37</xdr:row>
      <xdr:rowOff>136525</xdr:rowOff>
    </xdr:to>
    <xdr:sp macro="" textlink="">
      <xdr:nvSpPr>
        <xdr:cNvPr id="502" name="フローチャート: 判断 501">
          <a:extLst>
            <a:ext uri="{FF2B5EF4-FFF2-40B4-BE49-F238E27FC236}">
              <a16:creationId xmlns:a16="http://schemas.microsoft.com/office/drawing/2014/main" id="{68EBED74-151C-4320-AC6D-3383475BDA6F}"/>
            </a:ext>
          </a:extLst>
        </xdr:cNvPr>
        <xdr:cNvSpPr/>
      </xdr:nvSpPr>
      <xdr:spPr>
        <a:xfrm>
          <a:off x="15430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33020</xdr:rowOff>
    </xdr:from>
    <xdr:to>
      <xdr:col>76</xdr:col>
      <xdr:colOff>165100</xdr:colOff>
      <xdr:row>37</xdr:row>
      <xdr:rowOff>134620</xdr:rowOff>
    </xdr:to>
    <xdr:sp macro="" textlink="">
      <xdr:nvSpPr>
        <xdr:cNvPr id="503" name="フローチャート: 判断 502">
          <a:extLst>
            <a:ext uri="{FF2B5EF4-FFF2-40B4-BE49-F238E27FC236}">
              <a16:creationId xmlns:a16="http://schemas.microsoft.com/office/drawing/2014/main" id="{2CA66472-57AF-4F34-BECC-FEF65D5AE8D1}"/>
            </a:ext>
          </a:extLst>
        </xdr:cNvPr>
        <xdr:cNvSpPr/>
      </xdr:nvSpPr>
      <xdr:spPr>
        <a:xfrm>
          <a:off x="14541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71120</xdr:rowOff>
    </xdr:from>
    <xdr:to>
      <xdr:col>72</xdr:col>
      <xdr:colOff>38100</xdr:colOff>
      <xdr:row>38</xdr:row>
      <xdr:rowOff>1270</xdr:rowOff>
    </xdr:to>
    <xdr:sp macro="" textlink="">
      <xdr:nvSpPr>
        <xdr:cNvPr id="504" name="フローチャート: 判断 503">
          <a:extLst>
            <a:ext uri="{FF2B5EF4-FFF2-40B4-BE49-F238E27FC236}">
              <a16:creationId xmlns:a16="http://schemas.microsoft.com/office/drawing/2014/main" id="{3530B54D-BE2C-47D8-BDCD-A0D304EF922D}"/>
            </a:ext>
          </a:extLst>
        </xdr:cNvPr>
        <xdr:cNvSpPr/>
      </xdr:nvSpPr>
      <xdr:spPr>
        <a:xfrm>
          <a:off x="136525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122555</xdr:rowOff>
    </xdr:from>
    <xdr:to>
      <xdr:col>67</xdr:col>
      <xdr:colOff>101600</xdr:colOff>
      <xdr:row>38</xdr:row>
      <xdr:rowOff>52705</xdr:rowOff>
    </xdr:to>
    <xdr:sp macro="" textlink="">
      <xdr:nvSpPr>
        <xdr:cNvPr id="505" name="フローチャート: 判断 504">
          <a:extLst>
            <a:ext uri="{FF2B5EF4-FFF2-40B4-BE49-F238E27FC236}">
              <a16:creationId xmlns:a16="http://schemas.microsoft.com/office/drawing/2014/main" id="{DDA403D9-2D7B-4F2C-A007-6B5500B4FB69}"/>
            </a:ext>
          </a:extLst>
        </xdr:cNvPr>
        <xdr:cNvSpPr/>
      </xdr:nvSpPr>
      <xdr:spPr>
        <a:xfrm>
          <a:off x="12763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6" name="テキスト ボックス 505">
          <a:extLst>
            <a:ext uri="{FF2B5EF4-FFF2-40B4-BE49-F238E27FC236}">
              <a16:creationId xmlns:a16="http://schemas.microsoft.com/office/drawing/2014/main" id="{E517ECEA-4F8C-4454-A01A-9CA1AC89F09F}"/>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7" name="テキスト ボックス 506">
          <a:extLst>
            <a:ext uri="{FF2B5EF4-FFF2-40B4-BE49-F238E27FC236}">
              <a16:creationId xmlns:a16="http://schemas.microsoft.com/office/drawing/2014/main" id="{529A70CF-45D1-4493-BFFD-455664624B9B}"/>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8" name="テキスト ボックス 507">
          <a:extLst>
            <a:ext uri="{FF2B5EF4-FFF2-40B4-BE49-F238E27FC236}">
              <a16:creationId xmlns:a16="http://schemas.microsoft.com/office/drawing/2014/main" id="{7D9DE585-7833-439E-8607-2A2F762A153E}"/>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9" name="テキスト ボックス 508">
          <a:extLst>
            <a:ext uri="{FF2B5EF4-FFF2-40B4-BE49-F238E27FC236}">
              <a16:creationId xmlns:a16="http://schemas.microsoft.com/office/drawing/2014/main" id="{4320738C-89AD-44BE-A13F-50186C54EFEC}"/>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0" name="テキスト ボックス 509">
          <a:extLst>
            <a:ext uri="{FF2B5EF4-FFF2-40B4-BE49-F238E27FC236}">
              <a16:creationId xmlns:a16="http://schemas.microsoft.com/office/drawing/2014/main" id="{B29849A5-6E43-41DA-827F-0E98207ACCBF}"/>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103505</xdr:rowOff>
    </xdr:from>
    <xdr:to>
      <xdr:col>85</xdr:col>
      <xdr:colOff>177800</xdr:colOff>
      <xdr:row>40</xdr:row>
      <xdr:rowOff>33655</xdr:rowOff>
    </xdr:to>
    <xdr:sp macro="" textlink="">
      <xdr:nvSpPr>
        <xdr:cNvPr id="511" name="楕円 510">
          <a:extLst>
            <a:ext uri="{FF2B5EF4-FFF2-40B4-BE49-F238E27FC236}">
              <a16:creationId xmlns:a16="http://schemas.microsoft.com/office/drawing/2014/main" id="{43FCF449-5058-4E42-9CBE-08B3059BC710}"/>
            </a:ext>
          </a:extLst>
        </xdr:cNvPr>
        <xdr:cNvSpPr/>
      </xdr:nvSpPr>
      <xdr:spPr>
        <a:xfrm>
          <a:off x="16268700" y="679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81932</xdr:rowOff>
    </xdr:from>
    <xdr:ext cx="405111" cy="259045"/>
    <xdr:sp macro="" textlink="">
      <xdr:nvSpPr>
        <xdr:cNvPr id="512" name="【認定こども園・幼稚園・保育所】&#10;有形固定資産減価償却率該当値テキスト">
          <a:extLst>
            <a:ext uri="{FF2B5EF4-FFF2-40B4-BE49-F238E27FC236}">
              <a16:creationId xmlns:a16="http://schemas.microsoft.com/office/drawing/2014/main" id="{572685B6-2DD2-4BAC-ABAF-F773575972D3}"/>
            </a:ext>
          </a:extLst>
        </xdr:cNvPr>
        <xdr:cNvSpPr txBox="1"/>
      </xdr:nvSpPr>
      <xdr:spPr>
        <a:xfrm>
          <a:off x="16357600" y="676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635</xdr:rowOff>
    </xdr:from>
    <xdr:to>
      <xdr:col>81</xdr:col>
      <xdr:colOff>101600</xdr:colOff>
      <xdr:row>39</xdr:row>
      <xdr:rowOff>102235</xdr:rowOff>
    </xdr:to>
    <xdr:sp macro="" textlink="">
      <xdr:nvSpPr>
        <xdr:cNvPr id="513" name="楕円 512">
          <a:extLst>
            <a:ext uri="{FF2B5EF4-FFF2-40B4-BE49-F238E27FC236}">
              <a16:creationId xmlns:a16="http://schemas.microsoft.com/office/drawing/2014/main" id="{EA3125BB-0022-4F90-9608-E8251DA8B612}"/>
            </a:ext>
          </a:extLst>
        </xdr:cNvPr>
        <xdr:cNvSpPr/>
      </xdr:nvSpPr>
      <xdr:spPr>
        <a:xfrm>
          <a:off x="15430500" y="668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51435</xdr:rowOff>
    </xdr:from>
    <xdr:to>
      <xdr:col>85</xdr:col>
      <xdr:colOff>127000</xdr:colOff>
      <xdr:row>39</xdr:row>
      <xdr:rowOff>154305</xdr:rowOff>
    </xdr:to>
    <xdr:cxnSp macro="">
      <xdr:nvCxnSpPr>
        <xdr:cNvPr id="514" name="直線コネクタ 513">
          <a:extLst>
            <a:ext uri="{FF2B5EF4-FFF2-40B4-BE49-F238E27FC236}">
              <a16:creationId xmlns:a16="http://schemas.microsoft.com/office/drawing/2014/main" id="{2575E0CC-6676-408F-8F32-9F0EEE0A56F2}"/>
            </a:ext>
          </a:extLst>
        </xdr:cNvPr>
        <xdr:cNvCxnSpPr/>
      </xdr:nvCxnSpPr>
      <xdr:spPr>
        <a:xfrm>
          <a:off x="15481300" y="6737985"/>
          <a:ext cx="8382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143510</xdr:rowOff>
    </xdr:from>
    <xdr:to>
      <xdr:col>76</xdr:col>
      <xdr:colOff>165100</xdr:colOff>
      <xdr:row>39</xdr:row>
      <xdr:rowOff>73660</xdr:rowOff>
    </xdr:to>
    <xdr:sp macro="" textlink="">
      <xdr:nvSpPr>
        <xdr:cNvPr id="515" name="楕円 514">
          <a:extLst>
            <a:ext uri="{FF2B5EF4-FFF2-40B4-BE49-F238E27FC236}">
              <a16:creationId xmlns:a16="http://schemas.microsoft.com/office/drawing/2014/main" id="{11A1C59B-FC9B-47A6-888F-F705E6550DD7}"/>
            </a:ext>
          </a:extLst>
        </xdr:cNvPr>
        <xdr:cNvSpPr/>
      </xdr:nvSpPr>
      <xdr:spPr>
        <a:xfrm>
          <a:off x="14541500" y="665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22860</xdr:rowOff>
    </xdr:from>
    <xdr:to>
      <xdr:col>81</xdr:col>
      <xdr:colOff>50800</xdr:colOff>
      <xdr:row>39</xdr:row>
      <xdr:rowOff>51435</xdr:rowOff>
    </xdr:to>
    <xdr:cxnSp macro="">
      <xdr:nvCxnSpPr>
        <xdr:cNvPr id="516" name="直線コネクタ 515">
          <a:extLst>
            <a:ext uri="{FF2B5EF4-FFF2-40B4-BE49-F238E27FC236}">
              <a16:creationId xmlns:a16="http://schemas.microsoft.com/office/drawing/2014/main" id="{FAB1CFDA-CBF3-48BF-8920-E17CF4414B0E}"/>
            </a:ext>
          </a:extLst>
        </xdr:cNvPr>
        <xdr:cNvCxnSpPr/>
      </xdr:nvCxnSpPr>
      <xdr:spPr>
        <a:xfrm>
          <a:off x="14592300" y="670941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145415</xdr:rowOff>
    </xdr:from>
    <xdr:to>
      <xdr:col>72</xdr:col>
      <xdr:colOff>38100</xdr:colOff>
      <xdr:row>38</xdr:row>
      <xdr:rowOff>75565</xdr:rowOff>
    </xdr:to>
    <xdr:sp macro="" textlink="">
      <xdr:nvSpPr>
        <xdr:cNvPr id="517" name="楕円 516">
          <a:extLst>
            <a:ext uri="{FF2B5EF4-FFF2-40B4-BE49-F238E27FC236}">
              <a16:creationId xmlns:a16="http://schemas.microsoft.com/office/drawing/2014/main" id="{84B3D077-C808-4ADD-91C8-61E405D7C8F7}"/>
            </a:ext>
          </a:extLst>
        </xdr:cNvPr>
        <xdr:cNvSpPr/>
      </xdr:nvSpPr>
      <xdr:spPr>
        <a:xfrm>
          <a:off x="13652500" y="648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24765</xdr:rowOff>
    </xdr:from>
    <xdr:to>
      <xdr:col>76</xdr:col>
      <xdr:colOff>114300</xdr:colOff>
      <xdr:row>39</xdr:row>
      <xdr:rowOff>22860</xdr:rowOff>
    </xdr:to>
    <xdr:cxnSp macro="">
      <xdr:nvCxnSpPr>
        <xdr:cNvPr id="518" name="直線コネクタ 517">
          <a:extLst>
            <a:ext uri="{FF2B5EF4-FFF2-40B4-BE49-F238E27FC236}">
              <a16:creationId xmlns:a16="http://schemas.microsoft.com/office/drawing/2014/main" id="{E10EBABA-5D8D-40E9-B94F-55710D5CF446}"/>
            </a:ext>
          </a:extLst>
        </xdr:cNvPr>
        <xdr:cNvCxnSpPr/>
      </xdr:nvCxnSpPr>
      <xdr:spPr>
        <a:xfrm>
          <a:off x="13703300" y="6539865"/>
          <a:ext cx="889000" cy="169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153052</xdr:rowOff>
    </xdr:from>
    <xdr:ext cx="405111" cy="259045"/>
    <xdr:sp macro="" textlink="">
      <xdr:nvSpPr>
        <xdr:cNvPr id="519" name="n_1aveValue【認定こども園・幼稚園・保育所】&#10;有形固定資産減価償却率">
          <a:extLst>
            <a:ext uri="{FF2B5EF4-FFF2-40B4-BE49-F238E27FC236}">
              <a16:creationId xmlns:a16="http://schemas.microsoft.com/office/drawing/2014/main" id="{3C99112C-221D-49B3-AFBD-D186130F72D8}"/>
            </a:ext>
          </a:extLst>
        </xdr:cNvPr>
        <xdr:cNvSpPr txBox="1"/>
      </xdr:nvSpPr>
      <xdr:spPr>
        <a:xfrm>
          <a:off x="15266044" y="615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151147</xdr:rowOff>
    </xdr:from>
    <xdr:ext cx="405111" cy="259045"/>
    <xdr:sp macro="" textlink="">
      <xdr:nvSpPr>
        <xdr:cNvPr id="520" name="n_2aveValue【認定こども園・幼稚園・保育所】&#10;有形固定資産減価償却率">
          <a:extLst>
            <a:ext uri="{FF2B5EF4-FFF2-40B4-BE49-F238E27FC236}">
              <a16:creationId xmlns:a16="http://schemas.microsoft.com/office/drawing/2014/main" id="{53726004-02C8-4D1B-A75C-F98D54D2E8A5}"/>
            </a:ext>
          </a:extLst>
        </xdr:cNvPr>
        <xdr:cNvSpPr txBox="1"/>
      </xdr:nvSpPr>
      <xdr:spPr>
        <a:xfrm>
          <a:off x="143897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17797</xdr:rowOff>
    </xdr:from>
    <xdr:ext cx="405111" cy="259045"/>
    <xdr:sp macro="" textlink="">
      <xdr:nvSpPr>
        <xdr:cNvPr id="521" name="n_3aveValue【認定こども園・幼稚園・保育所】&#10;有形固定資産減価償却率">
          <a:extLst>
            <a:ext uri="{FF2B5EF4-FFF2-40B4-BE49-F238E27FC236}">
              <a16:creationId xmlns:a16="http://schemas.microsoft.com/office/drawing/2014/main" id="{5660F205-8681-48FB-9873-57B6AEEAF5EC}"/>
            </a:ext>
          </a:extLst>
        </xdr:cNvPr>
        <xdr:cNvSpPr txBox="1"/>
      </xdr:nvSpPr>
      <xdr:spPr>
        <a:xfrm>
          <a:off x="13500744" y="618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69232</xdr:rowOff>
    </xdr:from>
    <xdr:ext cx="405111" cy="259045"/>
    <xdr:sp macro="" textlink="">
      <xdr:nvSpPr>
        <xdr:cNvPr id="522" name="n_4aveValue【認定こども園・幼稚園・保育所】&#10;有形固定資産減価償却率">
          <a:extLst>
            <a:ext uri="{FF2B5EF4-FFF2-40B4-BE49-F238E27FC236}">
              <a16:creationId xmlns:a16="http://schemas.microsoft.com/office/drawing/2014/main" id="{9DD35A71-0126-4EE9-8F40-8DEB3C3C2A9B}"/>
            </a:ext>
          </a:extLst>
        </xdr:cNvPr>
        <xdr:cNvSpPr txBox="1"/>
      </xdr:nvSpPr>
      <xdr:spPr>
        <a:xfrm>
          <a:off x="12611744" y="624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93362</xdr:rowOff>
    </xdr:from>
    <xdr:ext cx="405111" cy="259045"/>
    <xdr:sp macro="" textlink="">
      <xdr:nvSpPr>
        <xdr:cNvPr id="523" name="n_1mainValue【認定こども園・幼稚園・保育所】&#10;有形固定資産減価償却率">
          <a:extLst>
            <a:ext uri="{FF2B5EF4-FFF2-40B4-BE49-F238E27FC236}">
              <a16:creationId xmlns:a16="http://schemas.microsoft.com/office/drawing/2014/main" id="{68A54FC2-9236-4386-8F55-0AC8C8E0893D}"/>
            </a:ext>
          </a:extLst>
        </xdr:cNvPr>
        <xdr:cNvSpPr txBox="1"/>
      </xdr:nvSpPr>
      <xdr:spPr>
        <a:xfrm>
          <a:off x="15266044" y="6779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64787</xdr:rowOff>
    </xdr:from>
    <xdr:ext cx="405111" cy="259045"/>
    <xdr:sp macro="" textlink="">
      <xdr:nvSpPr>
        <xdr:cNvPr id="524" name="n_2mainValue【認定こども園・幼稚園・保育所】&#10;有形固定資産減価償却率">
          <a:extLst>
            <a:ext uri="{FF2B5EF4-FFF2-40B4-BE49-F238E27FC236}">
              <a16:creationId xmlns:a16="http://schemas.microsoft.com/office/drawing/2014/main" id="{B6566D62-0EDD-4CC4-9AF8-AEBF84B03D4B}"/>
            </a:ext>
          </a:extLst>
        </xdr:cNvPr>
        <xdr:cNvSpPr txBox="1"/>
      </xdr:nvSpPr>
      <xdr:spPr>
        <a:xfrm>
          <a:off x="14389744" y="6751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66692</xdr:rowOff>
    </xdr:from>
    <xdr:ext cx="405111" cy="259045"/>
    <xdr:sp macro="" textlink="">
      <xdr:nvSpPr>
        <xdr:cNvPr id="525" name="n_3mainValue【認定こども園・幼稚園・保育所】&#10;有形固定資産減価償却率">
          <a:extLst>
            <a:ext uri="{FF2B5EF4-FFF2-40B4-BE49-F238E27FC236}">
              <a16:creationId xmlns:a16="http://schemas.microsoft.com/office/drawing/2014/main" id="{DBE0A0BF-3CD0-4B73-A3DD-65C92551ADD7}"/>
            </a:ext>
          </a:extLst>
        </xdr:cNvPr>
        <xdr:cNvSpPr txBox="1"/>
      </xdr:nvSpPr>
      <xdr:spPr>
        <a:xfrm>
          <a:off x="13500744" y="658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6" name="正方形/長方形 525">
          <a:extLst>
            <a:ext uri="{FF2B5EF4-FFF2-40B4-BE49-F238E27FC236}">
              <a16:creationId xmlns:a16="http://schemas.microsoft.com/office/drawing/2014/main" id="{11ED9D49-5C4F-496B-A508-CE897AEA8929}"/>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7" name="正方形/長方形 526">
          <a:extLst>
            <a:ext uri="{FF2B5EF4-FFF2-40B4-BE49-F238E27FC236}">
              <a16:creationId xmlns:a16="http://schemas.microsoft.com/office/drawing/2014/main" id="{F9509C36-4B86-4AF4-BE45-7C60981FAB61}"/>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8" name="正方形/長方形 527">
          <a:extLst>
            <a:ext uri="{FF2B5EF4-FFF2-40B4-BE49-F238E27FC236}">
              <a16:creationId xmlns:a16="http://schemas.microsoft.com/office/drawing/2014/main" id="{6A04C2BB-751C-482D-A0AF-BD71B4D65F91}"/>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9" name="正方形/長方形 528">
          <a:extLst>
            <a:ext uri="{FF2B5EF4-FFF2-40B4-BE49-F238E27FC236}">
              <a16:creationId xmlns:a16="http://schemas.microsoft.com/office/drawing/2014/main" id="{C686E692-1693-42B4-A609-0CB529F51054}"/>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30" name="正方形/長方形 529">
          <a:extLst>
            <a:ext uri="{FF2B5EF4-FFF2-40B4-BE49-F238E27FC236}">
              <a16:creationId xmlns:a16="http://schemas.microsoft.com/office/drawing/2014/main" id="{E4DEE864-AC9B-46F4-AAA7-169CC22158FF}"/>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31" name="正方形/長方形 530">
          <a:extLst>
            <a:ext uri="{FF2B5EF4-FFF2-40B4-BE49-F238E27FC236}">
              <a16:creationId xmlns:a16="http://schemas.microsoft.com/office/drawing/2014/main" id="{79DDE83E-0561-4CAD-AA34-864B564AA119}"/>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2" name="正方形/長方形 531">
          <a:extLst>
            <a:ext uri="{FF2B5EF4-FFF2-40B4-BE49-F238E27FC236}">
              <a16:creationId xmlns:a16="http://schemas.microsoft.com/office/drawing/2014/main" id="{D929E8C7-BE9B-47AD-820B-77E06352429E}"/>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3" name="正方形/長方形 532">
          <a:extLst>
            <a:ext uri="{FF2B5EF4-FFF2-40B4-BE49-F238E27FC236}">
              <a16:creationId xmlns:a16="http://schemas.microsoft.com/office/drawing/2014/main" id="{CCA34E1D-4873-4527-97A8-855B5A5198B5}"/>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4" name="テキスト ボックス 533">
          <a:extLst>
            <a:ext uri="{FF2B5EF4-FFF2-40B4-BE49-F238E27FC236}">
              <a16:creationId xmlns:a16="http://schemas.microsoft.com/office/drawing/2014/main" id="{C0855392-A645-4EF3-9F1E-67FEBA1406F9}"/>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5" name="直線コネクタ 534">
          <a:extLst>
            <a:ext uri="{FF2B5EF4-FFF2-40B4-BE49-F238E27FC236}">
              <a16:creationId xmlns:a16="http://schemas.microsoft.com/office/drawing/2014/main" id="{8C82B87C-7ECD-40E6-A9D1-A9F9A3F3760F}"/>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36" name="直線コネクタ 535">
          <a:extLst>
            <a:ext uri="{FF2B5EF4-FFF2-40B4-BE49-F238E27FC236}">
              <a16:creationId xmlns:a16="http://schemas.microsoft.com/office/drawing/2014/main" id="{368B45D1-0045-4591-B93C-3100B0921CB7}"/>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37" name="テキスト ボックス 536">
          <a:extLst>
            <a:ext uri="{FF2B5EF4-FFF2-40B4-BE49-F238E27FC236}">
              <a16:creationId xmlns:a16="http://schemas.microsoft.com/office/drawing/2014/main" id="{84E5D357-8529-49A4-ACF0-0DB620D7F6AA}"/>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38" name="直線コネクタ 537">
          <a:extLst>
            <a:ext uri="{FF2B5EF4-FFF2-40B4-BE49-F238E27FC236}">
              <a16:creationId xmlns:a16="http://schemas.microsoft.com/office/drawing/2014/main" id="{FC3BB974-C791-4FF8-9E91-87B8344B0F61}"/>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39" name="テキスト ボックス 538">
          <a:extLst>
            <a:ext uri="{FF2B5EF4-FFF2-40B4-BE49-F238E27FC236}">
              <a16:creationId xmlns:a16="http://schemas.microsoft.com/office/drawing/2014/main" id="{B4A1E1EF-F230-444C-817B-ABD419CDA34F}"/>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40" name="直線コネクタ 539">
          <a:extLst>
            <a:ext uri="{FF2B5EF4-FFF2-40B4-BE49-F238E27FC236}">
              <a16:creationId xmlns:a16="http://schemas.microsoft.com/office/drawing/2014/main" id="{38F466F6-2777-41C2-839D-7763573FD5C5}"/>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41" name="テキスト ボックス 540">
          <a:extLst>
            <a:ext uri="{FF2B5EF4-FFF2-40B4-BE49-F238E27FC236}">
              <a16:creationId xmlns:a16="http://schemas.microsoft.com/office/drawing/2014/main" id="{164F141C-5808-4B29-A576-81E7B1710C58}"/>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42" name="直線コネクタ 541">
          <a:extLst>
            <a:ext uri="{FF2B5EF4-FFF2-40B4-BE49-F238E27FC236}">
              <a16:creationId xmlns:a16="http://schemas.microsoft.com/office/drawing/2014/main" id="{03F9608A-97B1-4569-B5BA-8F49474011A3}"/>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43" name="テキスト ボックス 542">
          <a:extLst>
            <a:ext uri="{FF2B5EF4-FFF2-40B4-BE49-F238E27FC236}">
              <a16:creationId xmlns:a16="http://schemas.microsoft.com/office/drawing/2014/main" id="{729C4B9B-33A5-4178-834A-23293514A976}"/>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44" name="直線コネクタ 543">
          <a:extLst>
            <a:ext uri="{FF2B5EF4-FFF2-40B4-BE49-F238E27FC236}">
              <a16:creationId xmlns:a16="http://schemas.microsoft.com/office/drawing/2014/main" id="{84F84424-C757-4116-8CF8-13C5FF45AF33}"/>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45" name="テキスト ボックス 544">
          <a:extLst>
            <a:ext uri="{FF2B5EF4-FFF2-40B4-BE49-F238E27FC236}">
              <a16:creationId xmlns:a16="http://schemas.microsoft.com/office/drawing/2014/main" id="{8BFED3BE-EF08-4860-9B5C-520CA185D047}"/>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6" name="直線コネクタ 545">
          <a:extLst>
            <a:ext uri="{FF2B5EF4-FFF2-40B4-BE49-F238E27FC236}">
              <a16:creationId xmlns:a16="http://schemas.microsoft.com/office/drawing/2014/main" id="{F2D31485-2A8C-44A9-B44D-74A4AB6E4A36}"/>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47" name="テキスト ボックス 546">
          <a:extLst>
            <a:ext uri="{FF2B5EF4-FFF2-40B4-BE49-F238E27FC236}">
              <a16:creationId xmlns:a16="http://schemas.microsoft.com/office/drawing/2014/main" id="{6E661179-5778-4CCE-AAB8-89EE4F950578}"/>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8" name="【認定こども園・幼稚園・保育所】&#10;一人当たり面積グラフ枠">
          <a:extLst>
            <a:ext uri="{FF2B5EF4-FFF2-40B4-BE49-F238E27FC236}">
              <a16:creationId xmlns:a16="http://schemas.microsoft.com/office/drawing/2014/main" id="{012331C6-56B1-4904-BC62-E79D29814C53}"/>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110490</xdr:rowOff>
    </xdr:from>
    <xdr:to>
      <xdr:col>116</xdr:col>
      <xdr:colOff>62864</xdr:colOff>
      <xdr:row>41</xdr:row>
      <xdr:rowOff>163830</xdr:rowOff>
    </xdr:to>
    <xdr:cxnSp macro="">
      <xdr:nvCxnSpPr>
        <xdr:cNvPr id="549" name="直線コネクタ 548">
          <a:extLst>
            <a:ext uri="{FF2B5EF4-FFF2-40B4-BE49-F238E27FC236}">
              <a16:creationId xmlns:a16="http://schemas.microsoft.com/office/drawing/2014/main" id="{12728B54-76FF-4FFE-AD1A-B00A2AA39210}"/>
            </a:ext>
          </a:extLst>
        </xdr:cNvPr>
        <xdr:cNvCxnSpPr/>
      </xdr:nvCxnSpPr>
      <xdr:spPr>
        <a:xfrm flipV="1">
          <a:off x="22160864" y="576834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167657</xdr:rowOff>
    </xdr:from>
    <xdr:ext cx="469744" cy="259045"/>
    <xdr:sp macro="" textlink="">
      <xdr:nvSpPr>
        <xdr:cNvPr id="550" name="【認定こども園・幼稚園・保育所】&#10;一人当たり面積最小値テキスト">
          <a:extLst>
            <a:ext uri="{FF2B5EF4-FFF2-40B4-BE49-F238E27FC236}">
              <a16:creationId xmlns:a16="http://schemas.microsoft.com/office/drawing/2014/main" id="{2DDDDF24-B93C-44AE-996F-3C514FEBA59D}"/>
            </a:ext>
          </a:extLst>
        </xdr:cNvPr>
        <xdr:cNvSpPr txBox="1"/>
      </xdr:nvSpPr>
      <xdr:spPr>
        <a:xfrm>
          <a:off x="22199600" y="719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163830</xdr:rowOff>
    </xdr:from>
    <xdr:to>
      <xdr:col>116</xdr:col>
      <xdr:colOff>152400</xdr:colOff>
      <xdr:row>41</xdr:row>
      <xdr:rowOff>163830</xdr:rowOff>
    </xdr:to>
    <xdr:cxnSp macro="">
      <xdr:nvCxnSpPr>
        <xdr:cNvPr id="551" name="直線コネクタ 550">
          <a:extLst>
            <a:ext uri="{FF2B5EF4-FFF2-40B4-BE49-F238E27FC236}">
              <a16:creationId xmlns:a16="http://schemas.microsoft.com/office/drawing/2014/main" id="{64CBA5F7-2CCE-4130-AA47-B9EC9A9D1DB9}"/>
            </a:ext>
          </a:extLst>
        </xdr:cNvPr>
        <xdr:cNvCxnSpPr/>
      </xdr:nvCxnSpPr>
      <xdr:spPr>
        <a:xfrm>
          <a:off x="22072600" y="719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57167</xdr:rowOff>
    </xdr:from>
    <xdr:ext cx="469744" cy="259045"/>
    <xdr:sp macro="" textlink="">
      <xdr:nvSpPr>
        <xdr:cNvPr id="552" name="【認定こども園・幼稚園・保育所】&#10;一人当たり面積最大値テキスト">
          <a:extLst>
            <a:ext uri="{FF2B5EF4-FFF2-40B4-BE49-F238E27FC236}">
              <a16:creationId xmlns:a16="http://schemas.microsoft.com/office/drawing/2014/main" id="{D2BB9658-2BC4-435D-968E-9E65FBD4571E}"/>
            </a:ext>
          </a:extLst>
        </xdr:cNvPr>
        <xdr:cNvSpPr txBox="1"/>
      </xdr:nvSpPr>
      <xdr:spPr>
        <a:xfrm>
          <a:off x="22199600" y="554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110490</xdr:rowOff>
    </xdr:from>
    <xdr:to>
      <xdr:col>116</xdr:col>
      <xdr:colOff>152400</xdr:colOff>
      <xdr:row>33</xdr:row>
      <xdr:rowOff>110490</xdr:rowOff>
    </xdr:to>
    <xdr:cxnSp macro="">
      <xdr:nvCxnSpPr>
        <xdr:cNvPr id="553" name="直線コネクタ 552">
          <a:extLst>
            <a:ext uri="{FF2B5EF4-FFF2-40B4-BE49-F238E27FC236}">
              <a16:creationId xmlns:a16="http://schemas.microsoft.com/office/drawing/2014/main" id="{733EB834-F82E-4E0A-9982-4356B2DEBBE3}"/>
            </a:ext>
          </a:extLst>
        </xdr:cNvPr>
        <xdr:cNvCxnSpPr/>
      </xdr:nvCxnSpPr>
      <xdr:spPr>
        <a:xfrm>
          <a:off x="22072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6367</xdr:rowOff>
    </xdr:from>
    <xdr:ext cx="469744" cy="259045"/>
    <xdr:sp macro="" textlink="">
      <xdr:nvSpPr>
        <xdr:cNvPr id="554" name="【認定こども園・幼稚園・保育所】&#10;一人当たり面積平均値テキスト">
          <a:extLst>
            <a:ext uri="{FF2B5EF4-FFF2-40B4-BE49-F238E27FC236}">
              <a16:creationId xmlns:a16="http://schemas.microsoft.com/office/drawing/2014/main" id="{C7DFD50F-6624-49EE-A54F-CD5D28DFD151}"/>
            </a:ext>
          </a:extLst>
        </xdr:cNvPr>
        <xdr:cNvSpPr txBox="1"/>
      </xdr:nvSpPr>
      <xdr:spPr>
        <a:xfrm>
          <a:off x="22199600" y="65214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154940</xdr:rowOff>
    </xdr:from>
    <xdr:to>
      <xdr:col>116</xdr:col>
      <xdr:colOff>114300</xdr:colOff>
      <xdr:row>39</xdr:row>
      <xdr:rowOff>85090</xdr:rowOff>
    </xdr:to>
    <xdr:sp macro="" textlink="">
      <xdr:nvSpPr>
        <xdr:cNvPr id="555" name="フローチャート: 判断 554">
          <a:extLst>
            <a:ext uri="{FF2B5EF4-FFF2-40B4-BE49-F238E27FC236}">
              <a16:creationId xmlns:a16="http://schemas.microsoft.com/office/drawing/2014/main" id="{92B7B742-AEE8-4D94-B392-5BB1A711F17E}"/>
            </a:ext>
          </a:extLst>
        </xdr:cNvPr>
        <xdr:cNvSpPr/>
      </xdr:nvSpPr>
      <xdr:spPr>
        <a:xfrm>
          <a:off x="221107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154940</xdr:rowOff>
    </xdr:from>
    <xdr:to>
      <xdr:col>112</xdr:col>
      <xdr:colOff>38100</xdr:colOff>
      <xdr:row>39</xdr:row>
      <xdr:rowOff>85090</xdr:rowOff>
    </xdr:to>
    <xdr:sp macro="" textlink="">
      <xdr:nvSpPr>
        <xdr:cNvPr id="556" name="フローチャート: 判断 555">
          <a:extLst>
            <a:ext uri="{FF2B5EF4-FFF2-40B4-BE49-F238E27FC236}">
              <a16:creationId xmlns:a16="http://schemas.microsoft.com/office/drawing/2014/main" id="{FCE375BB-4159-40E0-BDA6-6D39CFC4F656}"/>
            </a:ext>
          </a:extLst>
        </xdr:cNvPr>
        <xdr:cNvSpPr/>
      </xdr:nvSpPr>
      <xdr:spPr>
        <a:xfrm>
          <a:off x="21272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93980</xdr:rowOff>
    </xdr:from>
    <xdr:to>
      <xdr:col>107</xdr:col>
      <xdr:colOff>101600</xdr:colOff>
      <xdr:row>39</xdr:row>
      <xdr:rowOff>24130</xdr:rowOff>
    </xdr:to>
    <xdr:sp macro="" textlink="">
      <xdr:nvSpPr>
        <xdr:cNvPr id="557" name="フローチャート: 判断 556">
          <a:extLst>
            <a:ext uri="{FF2B5EF4-FFF2-40B4-BE49-F238E27FC236}">
              <a16:creationId xmlns:a16="http://schemas.microsoft.com/office/drawing/2014/main" id="{72584E98-EC70-4A48-A02F-1E9F714771E3}"/>
            </a:ext>
          </a:extLst>
        </xdr:cNvPr>
        <xdr:cNvSpPr/>
      </xdr:nvSpPr>
      <xdr:spPr>
        <a:xfrm>
          <a:off x="20383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21590</xdr:rowOff>
    </xdr:from>
    <xdr:to>
      <xdr:col>102</xdr:col>
      <xdr:colOff>165100</xdr:colOff>
      <xdr:row>39</xdr:row>
      <xdr:rowOff>123190</xdr:rowOff>
    </xdr:to>
    <xdr:sp macro="" textlink="">
      <xdr:nvSpPr>
        <xdr:cNvPr id="558" name="フローチャート: 判断 557">
          <a:extLst>
            <a:ext uri="{FF2B5EF4-FFF2-40B4-BE49-F238E27FC236}">
              <a16:creationId xmlns:a16="http://schemas.microsoft.com/office/drawing/2014/main" id="{08415C5E-362E-4CB5-BD90-F8952B08A63F}"/>
            </a:ext>
          </a:extLst>
        </xdr:cNvPr>
        <xdr:cNvSpPr/>
      </xdr:nvSpPr>
      <xdr:spPr>
        <a:xfrm>
          <a:off x="194945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36830</xdr:rowOff>
    </xdr:from>
    <xdr:to>
      <xdr:col>98</xdr:col>
      <xdr:colOff>38100</xdr:colOff>
      <xdr:row>39</xdr:row>
      <xdr:rowOff>138430</xdr:rowOff>
    </xdr:to>
    <xdr:sp macro="" textlink="">
      <xdr:nvSpPr>
        <xdr:cNvPr id="559" name="フローチャート: 判断 558">
          <a:extLst>
            <a:ext uri="{FF2B5EF4-FFF2-40B4-BE49-F238E27FC236}">
              <a16:creationId xmlns:a16="http://schemas.microsoft.com/office/drawing/2014/main" id="{08FB37BC-B222-439A-86A5-81953655ABBA}"/>
            </a:ext>
          </a:extLst>
        </xdr:cNvPr>
        <xdr:cNvSpPr/>
      </xdr:nvSpPr>
      <xdr:spPr>
        <a:xfrm>
          <a:off x="18605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0" name="テキスト ボックス 559">
          <a:extLst>
            <a:ext uri="{FF2B5EF4-FFF2-40B4-BE49-F238E27FC236}">
              <a16:creationId xmlns:a16="http://schemas.microsoft.com/office/drawing/2014/main" id="{B3FCB4BF-4A9A-4388-B781-31D073745FDA}"/>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1" name="テキスト ボックス 560">
          <a:extLst>
            <a:ext uri="{FF2B5EF4-FFF2-40B4-BE49-F238E27FC236}">
              <a16:creationId xmlns:a16="http://schemas.microsoft.com/office/drawing/2014/main" id="{235B7755-8B2F-4D4E-9EAC-A660422B1688}"/>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2" name="テキスト ボックス 561">
          <a:extLst>
            <a:ext uri="{FF2B5EF4-FFF2-40B4-BE49-F238E27FC236}">
              <a16:creationId xmlns:a16="http://schemas.microsoft.com/office/drawing/2014/main" id="{3E64361F-688A-4542-B067-19A88426A13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3" name="テキスト ボックス 562">
          <a:extLst>
            <a:ext uri="{FF2B5EF4-FFF2-40B4-BE49-F238E27FC236}">
              <a16:creationId xmlns:a16="http://schemas.microsoft.com/office/drawing/2014/main" id="{4CB97716-DD4F-4D7D-9D89-5702E26A3115}"/>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4" name="テキスト ボックス 563">
          <a:extLst>
            <a:ext uri="{FF2B5EF4-FFF2-40B4-BE49-F238E27FC236}">
              <a16:creationId xmlns:a16="http://schemas.microsoft.com/office/drawing/2014/main" id="{6EDCF3F5-0000-410E-A3F7-4D4B17D79F8C}"/>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97790</xdr:rowOff>
    </xdr:from>
    <xdr:to>
      <xdr:col>116</xdr:col>
      <xdr:colOff>114300</xdr:colOff>
      <xdr:row>42</xdr:row>
      <xdr:rowOff>27940</xdr:rowOff>
    </xdr:to>
    <xdr:sp macro="" textlink="">
      <xdr:nvSpPr>
        <xdr:cNvPr id="565" name="楕円 564">
          <a:extLst>
            <a:ext uri="{FF2B5EF4-FFF2-40B4-BE49-F238E27FC236}">
              <a16:creationId xmlns:a16="http://schemas.microsoft.com/office/drawing/2014/main" id="{00920C67-5D12-4733-8635-5B2B6ECE859D}"/>
            </a:ext>
          </a:extLst>
        </xdr:cNvPr>
        <xdr:cNvSpPr/>
      </xdr:nvSpPr>
      <xdr:spPr>
        <a:xfrm>
          <a:off x="221107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12717</xdr:rowOff>
    </xdr:from>
    <xdr:ext cx="469744" cy="259045"/>
    <xdr:sp macro="" textlink="">
      <xdr:nvSpPr>
        <xdr:cNvPr id="566" name="【認定こども園・幼稚園・保育所】&#10;一人当たり面積該当値テキスト">
          <a:extLst>
            <a:ext uri="{FF2B5EF4-FFF2-40B4-BE49-F238E27FC236}">
              <a16:creationId xmlns:a16="http://schemas.microsoft.com/office/drawing/2014/main" id="{8C04C9FA-589E-4140-93CC-11D0AEB9311F}"/>
            </a:ext>
          </a:extLst>
        </xdr:cNvPr>
        <xdr:cNvSpPr txBox="1"/>
      </xdr:nvSpPr>
      <xdr:spPr>
        <a:xfrm>
          <a:off x="22199600" y="7042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59690</xdr:rowOff>
    </xdr:from>
    <xdr:to>
      <xdr:col>112</xdr:col>
      <xdr:colOff>38100</xdr:colOff>
      <xdr:row>41</xdr:row>
      <xdr:rowOff>161290</xdr:rowOff>
    </xdr:to>
    <xdr:sp macro="" textlink="">
      <xdr:nvSpPr>
        <xdr:cNvPr id="567" name="楕円 566">
          <a:extLst>
            <a:ext uri="{FF2B5EF4-FFF2-40B4-BE49-F238E27FC236}">
              <a16:creationId xmlns:a16="http://schemas.microsoft.com/office/drawing/2014/main" id="{19C993C1-A8F0-401C-A889-30CE0044822D}"/>
            </a:ext>
          </a:extLst>
        </xdr:cNvPr>
        <xdr:cNvSpPr/>
      </xdr:nvSpPr>
      <xdr:spPr>
        <a:xfrm>
          <a:off x="21272500" y="708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110490</xdr:rowOff>
    </xdr:from>
    <xdr:to>
      <xdr:col>116</xdr:col>
      <xdr:colOff>63500</xdr:colOff>
      <xdr:row>41</xdr:row>
      <xdr:rowOff>148590</xdr:rowOff>
    </xdr:to>
    <xdr:cxnSp macro="">
      <xdr:nvCxnSpPr>
        <xdr:cNvPr id="568" name="直線コネクタ 567">
          <a:extLst>
            <a:ext uri="{FF2B5EF4-FFF2-40B4-BE49-F238E27FC236}">
              <a16:creationId xmlns:a16="http://schemas.microsoft.com/office/drawing/2014/main" id="{6D4F1FCB-6A01-4FD7-943A-7E4805C08768}"/>
            </a:ext>
          </a:extLst>
        </xdr:cNvPr>
        <xdr:cNvCxnSpPr/>
      </xdr:nvCxnSpPr>
      <xdr:spPr>
        <a:xfrm>
          <a:off x="21323300" y="71399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59690</xdr:rowOff>
    </xdr:from>
    <xdr:to>
      <xdr:col>107</xdr:col>
      <xdr:colOff>101600</xdr:colOff>
      <xdr:row>41</xdr:row>
      <xdr:rowOff>161290</xdr:rowOff>
    </xdr:to>
    <xdr:sp macro="" textlink="">
      <xdr:nvSpPr>
        <xdr:cNvPr id="569" name="楕円 568">
          <a:extLst>
            <a:ext uri="{FF2B5EF4-FFF2-40B4-BE49-F238E27FC236}">
              <a16:creationId xmlns:a16="http://schemas.microsoft.com/office/drawing/2014/main" id="{482EE975-2375-4E75-BB6F-050290372CE0}"/>
            </a:ext>
          </a:extLst>
        </xdr:cNvPr>
        <xdr:cNvSpPr/>
      </xdr:nvSpPr>
      <xdr:spPr>
        <a:xfrm>
          <a:off x="20383500" y="708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110490</xdr:rowOff>
    </xdr:from>
    <xdr:to>
      <xdr:col>111</xdr:col>
      <xdr:colOff>177800</xdr:colOff>
      <xdr:row>41</xdr:row>
      <xdr:rowOff>110490</xdr:rowOff>
    </xdr:to>
    <xdr:cxnSp macro="">
      <xdr:nvCxnSpPr>
        <xdr:cNvPr id="570" name="直線コネクタ 569">
          <a:extLst>
            <a:ext uri="{FF2B5EF4-FFF2-40B4-BE49-F238E27FC236}">
              <a16:creationId xmlns:a16="http://schemas.microsoft.com/office/drawing/2014/main" id="{A35CC8EF-D438-4178-B5F8-35A09FEF62ED}"/>
            </a:ext>
          </a:extLst>
        </xdr:cNvPr>
        <xdr:cNvCxnSpPr/>
      </xdr:nvCxnSpPr>
      <xdr:spPr>
        <a:xfrm>
          <a:off x="20434300" y="71399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67310</xdr:rowOff>
    </xdr:from>
    <xdr:to>
      <xdr:col>102</xdr:col>
      <xdr:colOff>165100</xdr:colOff>
      <xdr:row>41</xdr:row>
      <xdr:rowOff>168910</xdr:rowOff>
    </xdr:to>
    <xdr:sp macro="" textlink="">
      <xdr:nvSpPr>
        <xdr:cNvPr id="571" name="楕円 570">
          <a:extLst>
            <a:ext uri="{FF2B5EF4-FFF2-40B4-BE49-F238E27FC236}">
              <a16:creationId xmlns:a16="http://schemas.microsoft.com/office/drawing/2014/main" id="{70C60F37-0BB8-4632-8275-1B2F49882E09}"/>
            </a:ext>
          </a:extLst>
        </xdr:cNvPr>
        <xdr:cNvSpPr/>
      </xdr:nvSpPr>
      <xdr:spPr>
        <a:xfrm>
          <a:off x="19494500" y="709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110490</xdr:rowOff>
    </xdr:from>
    <xdr:to>
      <xdr:col>107</xdr:col>
      <xdr:colOff>50800</xdr:colOff>
      <xdr:row>41</xdr:row>
      <xdr:rowOff>118110</xdr:rowOff>
    </xdr:to>
    <xdr:cxnSp macro="">
      <xdr:nvCxnSpPr>
        <xdr:cNvPr id="572" name="直線コネクタ 571">
          <a:extLst>
            <a:ext uri="{FF2B5EF4-FFF2-40B4-BE49-F238E27FC236}">
              <a16:creationId xmlns:a16="http://schemas.microsoft.com/office/drawing/2014/main" id="{55A188BF-BD49-46C3-8C9F-EF3A670696C5}"/>
            </a:ext>
          </a:extLst>
        </xdr:cNvPr>
        <xdr:cNvCxnSpPr/>
      </xdr:nvCxnSpPr>
      <xdr:spPr>
        <a:xfrm flipV="1">
          <a:off x="19545300" y="71399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101617</xdr:rowOff>
    </xdr:from>
    <xdr:ext cx="469744" cy="259045"/>
    <xdr:sp macro="" textlink="">
      <xdr:nvSpPr>
        <xdr:cNvPr id="573" name="n_1aveValue【認定こども園・幼稚園・保育所】&#10;一人当たり面積">
          <a:extLst>
            <a:ext uri="{FF2B5EF4-FFF2-40B4-BE49-F238E27FC236}">
              <a16:creationId xmlns:a16="http://schemas.microsoft.com/office/drawing/2014/main" id="{57746C49-B181-4501-B2B7-CD081B8A4183}"/>
            </a:ext>
          </a:extLst>
        </xdr:cNvPr>
        <xdr:cNvSpPr txBox="1"/>
      </xdr:nvSpPr>
      <xdr:spPr>
        <a:xfrm>
          <a:off x="21075727" y="644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40657</xdr:rowOff>
    </xdr:from>
    <xdr:ext cx="469744" cy="259045"/>
    <xdr:sp macro="" textlink="">
      <xdr:nvSpPr>
        <xdr:cNvPr id="574" name="n_2aveValue【認定こども園・幼稚園・保育所】&#10;一人当たり面積">
          <a:extLst>
            <a:ext uri="{FF2B5EF4-FFF2-40B4-BE49-F238E27FC236}">
              <a16:creationId xmlns:a16="http://schemas.microsoft.com/office/drawing/2014/main" id="{0CAB8BAA-C973-4556-9E6D-ACB5A2B2BDD7}"/>
            </a:ext>
          </a:extLst>
        </xdr:cNvPr>
        <xdr:cNvSpPr txBox="1"/>
      </xdr:nvSpPr>
      <xdr:spPr>
        <a:xfrm>
          <a:off x="20199427"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139717</xdr:rowOff>
    </xdr:from>
    <xdr:ext cx="469744" cy="259045"/>
    <xdr:sp macro="" textlink="">
      <xdr:nvSpPr>
        <xdr:cNvPr id="575" name="n_3aveValue【認定こども園・幼稚園・保育所】&#10;一人当たり面積">
          <a:extLst>
            <a:ext uri="{FF2B5EF4-FFF2-40B4-BE49-F238E27FC236}">
              <a16:creationId xmlns:a16="http://schemas.microsoft.com/office/drawing/2014/main" id="{79C28ABE-E7C0-4289-B4B3-899B7F49A3BE}"/>
            </a:ext>
          </a:extLst>
        </xdr:cNvPr>
        <xdr:cNvSpPr txBox="1"/>
      </xdr:nvSpPr>
      <xdr:spPr>
        <a:xfrm>
          <a:off x="19310427" y="648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154957</xdr:rowOff>
    </xdr:from>
    <xdr:ext cx="469744" cy="259045"/>
    <xdr:sp macro="" textlink="">
      <xdr:nvSpPr>
        <xdr:cNvPr id="576" name="n_4aveValue【認定こども園・幼稚園・保育所】&#10;一人当たり面積">
          <a:extLst>
            <a:ext uri="{FF2B5EF4-FFF2-40B4-BE49-F238E27FC236}">
              <a16:creationId xmlns:a16="http://schemas.microsoft.com/office/drawing/2014/main" id="{753C74C6-64FC-417D-9AFA-43E75EE1F6CE}"/>
            </a:ext>
          </a:extLst>
        </xdr:cNvPr>
        <xdr:cNvSpPr txBox="1"/>
      </xdr:nvSpPr>
      <xdr:spPr>
        <a:xfrm>
          <a:off x="18421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152417</xdr:rowOff>
    </xdr:from>
    <xdr:ext cx="469744" cy="259045"/>
    <xdr:sp macro="" textlink="">
      <xdr:nvSpPr>
        <xdr:cNvPr id="577" name="n_1mainValue【認定こども園・幼稚園・保育所】&#10;一人当たり面積">
          <a:extLst>
            <a:ext uri="{FF2B5EF4-FFF2-40B4-BE49-F238E27FC236}">
              <a16:creationId xmlns:a16="http://schemas.microsoft.com/office/drawing/2014/main" id="{3B15C8D7-930B-459D-A89B-10663682C41E}"/>
            </a:ext>
          </a:extLst>
        </xdr:cNvPr>
        <xdr:cNvSpPr txBox="1"/>
      </xdr:nvSpPr>
      <xdr:spPr>
        <a:xfrm>
          <a:off x="21075727" y="718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152417</xdr:rowOff>
    </xdr:from>
    <xdr:ext cx="469744" cy="259045"/>
    <xdr:sp macro="" textlink="">
      <xdr:nvSpPr>
        <xdr:cNvPr id="578" name="n_2mainValue【認定こども園・幼稚園・保育所】&#10;一人当たり面積">
          <a:extLst>
            <a:ext uri="{FF2B5EF4-FFF2-40B4-BE49-F238E27FC236}">
              <a16:creationId xmlns:a16="http://schemas.microsoft.com/office/drawing/2014/main" id="{FC6983E1-84FC-4DC6-A975-B7ADF5B242CC}"/>
            </a:ext>
          </a:extLst>
        </xdr:cNvPr>
        <xdr:cNvSpPr txBox="1"/>
      </xdr:nvSpPr>
      <xdr:spPr>
        <a:xfrm>
          <a:off x="20199427" y="718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160037</xdr:rowOff>
    </xdr:from>
    <xdr:ext cx="469744" cy="259045"/>
    <xdr:sp macro="" textlink="">
      <xdr:nvSpPr>
        <xdr:cNvPr id="579" name="n_3mainValue【認定こども園・幼稚園・保育所】&#10;一人当たり面積">
          <a:extLst>
            <a:ext uri="{FF2B5EF4-FFF2-40B4-BE49-F238E27FC236}">
              <a16:creationId xmlns:a16="http://schemas.microsoft.com/office/drawing/2014/main" id="{34F9FEBF-4B88-44D5-A3D6-0301EA0D1B2F}"/>
            </a:ext>
          </a:extLst>
        </xdr:cNvPr>
        <xdr:cNvSpPr txBox="1"/>
      </xdr:nvSpPr>
      <xdr:spPr>
        <a:xfrm>
          <a:off x="19310427" y="718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0" name="正方形/長方形 579">
          <a:extLst>
            <a:ext uri="{FF2B5EF4-FFF2-40B4-BE49-F238E27FC236}">
              <a16:creationId xmlns:a16="http://schemas.microsoft.com/office/drawing/2014/main" id="{E392EB66-C0BB-4853-A82F-E406D90C6A63}"/>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81" name="正方形/長方形 580">
          <a:extLst>
            <a:ext uri="{FF2B5EF4-FFF2-40B4-BE49-F238E27FC236}">
              <a16:creationId xmlns:a16="http://schemas.microsoft.com/office/drawing/2014/main" id="{A901F29E-718A-4A4C-B214-5378A86D419C}"/>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82" name="正方形/長方形 581">
          <a:extLst>
            <a:ext uri="{FF2B5EF4-FFF2-40B4-BE49-F238E27FC236}">
              <a16:creationId xmlns:a16="http://schemas.microsoft.com/office/drawing/2014/main" id="{FB9DFFF5-EFFA-4F3A-BCDE-9FBFF2F69FDB}"/>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3" name="正方形/長方形 582">
          <a:extLst>
            <a:ext uri="{FF2B5EF4-FFF2-40B4-BE49-F238E27FC236}">
              <a16:creationId xmlns:a16="http://schemas.microsoft.com/office/drawing/2014/main" id="{BAFF8908-500D-4545-955C-455889BE50D3}"/>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84" name="正方形/長方形 583">
          <a:extLst>
            <a:ext uri="{FF2B5EF4-FFF2-40B4-BE49-F238E27FC236}">
              <a16:creationId xmlns:a16="http://schemas.microsoft.com/office/drawing/2014/main" id="{39804A40-E425-477E-B428-937002072256}"/>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5" name="正方形/長方形 584">
          <a:extLst>
            <a:ext uri="{FF2B5EF4-FFF2-40B4-BE49-F238E27FC236}">
              <a16:creationId xmlns:a16="http://schemas.microsoft.com/office/drawing/2014/main" id="{7A060583-CBCA-4EF3-A197-D7F53E932E18}"/>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6" name="正方形/長方形 585">
          <a:extLst>
            <a:ext uri="{FF2B5EF4-FFF2-40B4-BE49-F238E27FC236}">
              <a16:creationId xmlns:a16="http://schemas.microsoft.com/office/drawing/2014/main" id="{8B1FEAFB-FE80-4601-9036-79A50337164A}"/>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7" name="正方形/長方形 586">
          <a:extLst>
            <a:ext uri="{FF2B5EF4-FFF2-40B4-BE49-F238E27FC236}">
              <a16:creationId xmlns:a16="http://schemas.microsoft.com/office/drawing/2014/main" id="{362E3038-38AA-49F9-9EC7-39FAEC0C8408}"/>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8" name="テキスト ボックス 587">
          <a:extLst>
            <a:ext uri="{FF2B5EF4-FFF2-40B4-BE49-F238E27FC236}">
              <a16:creationId xmlns:a16="http://schemas.microsoft.com/office/drawing/2014/main" id="{1B24EE67-036C-49B9-AF3C-6C4E2D543CBE}"/>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9" name="直線コネクタ 588">
          <a:extLst>
            <a:ext uri="{FF2B5EF4-FFF2-40B4-BE49-F238E27FC236}">
              <a16:creationId xmlns:a16="http://schemas.microsoft.com/office/drawing/2014/main" id="{FEB3CFFD-796A-4DD7-8B20-75743D3A7DC4}"/>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90" name="テキスト ボックス 589">
          <a:extLst>
            <a:ext uri="{FF2B5EF4-FFF2-40B4-BE49-F238E27FC236}">
              <a16:creationId xmlns:a16="http://schemas.microsoft.com/office/drawing/2014/main" id="{6D43613C-6279-4275-BCF3-988CB93209A8}"/>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91" name="直線コネクタ 590">
          <a:extLst>
            <a:ext uri="{FF2B5EF4-FFF2-40B4-BE49-F238E27FC236}">
              <a16:creationId xmlns:a16="http://schemas.microsoft.com/office/drawing/2014/main" id="{6E5EA7DD-F1AF-46F5-8EA2-198864AC2E94}"/>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92" name="テキスト ボックス 591">
          <a:extLst>
            <a:ext uri="{FF2B5EF4-FFF2-40B4-BE49-F238E27FC236}">
              <a16:creationId xmlns:a16="http://schemas.microsoft.com/office/drawing/2014/main" id="{78DC002D-07B3-4975-80E5-3F2F681BAE2F}"/>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93" name="直線コネクタ 592">
          <a:extLst>
            <a:ext uri="{FF2B5EF4-FFF2-40B4-BE49-F238E27FC236}">
              <a16:creationId xmlns:a16="http://schemas.microsoft.com/office/drawing/2014/main" id="{5E749447-A229-4E75-87A7-7782923167F2}"/>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94" name="テキスト ボックス 593">
          <a:extLst>
            <a:ext uri="{FF2B5EF4-FFF2-40B4-BE49-F238E27FC236}">
              <a16:creationId xmlns:a16="http://schemas.microsoft.com/office/drawing/2014/main" id="{4A4D889B-181B-48B8-99B7-83CC3985A6C8}"/>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95" name="直線コネクタ 594">
          <a:extLst>
            <a:ext uri="{FF2B5EF4-FFF2-40B4-BE49-F238E27FC236}">
              <a16:creationId xmlns:a16="http://schemas.microsoft.com/office/drawing/2014/main" id="{7BCEA76D-F57A-4077-9AF1-D47647683A78}"/>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96" name="テキスト ボックス 595">
          <a:extLst>
            <a:ext uri="{FF2B5EF4-FFF2-40B4-BE49-F238E27FC236}">
              <a16:creationId xmlns:a16="http://schemas.microsoft.com/office/drawing/2014/main" id="{C1F88E78-C97F-4D74-97B6-8B0925C83428}"/>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97" name="直線コネクタ 596">
          <a:extLst>
            <a:ext uri="{FF2B5EF4-FFF2-40B4-BE49-F238E27FC236}">
              <a16:creationId xmlns:a16="http://schemas.microsoft.com/office/drawing/2014/main" id="{CFBD7A78-2D19-4AB3-B513-735166C47FE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98" name="テキスト ボックス 597">
          <a:extLst>
            <a:ext uri="{FF2B5EF4-FFF2-40B4-BE49-F238E27FC236}">
              <a16:creationId xmlns:a16="http://schemas.microsoft.com/office/drawing/2014/main" id="{D7C2CC56-5AED-4E92-8D34-418FA7921594}"/>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99" name="直線コネクタ 598">
          <a:extLst>
            <a:ext uri="{FF2B5EF4-FFF2-40B4-BE49-F238E27FC236}">
              <a16:creationId xmlns:a16="http://schemas.microsoft.com/office/drawing/2014/main" id="{C50F2236-A3C1-40EE-8F26-2CC83EC1DD14}"/>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00" name="テキスト ボックス 599">
          <a:extLst>
            <a:ext uri="{FF2B5EF4-FFF2-40B4-BE49-F238E27FC236}">
              <a16:creationId xmlns:a16="http://schemas.microsoft.com/office/drawing/2014/main" id="{56CCC64A-045E-49FD-BCCE-9150312C201D}"/>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1" name="直線コネクタ 600">
          <a:extLst>
            <a:ext uri="{FF2B5EF4-FFF2-40B4-BE49-F238E27FC236}">
              <a16:creationId xmlns:a16="http://schemas.microsoft.com/office/drawing/2014/main" id="{61EB8BAC-2F70-4445-9D22-449BB0EFECEF}"/>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02" name="テキスト ボックス 601">
          <a:extLst>
            <a:ext uri="{FF2B5EF4-FFF2-40B4-BE49-F238E27FC236}">
              <a16:creationId xmlns:a16="http://schemas.microsoft.com/office/drawing/2014/main" id="{34EE86BC-A430-4CC6-89B4-0981EDA8FCF3}"/>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03" name="【学校施設】&#10;有形固定資産減価償却率グラフ枠">
          <a:extLst>
            <a:ext uri="{FF2B5EF4-FFF2-40B4-BE49-F238E27FC236}">
              <a16:creationId xmlns:a16="http://schemas.microsoft.com/office/drawing/2014/main" id="{3548ACA4-A14D-4990-AD18-301282E81DF8}"/>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72390</xdr:rowOff>
    </xdr:from>
    <xdr:to>
      <xdr:col>85</xdr:col>
      <xdr:colOff>126364</xdr:colOff>
      <xdr:row>64</xdr:row>
      <xdr:rowOff>38100</xdr:rowOff>
    </xdr:to>
    <xdr:cxnSp macro="">
      <xdr:nvCxnSpPr>
        <xdr:cNvPr id="604" name="直線コネクタ 603">
          <a:extLst>
            <a:ext uri="{FF2B5EF4-FFF2-40B4-BE49-F238E27FC236}">
              <a16:creationId xmlns:a16="http://schemas.microsoft.com/office/drawing/2014/main" id="{B15D6151-A388-4234-A2CE-E5F9BAB77ABE}"/>
            </a:ext>
          </a:extLst>
        </xdr:cNvPr>
        <xdr:cNvCxnSpPr/>
      </xdr:nvCxnSpPr>
      <xdr:spPr>
        <a:xfrm flipV="1">
          <a:off x="16318864" y="950214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41927</xdr:rowOff>
    </xdr:from>
    <xdr:ext cx="405111" cy="259045"/>
    <xdr:sp macro="" textlink="">
      <xdr:nvSpPr>
        <xdr:cNvPr id="605" name="【学校施設】&#10;有形固定資産減価償却率最小値テキスト">
          <a:extLst>
            <a:ext uri="{FF2B5EF4-FFF2-40B4-BE49-F238E27FC236}">
              <a16:creationId xmlns:a16="http://schemas.microsoft.com/office/drawing/2014/main" id="{96041889-55AC-47B2-B4CB-F16172F3E6DC}"/>
            </a:ext>
          </a:extLst>
        </xdr:cNvPr>
        <xdr:cNvSpPr txBox="1"/>
      </xdr:nvSpPr>
      <xdr:spPr>
        <a:xfrm>
          <a:off x="16357600" y="1101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38100</xdr:rowOff>
    </xdr:from>
    <xdr:to>
      <xdr:col>86</xdr:col>
      <xdr:colOff>25400</xdr:colOff>
      <xdr:row>64</xdr:row>
      <xdr:rowOff>38100</xdr:rowOff>
    </xdr:to>
    <xdr:cxnSp macro="">
      <xdr:nvCxnSpPr>
        <xdr:cNvPr id="606" name="直線コネクタ 605">
          <a:extLst>
            <a:ext uri="{FF2B5EF4-FFF2-40B4-BE49-F238E27FC236}">
              <a16:creationId xmlns:a16="http://schemas.microsoft.com/office/drawing/2014/main" id="{91D0D276-6E35-4E09-A7FC-26165D04B39A}"/>
            </a:ext>
          </a:extLst>
        </xdr:cNvPr>
        <xdr:cNvCxnSpPr/>
      </xdr:nvCxnSpPr>
      <xdr:spPr>
        <a:xfrm>
          <a:off x="16230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19067</xdr:rowOff>
    </xdr:from>
    <xdr:ext cx="405111" cy="259045"/>
    <xdr:sp macro="" textlink="">
      <xdr:nvSpPr>
        <xdr:cNvPr id="607" name="【学校施設】&#10;有形固定資産減価償却率最大値テキスト">
          <a:extLst>
            <a:ext uri="{FF2B5EF4-FFF2-40B4-BE49-F238E27FC236}">
              <a16:creationId xmlns:a16="http://schemas.microsoft.com/office/drawing/2014/main" id="{66055EB6-83B9-4D56-B151-08A35A42107C}"/>
            </a:ext>
          </a:extLst>
        </xdr:cNvPr>
        <xdr:cNvSpPr txBox="1"/>
      </xdr:nvSpPr>
      <xdr:spPr>
        <a:xfrm>
          <a:off x="16357600" y="9277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72390</xdr:rowOff>
    </xdr:from>
    <xdr:to>
      <xdr:col>86</xdr:col>
      <xdr:colOff>25400</xdr:colOff>
      <xdr:row>55</xdr:row>
      <xdr:rowOff>72390</xdr:rowOff>
    </xdr:to>
    <xdr:cxnSp macro="">
      <xdr:nvCxnSpPr>
        <xdr:cNvPr id="608" name="直線コネクタ 607">
          <a:extLst>
            <a:ext uri="{FF2B5EF4-FFF2-40B4-BE49-F238E27FC236}">
              <a16:creationId xmlns:a16="http://schemas.microsoft.com/office/drawing/2014/main" id="{32B7D409-CF30-4A28-8DC9-19B87CB1105A}"/>
            </a:ext>
          </a:extLst>
        </xdr:cNvPr>
        <xdr:cNvCxnSpPr/>
      </xdr:nvCxnSpPr>
      <xdr:spPr>
        <a:xfrm>
          <a:off x="16230600" y="950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132097</xdr:rowOff>
    </xdr:from>
    <xdr:ext cx="405111" cy="259045"/>
    <xdr:sp macro="" textlink="">
      <xdr:nvSpPr>
        <xdr:cNvPr id="609" name="【学校施設】&#10;有形固定資産減価償却率平均値テキスト">
          <a:extLst>
            <a:ext uri="{FF2B5EF4-FFF2-40B4-BE49-F238E27FC236}">
              <a16:creationId xmlns:a16="http://schemas.microsoft.com/office/drawing/2014/main" id="{FCA0EFF9-73CC-42A1-9201-3C5FC7B8021D}"/>
            </a:ext>
          </a:extLst>
        </xdr:cNvPr>
        <xdr:cNvSpPr txBox="1"/>
      </xdr:nvSpPr>
      <xdr:spPr>
        <a:xfrm>
          <a:off x="16357600" y="10247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109220</xdr:rowOff>
    </xdr:from>
    <xdr:to>
      <xdr:col>85</xdr:col>
      <xdr:colOff>177800</xdr:colOff>
      <xdr:row>61</xdr:row>
      <xdr:rowOff>39370</xdr:rowOff>
    </xdr:to>
    <xdr:sp macro="" textlink="">
      <xdr:nvSpPr>
        <xdr:cNvPr id="610" name="フローチャート: 判断 609">
          <a:extLst>
            <a:ext uri="{FF2B5EF4-FFF2-40B4-BE49-F238E27FC236}">
              <a16:creationId xmlns:a16="http://schemas.microsoft.com/office/drawing/2014/main" id="{BF8B930D-BE12-4B95-8943-0D16A0418252}"/>
            </a:ext>
          </a:extLst>
        </xdr:cNvPr>
        <xdr:cNvSpPr/>
      </xdr:nvSpPr>
      <xdr:spPr>
        <a:xfrm>
          <a:off x="162687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120650</xdr:rowOff>
    </xdr:from>
    <xdr:to>
      <xdr:col>81</xdr:col>
      <xdr:colOff>101600</xdr:colOff>
      <xdr:row>61</xdr:row>
      <xdr:rowOff>50800</xdr:rowOff>
    </xdr:to>
    <xdr:sp macro="" textlink="">
      <xdr:nvSpPr>
        <xdr:cNvPr id="611" name="フローチャート: 判断 610">
          <a:extLst>
            <a:ext uri="{FF2B5EF4-FFF2-40B4-BE49-F238E27FC236}">
              <a16:creationId xmlns:a16="http://schemas.microsoft.com/office/drawing/2014/main" id="{8BB27AA5-EE35-4B11-A877-22257D075263}"/>
            </a:ext>
          </a:extLst>
        </xdr:cNvPr>
        <xdr:cNvSpPr/>
      </xdr:nvSpPr>
      <xdr:spPr>
        <a:xfrm>
          <a:off x="15430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101600</xdr:rowOff>
    </xdr:from>
    <xdr:to>
      <xdr:col>76</xdr:col>
      <xdr:colOff>165100</xdr:colOff>
      <xdr:row>61</xdr:row>
      <xdr:rowOff>31750</xdr:rowOff>
    </xdr:to>
    <xdr:sp macro="" textlink="">
      <xdr:nvSpPr>
        <xdr:cNvPr id="612" name="フローチャート: 判断 611">
          <a:extLst>
            <a:ext uri="{FF2B5EF4-FFF2-40B4-BE49-F238E27FC236}">
              <a16:creationId xmlns:a16="http://schemas.microsoft.com/office/drawing/2014/main" id="{7B42414D-D35C-4D03-A808-CF77357D2A95}"/>
            </a:ext>
          </a:extLst>
        </xdr:cNvPr>
        <xdr:cNvSpPr/>
      </xdr:nvSpPr>
      <xdr:spPr>
        <a:xfrm>
          <a:off x="14541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105410</xdr:rowOff>
    </xdr:from>
    <xdr:to>
      <xdr:col>72</xdr:col>
      <xdr:colOff>38100</xdr:colOff>
      <xdr:row>61</xdr:row>
      <xdr:rowOff>35560</xdr:rowOff>
    </xdr:to>
    <xdr:sp macro="" textlink="">
      <xdr:nvSpPr>
        <xdr:cNvPr id="613" name="フローチャート: 判断 612">
          <a:extLst>
            <a:ext uri="{FF2B5EF4-FFF2-40B4-BE49-F238E27FC236}">
              <a16:creationId xmlns:a16="http://schemas.microsoft.com/office/drawing/2014/main" id="{AE0AC8D1-A5FD-4381-B006-0D16397BD13D}"/>
            </a:ext>
          </a:extLst>
        </xdr:cNvPr>
        <xdr:cNvSpPr/>
      </xdr:nvSpPr>
      <xdr:spPr>
        <a:xfrm>
          <a:off x="13652500" y="103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132080</xdr:rowOff>
    </xdr:from>
    <xdr:to>
      <xdr:col>67</xdr:col>
      <xdr:colOff>101600</xdr:colOff>
      <xdr:row>61</xdr:row>
      <xdr:rowOff>62230</xdr:rowOff>
    </xdr:to>
    <xdr:sp macro="" textlink="">
      <xdr:nvSpPr>
        <xdr:cNvPr id="614" name="フローチャート: 判断 613">
          <a:extLst>
            <a:ext uri="{FF2B5EF4-FFF2-40B4-BE49-F238E27FC236}">
              <a16:creationId xmlns:a16="http://schemas.microsoft.com/office/drawing/2014/main" id="{5BCB7485-408C-4B64-9F08-C5B7353E12E0}"/>
            </a:ext>
          </a:extLst>
        </xdr:cNvPr>
        <xdr:cNvSpPr/>
      </xdr:nvSpPr>
      <xdr:spPr>
        <a:xfrm>
          <a:off x="12763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5" name="テキスト ボックス 614">
          <a:extLst>
            <a:ext uri="{FF2B5EF4-FFF2-40B4-BE49-F238E27FC236}">
              <a16:creationId xmlns:a16="http://schemas.microsoft.com/office/drawing/2014/main" id="{2A421AB2-0FEF-416A-8F03-FE44ECB67635}"/>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6" name="テキスト ボックス 615">
          <a:extLst>
            <a:ext uri="{FF2B5EF4-FFF2-40B4-BE49-F238E27FC236}">
              <a16:creationId xmlns:a16="http://schemas.microsoft.com/office/drawing/2014/main" id="{05DFBBE6-7266-4A29-B873-2A627087C485}"/>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7" name="テキスト ボックス 616">
          <a:extLst>
            <a:ext uri="{FF2B5EF4-FFF2-40B4-BE49-F238E27FC236}">
              <a16:creationId xmlns:a16="http://schemas.microsoft.com/office/drawing/2014/main" id="{EABDB45B-3955-4B96-B79A-96A31D77C028}"/>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8" name="テキスト ボックス 617">
          <a:extLst>
            <a:ext uri="{FF2B5EF4-FFF2-40B4-BE49-F238E27FC236}">
              <a16:creationId xmlns:a16="http://schemas.microsoft.com/office/drawing/2014/main" id="{AE905694-62F7-468F-B2B0-29977476A25B}"/>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9" name="テキスト ボックス 618">
          <a:extLst>
            <a:ext uri="{FF2B5EF4-FFF2-40B4-BE49-F238E27FC236}">
              <a16:creationId xmlns:a16="http://schemas.microsoft.com/office/drawing/2014/main" id="{857C64B3-0B3A-4DD2-8A02-188E23E44307}"/>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151130</xdr:rowOff>
    </xdr:from>
    <xdr:to>
      <xdr:col>85</xdr:col>
      <xdr:colOff>177800</xdr:colOff>
      <xdr:row>62</xdr:row>
      <xdr:rowOff>81280</xdr:rowOff>
    </xdr:to>
    <xdr:sp macro="" textlink="">
      <xdr:nvSpPr>
        <xdr:cNvPr id="620" name="楕円 619">
          <a:extLst>
            <a:ext uri="{FF2B5EF4-FFF2-40B4-BE49-F238E27FC236}">
              <a16:creationId xmlns:a16="http://schemas.microsoft.com/office/drawing/2014/main" id="{FA7C2F5F-A7DB-4733-8594-C15ED9AE7855}"/>
            </a:ext>
          </a:extLst>
        </xdr:cNvPr>
        <xdr:cNvSpPr/>
      </xdr:nvSpPr>
      <xdr:spPr>
        <a:xfrm>
          <a:off x="16268700" y="1060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129557</xdr:rowOff>
    </xdr:from>
    <xdr:ext cx="405111" cy="259045"/>
    <xdr:sp macro="" textlink="">
      <xdr:nvSpPr>
        <xdr:cNvPr id="621" name="【学校施設】&#10;有形固定資産減価償却率該当値テキスト">
          <a:extLst>
            <a:ext uri="{FF2B5EF4-FFF2-40B4-BE49-F238E27FC236}">
              <a16:creationId xmlns:a16="http://schemas.microsoft.com/office/drawing/2014/main" id="{9B8ED452-70A0-4B38-A1E9-5711366B614D}"/>
            </a:ext>
          </a:extLst>
        </xdr:cNvPr>
        <xdr:cNvSpPr txBox="1"/>
      </xdr:nvSpPr>
      <xdr:spPr>
        <a:xfrm>
          <a:off x="16357600" y="1058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109220</xdr:rowOff>
    </xdr:from>
    <xdr:to>
      <xdr:col>81</xdr:col>
      <xdr:colOff>101600</xdr:colOff>
      <xdr:row>62</xdr:row>
      <xdr:rowOff>39370</xdr:rowOff>
    </xdr:to>
    <xdr:sp macro="" textlink="">
      <xdr:nvSpPr>
        <xdr:cNvPr id="622" name="楕円 621">
          <a:extLst>
            <a:ext uri="{FF2B5EF4-FFF2-40B4-BE49-F238E27FC236}">
              <a16:creationId xmlns:a16="http://schemas.microsoft.com/office/drawing/2014/main" id="{E0753E41-F19A-4692-8436-270E69A8E56F}"/>
            </a:ext>
          </a:extLst>
        </xdr:cNvPr>
        <xdr:cNvSpPr/>
      </xdr:nvSpPr>
      <xdr:spPr>
        <a:xfrm>
          <a:off x="1543050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160020</xdr:rowOff>
    </xdr:from>
    <xdr:to>
      <xdr:col>85</xdr:col>
      <xdr:colOff>127000</xdr:colOff>
      <xdr:row>62</xdr:row>
      <xdr:rowOff>30480</xdr:rowOff>
    </xdr:to>
    <xdr:cxnSp macro="">
      <xdr:nvCxnSpPr>
        <xdr:cNvPr id="623" name="直線コネクタ 622">
          <a:extLst>
            <a:ext uri="{FF2B5EF4-FFF2-40B4-BE49-F238E27FC236}">
              <a16:creationId xmlns:a16="http://schemas.microsoft.com/office/drawing/2014/main" id="{72B91F09-392E-4DDC-BB38-CF4F55511401}"/>
            </a:ext>
          </a:extLst>
        </xdr:cNvPr>
        <xdr:cNvCxnSpPr/>
      </xdr:nvCxnSpPr>
      <xdr:spPr>
        <a:xfrm>
          <a:off x="15481300" y="1061847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36830</xdr:rowOff>
    </xdr:from>
    <xdr:to>
      <xdr:col>76</xdr:col>
      <xdr:colOff>165100</xdr:colOff>
      <xdr:row>61</xdr:row>
      <xdr:rowOff>138430</xdr:rowOff>
    </xdr:to>
    <xdr:sp macro="" textlink="">
      <xdr:nvSpPr>
        <xdr:cNvPr id="624" name="楕円 623">
          <a:extLst>
            <a:ext uri="{FF2B5EF4-FFF2-40B4-BE49-F238E27FC236}">
              <a16:creationId xmlns:a16="http://schemas.microsoft.com/office/drawing/2014/main" id="{A7E7E053-6E90-408C-A72A-DF733A82EFCB}"/>
            </a:ext>
          </a:extLst>
        </xdr:cNvPr>
        <xdr:cNvSpPr/>
      </xdr:nvSpPr>
      <xdr:spPr>
        <a:xfrm>
          <a:off x="14541500" y="1049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87630</xdr:rowOff>
    </xdr:from>
    <xdr:to>
      <xdr:col>81</xdr:col>
      <xdr:colOff>50800</xdr:colOff>
      <xdr:row>61</xdr:row>
      <xdr:rowOff>160020</xdr:rowOff>
    </xdr:to>
    <xdr:cxnSp macro="">
      <xdr:nvCxnSpPr>
        <xdr:cNvPr id="625" name="直線コネクタ 624">
          <a:extLst>
            <a:ext uri="{FF2B5EF4-FFF2-40B4-BE49-F238E27FC236}">
              <a16:creationId xmlns:a16="http://schemas.microsoft.com/office/drawing/2014/main" id="{1329C719-0202-4A10-BD6D-3331D615096D}"/>
            </a:ext>
          </a:extLst>
        </xdr:cNvPr>
        <xdr:cNvCxnSpPr/>
      </xdr:nvCxnSpPr>
      <xdr:spPr>
        <a:xfrm>
          <a:off x="14592300" y="1054608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55880</xdr:rowOff>
    </xdr:from>
    <xdr:to>
      <xdr:col>72</xdr:col>
      <xdr:colOff>38100</xdr:colOff>
      <xdr:row>61</xdr:row>
      <xdr:rowOff>157480</xdr:rowOff>
    </xdr:to>
    <xdr:sp macro="" textlink="">
      <xdr:nvSpPr>
        <xdr:cNvPr id="626" name="楕円 625">
          <a:extLst>
            <a:ext uri="{FF2B5EF4-FFF2-40B4-BE49-F238E27FC236}">
              <a16:creationId xmlns:a16="http://schemas.microsoft.com/office/drawing/2014/main" id="{F081F809-FEF6-4EFE-99D9-8805AD7AAD9D}"/>
            </a:ext>
          </a:extLst>
        </xdr:cNvPr>
        <xdr:cNvSpPr/>
      </xdr:nvSpPr>
      <xdr:spPr>
        <a:xfrm>
          <a:off x="13652500" y="1051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87630</xdr:rowOff>
    </xdr:from>
    <xdr:to>
      <xdr:col>76</xdr:col>
      <xdr:colOff>114300</xdr:colOff>
      <xdr:row>61</xdr:row>
      <xdr:rowOff>106680</xdr:rowOff>
    </xdr:to>
    <xdr:cxnSp macro="">
      <xdr:nvCxnSpPr>
        <xdr:cNvPr id="627" name="直線コネクタ 626">
          <a:extLst>
            <a:ext uri="{FF2B5EF4-FFF2-40B4-BE49-F238E27FC236}">
              <a16:creationId xmlns:a16="http://schemas.microsoft.com/office/drawing/2014/main" id="{0BB722F0-2F72-4312-91CB-90F348BD85EA}"/>
            </a:ext>
          </a:extLst>
        </xdr:cNvPr>
        <xdr:cNvCxnSpPr/>
      </xdr:nvCxnSpPr>
      <xdr:spPr>
        <a:xfrm flipV="1">
          <a:off x="13703300" y="1054608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67327</xdr:rowOff>
    </xdr:from>
    <xdr:ext cx="405111" cy="259045"/>
    <xdr:sp macro="" textlink="">
      <xdr:nvSpPr>
        <xdr:cNvPr id="628" name="n_1aveValue【学校施設】&#10;有形固定資産減価償却率">
          <a:extLst>
            <a:ext uri="{FF2B5EF4-FFF2-40B4-BE49-F238E27FC236}">
              <a16:creationId xmlns:a16="http://schemas.microsoft.com/office/drawing/2014/main" id="{9F86169C-29E5-427D-A624-4FAE43C24C02}"/>
            </a:ext>
          </a:extLst>
        </xdr:cNvPr>
        <xdr:cNvSpPr txBox="1"/>
      </xdr:nvSpPr>
      <xdr:spPr>
        <a:xfrm>
          <a:off x="152660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48277</xdr:rowOff>
    </xdr:from>
    <xdr:ext cx="405111" cy="259045"/>
    <xdr:sp macro="" textlink="">
      <xdr:nvSpPr>
        <xdr:cNvPr id="629" name="n_2aveValue【学校施設】&#10;有形固定資産減価償却率">
          <a:extLst>
            <a:ext uri="{FF2B5EF4-FFF2-40B4-BE49-F238E27FC236}">
              <a16:creationId xmlns:a16="http://schemas.microsoft.com/office/drawing/2014/main" id="{57042ED1-BABB-4C9A-BACD-725350BF262C}"/>
            </a:ext>
          </a:extLst>
        </xdr:cNvPr>
        <xdr:cNvSpPr txBox="1"/>
      </xdr:nvSpPr>
      <xdr:spPr>
        <a:xfrm>
          <a:off x="14389744" y="1016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52087</xdr:rowOff>
    </xdr:from>
    <xdr:ext cx="405111" cy="259045"/>
    <xdr:sp macro="" textlink="">
      <xdr:nvSpPr>
        <xdr:cNvPr id="630" name="n_3aveValue【学校施設】&#10;有形固定資産減価償却率">
          <a:extLst>
            <a:ext uri="{FF2B5EF4-FFF2-40B4-BE49-F238E27FC236}">
              <a16:creationId xmlns:a16="http://schemas.microsoft.com/office/drawing/2014/main" id="{0C62B1A9-12ED-45CF-B3AC-BF6E692D2E78}"/>
            </a:ext>
          </a:extLst>
        </xdr:cNvPr>
        <xdr:cNvSpPr txBox="1"/>
      </xdr:nvSpPr>
      <xdr:spPr>
        <a:xfrm>
          <a:off x="13500744" y="10167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78757</xdr:rowOff>
    </xdr:from>
    <xdr:ext cx="405111" cy="259045"/>
    <xdr:sp macro="" textlink="">
      <xdr:nvSpPr>
        <xdr:cNvPr id="631" name="n_4aveValue【学校施設】&#10;有形固定資産減価償却率">
          <a:extLst>
            <a:ext uri="{FF2B5EF4-FFF2-40B4-BE49-F238E27FC236}">
              <a16:creationId xmlns:a16="http://schemas.microsoft.com/office/drawing/2014/main" id="{15F0C2A4-6EBF-4E88-8F19-3680CD64FC47}"/>
            </a:ext>
          </a:extLst>
        </xdr:cNvPr>
        <xdr:cNvSpPr txBox="1"/>
      </xdr:nvSpPr>
      <xdr:spPr>
        <a:xfrm>
          <a:off x="12611744" y="1019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30497</xdr:rowOff>
    </xdr:from>
    <xdr:ext cx="405111" cy="259045"/>
    <xdr:sp macro="" textlink="">
      <xdr:nvSpPr>
        <xdr:cNvPr id="632" name="n_1mainValue【学校施設】&#10;有形固定資産減価償却率">
          <a:extLst>
            <a:ext uri="{FF2B5EF4-FFF2-40B4-BE49-F238E27FC236}">
              <a16:creationId xmlns:a16="http://schemas.microsoft.com/office/drawing/2014/main" id="{BC9479FC-31AD-4ADC-8D16-FF0D4AAC774D}"/>
            </a:ext>
          </a:extLst>
        </xdr:cNvPr>
        <xdr:cNvSpPr txBox="1"/>
      </xdr:nvSpPr>
      <xdr:spPr>
        <a:xfrm>
          <a:off x="15266044" y="1066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129557</xdr:rowOff>
    </xdr:from>
    <xdr:ext cx="405111" cy="259045"/>
    <xdr:sp macro="" textlink="">
      <xdr:nvSpPr>
        <xdr:cNvPr id="633" name="n_2mainValue【学校施設】&#10;有形固定資産減価償却率">
          <a:extLst>
            <a:ext uri="{FF2B5EF4-FFF2-40B4-BE49-F238E27FC236}">
              <a16:creationId xmlns:a16="http://schemas.microsoft.com/office/drawing/2014/main" id="{A66FF209-051E-4576-BEDB-FA6026EAC330}"/>
            </a:ext>
          </a:extLst>
        </xdr:cNvPr>
        <xdr:cNvSpPr txBox="1"/>
      </xdr:nvSpPr>
      <xdr:spPr>
        <a:xfrm>
          <a:off x="14389744" y="1058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148607</xdr:rowOff>
    </xdr:from>
    <xdr:ext cx="405111" cy="259045"/>
    <xdr:sp macro="" textlink="">
      <xdr:nvSpPr>
        <xdr:cNvPr id="634" name="n_3mainValue【学校施設】&#10;有形固定資産減価償却率">
          <a:extLst>
            <a:ext uri="{FF2B5EF4-FFF2-40B4-BE49-F238E27FC236}">
              <a16:creationId xmlns:a16="http://schemas.microsoft.com/office/drawing/2014/main" id="{95F7EB48-1CA8-45CC-BF3D-37867976E151}"/>
            </a:ext>
          </a:extLst>
        </xdr:cNvPr>
        <xdr:cNvSpPr txBox="1"/>
      </xdr:nvSpPr>
      <xdr:spPr>
        <a:xfrm>
          <a:off x="13500744" y="1060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5" name="正方形/長方形 634">
          <a:extLst>
            <a:ext uri="{FF2B5EF4-FFF2-40B4-BE49-F238E27FC236}">
              <a16:creationId xmlns:a16="http://schemas.microsoft.com/office/drawing/2014/main" id="{36A990FB-98DD-4BA9-98A2-C1A9CA60900D}"/>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6" name="正方形/長方形 635">
          <a:extLst>
            <a:ext uri="{FF2B5EF4-FFF2-40B4-BE49-F238E27FC236}">
              <a16:creationId xmlns:a16="http://schemas.microsoft.com/office/drawing/2014/main" id="{2D3600A7-17BD-434C-9C71-88D8CF4C3F0B}"/>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7" name="正方形/長方形 636">
          <a:extLst>
            <a:ext uri="{FF2B5EF4-FFF2-40B4-BE49-F238E27FC236}">
              <a16:creationId xmlns:a16="http://schemas.microsoft.com/office/drawing/2014/main" id="{5F6A73B2-BB6B-4969-B827-6FF7A8DC342F}"/>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8" name="正方形/長方形 637">
          <a:extLst>
            <a:ext uri="{FF2B5EF4-FFF2-40B4-BE49-F238E27FC236}">
              <a16:creationId xmlns:a16="http://schemas.microsoft.com/office/drawing/2014/main" id="{22D7FF62-6004-463C-9AAC-5B6B5EFE3C59}"/>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9" name="正方形/長方形 638">
          <a:extLst>
            <a:ext uri="{FF2B5EF4-FFF2-40B4-BE49-F238E27FC236}">
              <a16:creationId xmlns:a16="http://schemas.microsoft.com/office/drawing/2014/main" id="{B1DF07DD-DCFF-445B-A809-3CEF340A60D7}"/>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40" name="正方形/長方形 639">
          <a:extLst>
            <a:ext uri="{FF2B5EF4-FFF2-40B4-BE49-F238E27FC236}">
              <a16:creationId xmlns:a16="http://schemas.microsoft.com/office/drawing/2014/main" id="{3FE399B1-7BD9-4B12-9244-BF2C36983418}"/>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41" name="正方形/長方形 640">
          <a:extLst>
            <a:ext uri="{FF2B5EF4-FFF2-40B4-BE49-F238E27FC236}">
              <a16:creationId xmlns:a16="http://schemas.microsoft.com/office/drawing/2014/main" id="{9513BCB1-3325-48F8-AF4D-B07CC91B73F4}"/>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2" name="正方形/長方形 641">
          <a:extLst>
            <a:ext uri="{FF2B5EF4-FFF2-40B4-BE49-F238E27FC236}">
              <a16:creationId xmlns:a16="http://schemas.microsoft.com/office/drawing/2014/main" id="{792D553F-FCE1-401D-B501-10371DE90AAF}"/>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3" name="テキスト ボックス 642">
          <a:extLst>
            <a:ext uri="{FF2B5EF4-FFF2-40B4-BE49-F238E27FC236}">
              <a16:creationId xmlns:a16="http://schemas.microsoft.com/office/drawing/2014/main" id="{6999ECF8-C871-41AE-9005-7ADB78D4CD51}"/>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4" name="直線コネクタ 643">
          <a:extLst>
            <a:ext uri="{FF2B5EF4-FFF2-40B4-BE49-F238E27FC236}">
              <a16:creationId xmlns:a16="http://schemas.microsoft.com/office/drawing/2014/main" id="{47FF1178-71D4-4807-BE2A-60EB9DC75657}"/>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45" name="テキスト ボックス 644">
          <a:extLst>
            <a:ext uri="{FF2B5EF4-FFF2-40B4-BE49-F238E27FC236}">
              <a16:creationId xmlns:a16="http://schemas.microsoft.com/office/drawing/2014/main" id="{F6B8549D-2E3D-46E0-873D-1B1B4D70B435}"/>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46" name="直線コネクタ 645">
          <a:extLst>
            <a:ext uri="{FF2B5EF4-FFF2-40B4-BE49-F238E27FC236}">
              <a16:creationId xmlns:a16="http://schemas.microsoft.com/office/drawing/2014/main" id="{EE7EA3F2-D20D-4DC6-A943-31A2F5A5BB35}"/>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47" name="テキスト ボックス 646">
          <a:extLst>
            <a:ext uri="{FF2B5EF4-FFF2-40B4-BE49-F238E27FC236}">
              <a16:creationId xmlns:a16="http://schemas.microsoft.com/office/drawing/2014/main" id="{68DB5F9A-54E4-4C59-B22F-9E7B2BF5EE28}"/>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48" name="直線コネクタ 647">
          <a:extLst>
            <a:ext uri="{FF2B5EF4-FFF2-40B4-BE49-F238E27FC236}">
              <a16:creationId xmlns:a16="http://schemas.microsoft.com/office/drawing/2014/main" id="{9F9563A4-04A6-453C-98ED-6B3E7E9CE4D9}"/>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49" name="テキスト ボックス 648">
          <a:extLst>
            <a:ext uri="{FF2B5EF4-FFF2-40B4-BE49-F238E27FC236}">
              <a16:creationId xmlns:a16="http://schemas.microsoft.com/office/drawing/2014/main" id="{3CB67126-CDA4-4898-BA72-358ACBFB953E}"/>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50" name="直線コネクタ 649">
          <a:extLst>
            <a:ext uri="{FF2B5EF4-FFF2-40B4-BE49-F238E27FC236}">
              <a16:creationId xmlns:a16="http://schemas.microsoft.com/office/drawing/2014/main" id="{4209CC94-19DC-487C-A3E8-1B25A9F26247}"/>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51" name="テキスト ボックス 650">
          <a:extLst>
            <a:ext uri="{FF2B5EF4-FFF2-40B4-BE49-F238E27FC236}">
              <a16:creationId xmlns:a16="http://schemas.microsoft.com/office/drawing/2014/main" id="{F143C199-0EB5-498D-B1B2-AA7615FDD9D1}"/>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52" name="直線コネクタ 651">
          <a:extLst>
            <a:ext uri="{FF2B5EF4-FFF2-40B4-BE49-F238E27FC236}">
              <a16:creationId xmlns:a16="http://schemas.microsoft.com/office/drawing/2014/main" id="{09A5A7B1-4EC8-4299-BE8D-0B8066E5DC3F}"/>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53" name="テキスト ボックス 652">
          <a:extLst>
            <a:ext uri="{FF2B5EF4-FFF2-40B4-BE49-F238E27FC236}">
              <a16:creationId xmlns:a16="http://schemas.microsoft.com/office/drawing/2014/main" id="{6B251EBD-8F53-4B24-8086-0D452C8E49D5}"/>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54" name="直線コネクタ 653">
          <a:extLst>
            <a:ext uri="{FF2B5EF4-FFF2-40B4-BE49-F238E27FC236}">
              <a16:creationId xmlns:a16="http://schemas.microsoft.com/office/drawing/2014/main" id="{922449F0-67F3-4E2F-B746-92F0B571DF62}"/>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55" name="テキスト ボックス 654">
          <a:extLst>
            <a:ext uri="{FF2B5EF4-FFF2-40B4-BE49-F238E27FC236}">
              <a16:creationId xmlns:a16="http://schemas.microsoft.com/office/drawing/2014/main" id="{4EE5085B-9A84-40CF-946E-CFFC5B6543F4}"/>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56" name="直線コネクタ 655">
          <a:extLst>
            <a:ext uri="{FF2B5EF4-FFF2-40B4-BE49-F238E27FC236}">
              <a16:creationId xmlns:a16="http://schemas.microsoft.com/office/drawing/2014/main" id="{4D9C352B-439F-406E-B40E-2F68ACE41D27}"/>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57" name="テキスト ボックス 656">
          <a:extLst>
            <a:ext uri="{FF2B5EF4-FFF2-40B4-BE49-F238E27FC236}">
              <a16:creationId xmlns:a16="http://schemas.microsoft.com/office/drawing/2014/main" id="{54091E0C-490D-40A3-931C-1C344B29077F}"/>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8" name="直線コネクタ 657">
          <a:extLst>
            <a:ext uri="{FF2B5EF4-FFF2-40B4-BE49-F238E27FC236}">
              <a16:creationId xmlns:a16="http://schemas.microsoft.com/office/drawing/2014/main" id="{1172B3D5-CD92-425A-9965-BF4EB8BB4737}"/>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59" name="テキスト ボックス 658">
          <a:extLst>
            <a:ext uri="{FF2B5EF4-FFF2-40B4-BE49-F238E27FC236}">
              <a16:creationId xmlns:a16="http://schemas.microsoft.com/office/drawing/2014/main" id="{DB701127-3EA4-4AFE-9290-F000385296BD}"/>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60" name="【学校施設】&#10;一人当たり面積グラフ枠">
          <a:extLst>
            <a:ext uri="{FF2B5EF4-FFF2-40B4-BE49-F238E27FC236}">
              <a16:creationId xmlns:a16="http://schemas.microsoft.com/office/drawing/2014/main" id="{6034D486-A484-4894-A7A1-78D83610FCBE}"/>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158387</xdr:rowOff>
    </xdr:from>
    <xdr:to>
      <xdr:col>116</xdr:col>
      <xdr:colOff>62864</xdr:colOff>
      <xdr:row>63</xdr:row>
      <xdr:rowOff>89807</xdr:rowOff>
    </xdr:to>
    <xdr:cxnSp macro="">
      <xdr:nvCxnSpPr>
        <xdr:cNvPr id="661" name="直線コネクタ 660">
          <a:extLst>
            <a:ext uri="{FF2B5EF4-FFF2-40B4-BE49-F238E27FC236}">
              <a16:creationId xmlns:a16="http://schemas.microsoft.com/office/drawing/2014/main" id="{D9640B45-7151-4953-A881-8D2033BAF3B0}"/>
            </a:ext>
          </a:extLst>
        </xdr:cNvPr>
        <xdr:cNvCxnSpPr/>
      </xdr:nvCxnSpPr>
      <xdr:spPr>
        <a:xfrm flipV="1">
          <a:off x="22160864" y="9588137"/>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93634</xdr:rowOff>
    </xdr:from>
    <xdr:ext cx="469744" cy="259045"/>
    <xdr:sp macro="" textlink="">
      <xdr:nvSpPr>
        <xdr:cNvPr id="662" name="【学校施設】&#10;一人当たり面積最小値テキスト">
          <a:extLst>
            <a:ext uri="{FF2B5EF4-FFF2-40B4-BE49-F238E27FC236}">
              <a16:creationId xmlns:a16="http://schemas.microsoft.com/office/drawing/2014/main" id="{4C59C932-AFD0-4F98-B5E8-0250F81CF10E}"/>
            </a:ext>
          </a:extLst>
        </xdr:cNvPr>
        <xdr:cNvSpPr txBox="1"/>
      </xdr:nvSpPr>
      <xdr:spPr>
        <a:xfrm>
          <a:off x="22199600" y="1089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89807</xdr:rowOff>
    </xdr:from>
    <xdr:to>
      <xdr:col>116</xdr:col>
      <xdr:colOff>152400</xdr:colOff>
      <xdr:row>63</xdr:row>
      <xdr:rowOff>89807</xdr:rowOff>
    </xdr:to>
    <xdr:cxnSp macro="">
      <xdr:nvCxnSpPr>
        <xdr:cNvPr id="663" name="直線コネクタ 662">
          <a:extLst>
            <a:ext uri="{FF2B5EF4-FFF2-40B4-BE49-F238E27FC236}">
              <a16:creationId xmlns:a16="http://schemas.microsoft.com/office/drawing/2014/main" id="{EC8B2526-C2C4-4CFA-8867-E283967AFA60}"/>
            </a:ext>
          </a:extLst>
        </xdr:cNvPr>
        <xdr:cNvCxnSpPr/>
      </xdr:nvCxnSpPr>
      <xdr:spPr>
        <a:xfrm>
          <a:off x="22072600" y="1089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105064</xdr:rowOff>
    </xdr:from>
    <xdr:ext cx="469744" cy="259045"/>
    <xdr:sp macro="" textlink="">
      <xdr:nvSpPr>
        <xdr:cNvPr id="664" name="【学校施設】&#10;一人当たり面積最大値テキスト">
          <a:extLst>
            <a:ext uri="{FF2B5EF4-FFF2-40B4-BE49-F238E27FC236}">
              <a16:creationId xmlns:a16="http://schemas.microsoft.com/office/drawing/2014/main" id="{5A062B2F-6841-4941-A4D0-3364CB669119}"/>
            </a:ext>
          </a:extLst>
        </xdr:cNvPr>
        <xdr:cNvSpPr txBox="1"/>
      </xdr:nvSpPr>
      <xdr:spPr>
        <a:xfrm>
          <a:off x="22199600" y="936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158387</xdr:rowOff>
    </xdr:from>
    <xdr:to>
      <xdr:col>116</xdr:col>
      <xdr:colOff>152400</xdr:colOff>
      <xdr:row>55</xdr:row>
      <xdr:rowOff>158387</xdr:rowOff>
    </xdr:to>
    <xdr:cxnSp macro="">
      <xdr:nvCxnSpPr>
        <xdr:cNvPr id="665" name="直線コネクタ 664">
          <a:extLst>
            <a:ext uri="{FF2B5EF4-FFF2-40B4-BE49-F238E27FC236}">
              <a16:creationId xmlns:a16="http://schemas.microsoft.com/office/drawing/2014/main" id="{3E8E14D4-03EA-4A17-B018-6ED10530CD28}"/>
            </a:ext>
          </a:extLst>
        </xdr:cNvPr>
        <xdr:cNvCxnSpPr/>
      </xdr:nvCxnSpPr>
      <xdr:spPr>
        <a:xfrm>
          <a:off x="22072600" y="95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63154</xdr:rowOff>
    </xdr:from>
    <xdr:ext cx="469744" cy="259045"/>
    <xdr:sp macro="" textlink="">
      <xdr:nvSpPr>
        <xdr:cNvPr id="666" name="【学校施設】&#10;一人当たり面積平均値テキスト">
          <a:extLst>
            <a:ext uri="{FF2B5EF4-FFF2-40B4-BE49-F238E27FC236}">
              <a16:creationId xmlns:a16="http://schemas.microsoft.com/office/drawing/2014/main" id="{6C095227-F305-4095-8C27-393C640C2244}"/>
            </a:ext>
          </a:extLst>
        </xdr:cNvPr>
        <xdr:cNvSpPr txBox="1"/>
      </xdr:nvSpPr>
      <xdr:spPr>
        <a:xfrm>
          <a:off x="22199600" y="10178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84727</xdr:rowOff>
    </xdr:from>
    <xdr:to>
      <xdr:col>116</xdr:col>
      <xdr:colOff>114300</xdr:colOff>
      <xdr:row>60</xdr:row>
      <xdr:rowOff>14877</xdr:rowOff>
    </xdr:to>
    <xdr:sp macro="" textlink="">
      <xdr:nvSpPr>
        <xdr:cNvPr id="667" name="フローチャート: 判断 666">
          <a:extLst>
            <a:ext uri="{FF2B5EF4-FFF2-40B4-BE49-F238E27FC236}">
              <a16:creationId xmlns:a16="http://schemas.microsoft.com/office/drawing/2014/main" id="{20E84129-65FE-4AE9-AC49-E798E99F48A9}"/>
            </a:ext>
          </a:extLst>
        </xdr:cNvPr>
        <xdr:cNvSpPr/>
      </xdr:nvSpPr>
      <xdr:spPr>
        <a:xfrm>
          <a:off x="221107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102688</xdr:rowOff>
    </xdr:from>
    <xdr:to>
      <xdr:col>112</xdr:col>
      <xdr:colOff>38100</xdr:colOff>
      <xdr:row>60</xdr:row>
      <xdr:rowOff>32838</xdr:rowOff>
    </xdr:to>
    <xdr:sp macro="" textlink="">
      <xdr:nvSpPr>
        <xdr:cNvPr id="668" name="フローチャート: 判断 667">
          <a:extLst>
            <a:ext uri="{FF2B5EF4-FFF2-40B4-BE49-F238E27FC236}">
              <a16:creationId xmlns:a16="http://schemas.microsoft.com/office/drawing/2014/main" id="{1CA2DF98-D3A1-420A-B4F1-CE81FD4B7440}"/>
            </a:ext>
          </a:extLst>
        </xdr:cNvPr>
        <xdr:cNvSpPr/>
      </xdr:nvSpPr>
      <xdr:spPr>
        <a:xfrm>
          <a:off x="21272500" y="10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58</xdr:row>
      <xdr:rowOff>164737</xdr:rowOff>
    </xdr:from>
    <xdr:to>
      <xdr:col>107</xdr:col>
      <xdr:colOff>101600</xdr:colOff>
      <xdr:row>59</xdr:row>
      <xdr:rowOff>94887</xdr:rowOff>
    </xdr:to>
    <xdr:sp macro="" textlink="">
      <xdr:nvSpPr>
        <xdr:cNvPr id="669" name="フローチャート: 判断 668">
          <a:extLst>
            <a:ext uri="{FF2B5EF4-FFF2-40B4-BE49-F238E27FC236}">
              <a16:creationId xmlns:a16="http://schemas.microsoft.com/office/drawing/2014/main" id="{B4167668-429F-413C-BD64-2C4F3EA17D48}"/>
            </a:ext>
          </a:extLst>
        </xdr:cNvPr>
        <xdr:cNvSpPr/>
      </xdr:nvSpPr>
      <xdr:spPr>
        <a:xfrm>
          <a:off x="20383500" y="1010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55335</xdr:rowOff>
    </xdr:from>
    <xdr:to>
      <xdr:col>102</xdr:col>
      <xdr:colOff>165100</xdr:colOff>
      <xdr:row>59</xdr:row>
      <xdr:rowOff>156935</xdr:rowOff>
    </xdr:to>
    <xdr:sp macro="" textlink="">
      <xdr:nvSpPr>
        <xdr:cNvPr id="670" name="フローチャート: 判断 669">
          <a:extLst>
            <a:ext uri="{FF2B5EF4-FFF2-40B4-BE49-F238E27FC236}">
              <a16:creationId xmlns:a16="http://schemas.microsoft.com/office/drawing/2014/main" id="{B5318671-66B7-42FB-A606-943C62F42C0A}"/>
            </a:ext>
          </a:extLst>
        </xdr:cNvPr>
        <xdr:cNvSpPr/>
      </xdr:nvSpPr>
      <xdr:spPr>
        <a:xfrm>
          <a:off x="19494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27577</xdr:rowOff>
    </xdr:from>
    <xdr:to>
      <xdr:col>98</xdr:col>
      <xdr:colOff>38100</xdr:colOff>
      <xdr:row>60</xdr:row>
      <xdr:rowOff>129177</xdr:rowOff>
    </xdr:to>
    <xdr:sp macro="" textlink="">
      <xdr:nvSpPr>
        <xdr:cNvPr id="671" name="フローチャート: 判断 670">
          <a:extLst>
            <a:ext uri="{FF2B5EF4-FFF2-40B4-BE49-F238E27FC236}">
              <a16:creationId xmlns:a16="http://schemas.microsoft.com/office/drawing/2014/main" id="{29D27E0C-5FE0-49F0-A117-CA95C38F01D0}"/>
            </a:ext>
          </a:extLst>
        </xdr:cNvPr>
        <xdr:cNvSpPr/>
      </xdr:nvSpPr>
      <xdr:spPr>
        <a:xfrm>
          <a:off x="18605500" y="1031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72" name="テキスト ボックス 671">
          <a:extLst>
            <a:ext uri="{FF2B5EF4-FFF2-40B4-BE49-F238E27FC236}">
              <a16:creationId xmlns:a16="http://schemas.microsoft.com/office/drawing/2014/main" id="{F0C236B3-418C-4CEF-8825-18E5450D5D2D}"/>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73" name="テキスト ボックス 672">
          <a:extLst>
            <a:ext uri="{FF2B5EF4-FFF2-40B4-BE49-F238E27FC236}">
              <a16:creationId xmlns:a16="http://schemas.microsoft.com/office/drawing/2014/main" id="{FDACE6C5-67D5-4733-BADF-B1EB8662D56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4" name="テキスト ボックス 673">
          <a:extLst>
            <a:ext uri="{FF2B5EF4-FFF2-40B4-BE49-F238E27FC236}">
              <a16:creationId xmlns:a16="http://schemas.microsoft.com/office/drawing/2014/main" id="{D260B133-6F65-40C3-B1EF-738A4BEB012C}"/>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5" name="テキスト ボックス 674">
          <a:extLst>
            <a:ext uri="{FF2B5EF4-FFF2-40B4-BE49-F238E27FC236}">
              <a16:creationId xmlns:a16="http://schemas.microsoft.com/office/drawing/2014/main" id="{F40ECD50-3CB3-489E-BE41-E5330715DC89}"/>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76" name="テキスト ボックス 675">
          <a:extLst>
            <a:ext uri="{FF2B5EF4-FFF2-40B4-BE49-F238E27FC236}">
              <a16:creationId xmlns:a16="http://schemas.microsoft.com/office/drawing/2014/main" id="{E2319417-22DC-4BAE-8617-307E4C1C3A63}"/>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35741</xdr:rowOff>
    </xdr:from>
    <xdr:to>
      <xdr:col>116</xdr:col>
      <xdr:colOff>114300</xdr:colOff>
      <xdr:row>58</xdr:row>
      <xdr:rowOff>137341</xdr:rowOff>
    </xdr:to>
    <xdr:sp macro="" textlink="">
      <xdr:nvSpPr>
        <xdr:cNvPr id="677" name="楕円 676">
          <a:extLst>
            <a:ext uri="{FF2B5EF4-FFF2-40B4-BE49-F238E27FC236}">
              <a16:creationId xmlns:a16="http://schemas.microsoft.com/office/drawing/2014/main" id="{D7652851-BA44-4F01-8005-71BF69579AAE}"/>
            </a:ext>
          </a:extLst>
        </xdr:cNvPr>
        <xdr:cNvSpPr/>
      </xdr:nvSpPr>
      <xdr:spPr>
        <a:xfrm>
          <a:off x="22110700" y="9979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58618</xdr:rowOff>
    </xdr:from>
    <xdr:ext cx="469744" cy="259045"/>
    <xdr:sp macro="" textlink="">
      <xdr:nvSpPr>
        <xdr:cNvPr id="678" name="【学校施設】&#10;一人当たり面積該当値テキスト">
          <a:extLst>
            <a:ext uri="{FF2B5EF4-FFF2-40B4-BE49-F238E27FC236}">
              <a16:creationId xmlns:a16="http://schemas.microsoft.com/office/drawing/2014/main" id="{D02E2DFB-7BEE-4266-B1ED-EACE15FB6121}"/>
            </a:ext>
          </a:extLst>
        </xdr:cNvPr>
        <xdr:cNvSpPr txBox="1"/>
      </xdr:nvSpPr>
      <xdr:spPr>
        <a:xfrm>
          <a:off x="22199600" y="9831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140244</xdr:rowOff>
    </xdr:from>
    <xdr:to>
      <xdr:col>112</xdr:col>
      <xdr:colOff>38100</xdr:colOff>
      <xdr:row>58</xdr:row>
      <xdr:rowOff>70394</xdr:rowOff>
    </xdr:to>
    <xdr:sp macro="" textlink="">
      <xdr:nvSpPr>
        <xdr:cNvPr id="679" name="楕円 678">
          <a:extLst>
            <a:ext uri="{FF2B5EF4-FFF2-40B4-BE49-F238E27FC236}">
              <a16:creationId xmlns:a16="http://schemas.microsoft.com/office/drawing/2014/main" id="{E635B667-CF11-4449-BCDC-B70FA32CDAB6}"/>
            </a:ext>
          </a:extLst>
        </xdr:cNvPr>
        <xdr:cNvSpPr/>
      </xdr:nvSpPr>
      <xdr:spPr>
        <a:xfrm>
          <a:off x="21272500" y="991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19594</xdr:rowOff>
    </xdr:from>
    <xdr:to>
      <xdr:col>116</xdr:col>
      <xdr:colOff>63500</xdr:colOff>
      <xdr:row>58</xdr:row>
      <xdr:rowOff>86541</xdr:rowOff>
    </xdr:to>
    <xdr:cxnSp macro="">
      <xdr:nvCxnSpPr>
        <xdr:cNvPr id="680" name="直線コネクタ 679">
          <a:extLst>
            <a:ext uri="{FF2B5EF4-FFF2-40B4-BE49-F238E27FC236}">
              <a16:creationId xmlns:a16="http://schemas.microsoft.com/office/drawing/2014/main" id="{D3CD9350-3566-45BE-A758-161E717B380D}"/>
            </a:ext>
          </a:extLst>
        </xdr:cNvPr>
        <xdr:cNvCxnSpPr/>
      </xdr:nvCxnSpPr>
      <xdr:spPr>
        <a:xfrm>
          <a:off x="21323300" y="9963694"/>
          <a:ext cx="8382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87993</xdr:rowOff>
    </xdr:from>
    <xdr:to>
      <xdr:col>107</xdr:col>
      <xdr:colOff>101600</xdr:colOff>
      <xdr:row>58</xdr:row>
      <xdr:rowOff>18143</xdr:rowOff>
    </xdr:to>
    <xdr:sp macro="" textlink="">
      <xdr:nvSpPr>
        <xdr:cNvPr id="681" name="楕円 680">
          <a:extLst>
            <a:ext uri="{FF2B5EF4-FFF2-40B4-BE49-F238E27FC236}">
              <a16:creationId xmlns:a16="http://schemas.microsoft.com/office/drawing/2014/main" id="{3D0D6A68-5D96-4D57-8DC0-74C530A6FD71}"/>
            </a:ext>
          </a:extLst>
        </xdr:cNvPr>
        <xdr:cNvSpPr/>
      </xdr:nvSpPr>
      <xdr:spPr>
        <a:xfrm>
          <a:off x="20383500" y="986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138793</xdr:rowOff>
    </xdr:from>
    <xdr:to>
      <xdr:col>111</xdr:col>
      <xdr:colOff>177800</xdr:colOff>
      <xdr:row>58</xdr:row>
      <xdr:rowOff>19594</xdr:rowOff>
    </xdr:to>
    <xdr:cxnSp macro="">
      <xdr:nvCxnSpPr>
        <xdr:cNvPr id="682" name="直線コネクタ 681">
          <a:extLst>
            <a:ext uri="{FF2B5EF4-FFF2-40B4-BE49-F238E27FC236}">
              <a16:creationId xmlns:a16="http://schemas.microsoft.com/office/drawing/2014/main" id="{BA52F3A7-466E-404E-8CB2-7495EFD126E4}"/>
            </a:ext>
          </a:extLst>
        </xdr:cNvPr>
        <xdr:cNvCxnSpPr/>
      </xdr:nvCxnSpPr>
      <xdr:spPr>
        <a:xfrm>
          <a:off x="20434300" y="9911443"/>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138612</xdr:rowOff>
    </xdr:from>
    <xdr:to>
      <xdr:col>102</xdr:col>
      <xdr:colOff>165100</xdr:colOff>
      <xdr:row>58</xdr:row>
      <xdr:rowOff>68762</xdr:rowOff>
    </xdr:to>
    <xdr:sp macro="" textlink="">
      <xdr:nvSpPr>
        <xdr:cNvPr id="683" name="楕円 682">
          <a:extLst>
            <a:ext uri="{FF2B5EF4-FFF2-40B4-BE49-F238E27FC236}">
              <a16:creationId xmlns:a16="http://schemas.microsoft.com/office/drawing/2014/main" id="{9568C7D8-8CFF-4F69-BA61-7A6B7D38F395}"/>
            </a:ext>
          </a:extLst>
        </xdr:cNvPr>
        <xdr:cNvSpPr/>
      </xdr:nvSpPr>
      <xdr:spPr>
        <a:xfrm>
          <a:off x="19494500" y="991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57</xdr:row>
      <xdr:rowOff>138793</xdr:rowOff>
    </xdr:from>
    <xdr:to>
      <xdr:col>107</xdr:col>
      <xdr:colOff>50800</xdr:colOff>
      <xdr:row>58</xdr:row>
      <xdr:rowOff>17962</xdr:rowOff>
    </xdr:to>
    <xdr:cxnSp macro="">
      <xdr:nvCxnSpPr>
        <xdr:cNvPr id="684" name="直線コネクタ 683">
          <a:extLst>
            <a:ext uri="{FF2B5EF4-FFF2-40B4-BE49-F238E27FC236}">
              <a16:creationId xmlns:a16="http://schemas.microsoft.com/office/drawing/2014/main" id="{8D788C88-2093-4278-B610-236E7364A415}"/>
            </a:ext>
          </a:extLst>
        </xdr:cNvPr>
        <xdr:cNvCxnSpPr/>
      </xdr:nvCxnSpPr>
      <xdr:spPr>
        <a:xfrm flipV="1">
          <a:off x="19545300" y="9911443"/>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23965</xdr:rowOff>
    </xdr:from>
    <xdr:ext cx="469744" cy="259045"/>
    <xdr:sp macro="" textlink="">
      <xdr:nvSpPr>
        <xdr:cNvPr id="685" name="n_1aveValue【学校施設】&#10;一人当たり面積">
          <a:extLst>
            <a:ext uri="{FF2B5EF4-FFF2-40B4-BE49-F238E27FC236}">
              <a16:creationId xmlns:a16="http://schemas.microsoft.com/office/drawing/2014/main" id="{62D6A24E-1727-4221-A10C-A2106B2952F5}"/>
            </a:ext>
          </a:extLst>
        </xdr:cNvPr>
        <xdr:cNvSpPr txBox="1"/>
      </xdr:nvSpPr>
      <xdr:spPr>
        <a:xfrm>
          <a:off x="21075727" y="10310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86014</xdr:rowOff>
    </xdr:from>
    <xdr:ext cx="469744" cy="259045"/>
    <xdr:sp macro="" textlink="">
      <xdr:nvSpPr>
        <xdr:cNvPr id="686" name="n_2aveValue【学校施設】&#10;一人当たり面積">
          <a:extLst>
            <a:ext uri="{FF2B5EF4-FFF2-40B4-BE49-F238E27FC236}">
              <a16:creationId xmlns:a16="http://schemas.microsoft.com/office/drawing/2014/main" id="{AB8000E8-C321-4B75-A742-8D2B40D8D31F}"/>
            </a:ext>
          </a:extLst>
        </xdr:cNvPr>
        <xdr:cNvSpPr txBox="1"/>
      </xdr:nvSpPr>
      <xdr:spPr>
        <a:xfrm>
          <a:off x="20199427" y="1020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148062</xdr:rowOff>
    </xdr:from>
    <xdr:ext cx="469744" cy="259045"/>
    <xdr:sp macro="" textlink="">
      <xdr:nvSpPr>
        <xdr:cNvPr id="687" name="n_3aveValue【学校施設】&#10;一人当たり面積">
          <a:extLst>
            <a:ext uri="{FF2B5EF4-FFF2-40B4-BE49-F238E27FC236}">
              <a16:creationId xmlns:a16="http://schemas.microsoft.com/office/drawing/2014/main" id="{D674E3A0-A619-42A3-83E5-601F908A5862}"/>
            </a:ext>
          </a:extLst>
        </xdr:cNvPr>
        <xdr:cNvSpPr txBox="1"/>
      </xdr:nvSpPr>
      <xdr:spPr>
        <a:xfrm>
          <a:off x="19310427" y="1026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145704</xdr:rowOff>
    </xdr:from>
    <xdr:ext cx="469744" cy="259045"/>
    <xdr:sp macro="" textlink="">
      <xdr:nvSpPr>
        <xdr:cNvPr id="688" name="n_4aveValue【学校施設】&#10;一人当たり面積">
          <a:extLst>
            <a:ext uri="{FF2B5EF4-FFF2-40B4-BE49-F238E27FC236}">
              <a16:creationId xmlns:a16="http://schemas.microsoft.com/office/drawing/2014/main" id="{3081444B-2759-45AD-B787-595765AEC617}"/>
            </a:ext>
          </a:extLst>
        </xdr:cNvPr>
        <xdr:cNvSpPr txBox="1"/>
      </xdr:nvSpPr>
      <xdr:spPr>
        <a:xfrm>
          <a:off x="18421427" y="1008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86921</xdr:rowOff>
    </xdr:from>
    <xdr:ext cx="469744" cy="259045"/>
    <xdr:sp macro="" textlink="">
      <xdr:nvSpPr>
        <xdr:cNvPr id="689" name="n_1mainValue【学校施設】&#10;一人当たり面積">
          <a:extLst>
            <a:ext uri="{FF2B5EF4-FFF2-40B4-BE49-F238E27FC236}">
              <a16:creationId xmlns:a16="http://schemas.microsoft.com/office/drawing/2014/main" id="{3EED3981-5810-4F7C-A327-74929D7D74E7}"/>
            </a:ext>
          </a:extLst>
        </xdr:cNvPr>
        <xdr:cNvSpPr txBox="1"/>
      </xdr:nvSpPr>
      <xdr:spPr>
        <a:xfrm>
          <a:off x="21075727" y="9688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34670</xdr:rowOff>
    </xdr:from>
    <xdr:ext cx="469744" cy="259045"/>
    <xdr:sp macro="" textlink="">
      <xdr:nvSpPr>
        <xdr:cNvPr id="690" name="n_2mainValue【学校施設】&#10;一人当たり面積">
          <a:extLst>
            <a:ext uri="{FF2B5EF4-FFF2-40B4-BE49-F238E27FC236}">
              <a16:creationId xmlns:a16="http://schemas.microsoft.com/office/drawing/2014/main" id="{D1AB3D08-73A3-4A09-B234-E3A405A0FC20}"/>
            </a:ext>
          </a:extLst>
        </xdr:cNvPr>
        <xdr:cNvSpPr txBox="1"/>
      </xdr:nvSpPr>
      <xdr:spPr>
        <a:xfrm>
          <a:off x="20199427" y="963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85289</xdr:rowOff>
    </xdr:from>
    <xdr:ext cx="469744" cy="259045"/>
    <xdr:sp macro="" textlink="">
      <xdr:nvSpPr>
        <xdr:cNvPr id="691" name="n_3mainValue【学校施設】&#10;一人当たり面積">
          <a:extLst>
            <a:ext uri="{FF2B5EF4-FFF2-40B4-BE49-F238E27FC236}">
              <a16:creationId xmlns:a16="http://schemas.microsoft.com/office/drawing/2014/main" id="{92B7B619-C883-4BDF-B827-DD141E56C9F5}"/>
            </a:ext>
          </a:extLst>
        </xdr:cNvPr>
        <xdr:cNvSpPr txBox="1"/>
      </xdr:nvSpPr>
      <xdr:spPr>
        <a:xfrm>
          <a:off x="19310427" y="9686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92" name="正方形/長方形 691">
          <a:extLst>
            <a:ext uri="{FF2B5EF4-FFF2-40B4-BE49-F238E27FC236}">
              <a16:creationId xmlns:a16="http://schemas.microsoft.com/office/drawing/2014/main" id="{67DFC774-AA75-4D02-98A9-4FEF5035013D}"/>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93" name="正方形/長方形 692">
          <a:extLst>
            <a:ext uri="{FF2B5EF4-FFF2-40B4-BE49-F238E27FC236}">
              <a16:creationId xmlns:a16="http://schemas.microsoft.com/office/drawing/2014/main" id="{93D7D39D-7AA4-4AFA-A213-3416F34CA36C}"/>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94" name="正方形/長方形 693">
          <a:extLst>
            <a:ext uri="{FF2B5EF4-FFF2-40B4-BE49-F238E27FC236}">
              <a16:creationId xmlns:a16="http://schemas.microsoft.com/office/drawing/2014/main" id="{08361421-CAE8-4568-989D-6FCF2BC4D55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95" name="正方形/長方形 694">
          <a:extLst>
            <a:ext uri="{FF2B5EF4-FFF2-40B4-BE49-F238E27FC236}">
              <a16:creationId xmlns:a16="http://schemas.microsoft.com/office/drawing/2014/main" id="{F7906A61-31B5-4944-9F49-9C09BD6880A3}"/>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96" name="正方形/長方形 695">
          <a:extLst>
            <a:ext uri="{FF2B5EF4-FFF2-40B4-BE49-F238E27FC236}">
              <a16:creationId xmlns:a16="http://schemas.microsoft.com/office/drawing/2014/main" id="{2CB12C60-DBAC-4BE0-9426-0BB640F18EE3}"/>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97" name="正方形/長方形 696">
          <a:extLst>
            <a:ext uri="{FF2B5EF4-FFF2-40B4-BE49-F238E27FC236}">
              <a16:creationId xmlns:a16="http://schemas.microsoft.com/office/drawing/2014/main" id="{DF1B2480-A513-4CBC-80F6-A75E196B7AF4}"/>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98" name="正方形/長方形 697">
          <a:extLst>
            <a:ext uri="{FF2B5EF4-FFF2-40B4-BE49-F238E27FC236}">
              <a16:creationId xmlns:a16="http://schemas.microsoft.com/office/drawing/2014/main" id="{4F5502E3-41CA-46D5-BE9A-876F6E69584F}"/>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9" name="正方形/長方形 698">
          <a:extLst>
            <a:ext uri="{FF2B5EF4-FFF2-40B4-BE49-F238E27FC236}">
              <a16:creationId xmlns:a16="http://schemas.microsoft.com/office/drawing/2014/main" id="{FC5D081D-9A05-4512-9ADD-F95B9C9EF4FB}"/>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00" name="テキスト ボックス 699">
          <a:extLst>
            <a:ext uri="{FF2B5EF4-FFF2-40B4-BE49-F238E27FC236}">
              <a16:creationId xmlns:a16="http://schemas.microsoft.com/office/drawing/2014/main" id="{25238D6F-AA28-46CB-9CB7-BA9A56E7600E}"/>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01" name="直線コネクタ 700">
          <a:extLst>
            <a:ext uri="{FF2B5EF4-FFF2-40B4-BE49-F238E27FC236}">
              <a16:creationId xmlns:a16="http://schemas.microsoft.com/office/drawing/2014/main" id="{7F1AAE23-2BBF-46BD-B5AD-CBF56F706B1F}"/>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02" name="テキスト ボックス 701">
          <a:extLst>
            <a:ext uri="{FF2B5EF4-FFF2-40B4-BE49-F238E27FC236}">
              <a16:creationId xmlns:a16="http://schemas.microsoft.com/office/drawing/2014/main" id="{843452D9-DBC6-476F-B9D1-5B6F44D60EAE}"/>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03" name="直線コネクタ 702">
          <a:extLst>
            <a:ext uri="{FF2B5EF4-FFF2-40B4-BE49-F238E27FC236}">
              <a16:creationId xmlns:a16="http://schemas.microsoft.com/office/drawing/2014/main" id="{80FF0F81-F1CC-4BCE-9333-8AFAF57024CC}"/>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04" name="テキスト ボックス 703">
          <a:extLst>
            <a:ext uri="{FF2B5EF4-FFF2-40B4-BE49-F238E27FC236}">
              <a16:creationId xmlns:a16="http://schemas.microsoft.com/office/drawing/2014/main" id="{CA90528B-C05D-473C-BC74-341B4C863E66}"/>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05" name="直線コネクタ 704">
          <a:extLst>
            <a:ext uri="{FF2B5EF4-FFF2-40B4-BE49-F238E27FC236}">
              <a16:creationId xmlns:a16="http://schemas.microsoft.com/office/drawing/2014/main" id="{CB670FBC-B2B8-4AAD-B0BF-A4786F884993}"/>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06" name="テキスト ボックス 705">
          <a:extLst>
            <a:ext uri="{FF2B5EF4-FFF2-40B4-BE49-F238E27FC236}">
              <a16:creationId xmlns:a16="http://schemas.microsoft.com/office/drawing/2014/main" id="{3C2280A5-D907-4CE5-A7CE-B86DA6FC0382}"/>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07" name="直線コネクタ 706">
          <a:extLst>
            <a:ext uri="{FF2B5EF4-FFF2-40B4-BE49-F238E27FC236}">
              <a16:creationId xmlns:a16="http://schemas.microsoft.com/office/drawing/2014/main" id="{29167EE3-B008-4908-8C42-2D4416E1EBFD}"/>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08" name="テキスト ボックス 707">
          <a:extLst>
            <a:ext uri="{FF2B5EF4-FFF2-40B4-BE49-F238E27FC236}">
              <a16:creationId xmlns:a16="http://schemas.microsoft.com/office/drawing/2014/main" id="{31FED201-9156-4321-BD0B-FB4AA01F1B6D}"/>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09" name="直線コネクタ 708">
          <a:extLst>
            <a:ext uri="{FF2B5EF4-FFF2-40B4-BE49-F238E27FC236}">
              <a16:creationId xmlns:a16="http://schemas.microsoft.com/office/drawing/2014/main" id="{D19A562B-EFD1-460A-9E68-9B6851C7384D}"/>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10" name="テキスト ボックス 709">
          <a:extLst>
            <a:ext uri="{FF2B5EF4-FFF2-40B4-BE49-F238E27FC236}">
              <a16:creationId xmlns:a16="http://schemas.microsoft.com/office/drawing/2014/main" id="{6D3BE35D-559D-49F4-980D-43082EFE5598}"/>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11" name="直線コネクタ 710">
          <a:extLst>
            <a:ext uri="{FF2B5EF4-FFF2-40B4-BE49-F238E27FC236}">
              <a16:creationId xmlns:a16="http://schemas.microsoft.com/office/drawing/2014/main" id="{BE984D50-BD06-475E-AF0A-5B2FEF7DE811}"/>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12" name="テキスト ボックス 711">
          <a:extLst>
            <a:ext uri="{FF2B5EF4-FFF2-40B4-BE49-F238E27FC236}">
              <a16:creationId xmlns:a16="http://schemas.microsoft.com/office/drawing/2014/main" id="{50E1AF19-5369-41EB-8658-480ECB8129EA}"/>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13" name="直線コネクタ 712">
          <a:extLst>
            <a:ext uri="{FF2B5EF4-FFF2-40B4-BE49-F238E27FC236}">
              <a16:creationId xmlns:a16="http://schemas.microsoft.com/office/drawing/2014/main" id="{C469C1CE-FC6E-443A-8323-89160434B774}"/>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14" name="テキスト ボックス 713">
          <a:extLst>
            <a:ext uri="{FF2B5EF4-FFF2-40B4-BE49-F238E27FC236}">
              <a16:creationId xmlns:a16="http://schemas.microsoft.com/office/drawing/2014/main" id="{A895558D-908B-4E7B-BB32-3ED79FCAC4F9}"/>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15" name="【児童館】&#10;有形固定資産減価償却率グラフ枠">
          <a:extLst>
            <a:ext uri="{FF2B5EF4-FFF2-40B4-BE49-F238E27FC236}">
              <a16:creationId xmlns:a16="http://schemas.microsoft.com/office/drawing/2014/main" id="{2F4A6321-5103-417C-9C08-BA627222D6ED}"/>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158114</xdr:rowOff>
    </xdr:from>
    <xdr:to>
      <xdr:col>85</xdr:col>
      <xdr:colOff>126364</xdr:colOff>
      <xdr:row>86</xdr:row>
      <xdr:rowOff>59055</xdr:rowOff>
    </xdr:to>
    <xdr:cxnSp macro="">
      <xdr:nvCxnSpPr>
        <xdr:cNvPr id="716" name="直線コネクタ 715">
          <a:extLst>
            <a:ext uri="{FF2B5EF4-FFF2-40B4-BE49-F238E27FC236}">
              <a16:creationId xmlns:a16="http://schemas.microsoft.com/office/drawing/2014/main" id="{28C12315-F4A7-4A6F-A512-22F20B31C5BC}"/>
            </a:ext>
          </a:extLst>
        </xdr:cNvPr>
        <xdr:cNvCxnSpPr/>
      </xdr:nvCxnSpPr>
      <xdr:spPr>
        <a:xfrm flipV="1">
          <a:off x="16318864" y="13359764"/>
          <a:ext cx="0" cy="1443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62882</xdr:rowOff>
    </xdr:from>
    <xdr:ext cx="405111" cy="259045"/>
    <xdr:sp macro="" textlink="">
      <xdr:nvSpPr>
        <xdr:cNvPr id="717" name="【児童館】&#10;有形固定資産減価償却率最小値テキスト">
          <a:extLst>
            <a:ext uri="{FF2B5EF4-FFF2-40B4-BE49-F238E27FC236}">
              <a16:creationId xmlns:a16="http://schemas.microsoft.com/office/drawing/2014/main" id="{8C52385E-6656-4F40-A186-B479DAAA23D0}"/>
            </a:ext>
          </a:extLst>
        </xdr:cNvPr>
        <xdr:cNvSpPr txBox="1"/>
      </xdr:nvSpPr>
      <xdr:spPr>
        <a:xfrm>
          <a:off x="16357600" y="1480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59055</xdr:rowOff>
    </xdr:from>
    <xdr:to>
      <xdr:col>86</xdr:col>
      <xdr:colOff>25400</xdr:colOff>
      <xdr:row>86</xdr:row>
      <xdr:rowOff>59055</xdr:rowOff>
    </xdr:to>
    <xdr:cxnSp macro="">
      <xdr:nvCxnSpPr>
        <xdr:cNvPr id="718" name="直線コネクタ 717">
          <a:extLst>
            <a:ext uri="{FF2B5EF4-FFF2-40B4-BE49-F238E27FC236}">
              <a16:creationId xmlns:a16="http://schemas.microsoft.com/office/drawing/2014/main" id="{609FAFC5-4A19-433F-91ED-25731CF60002}"/>
            </a:ext>
          </a:extLst>
        </xdr:cNvPr>
        <xdr:cNvCxnSpPr/>
      </xdr:nvCxnSpPr>
      <xdr:spPr>
        <a:xfrm>
          <a:off x="16230600" y="1480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104791</xdr:rowOff>
    </xdr:from>
    <xdr:ext cx="405111" cy="259045"/>
    <xdr:sp macro="" textlink="">
      <xdr:nvSpPr>
        <xdr:cNvPr id="719" name="【児童館】&#10;有形固定資産減価償却率最大値テキスト">
          <a:extLst>
            <a:ext uri="{FF2B5EF4-FFF2-40B4-BE49-F238E27FC236}">
              <a16:creationId xmlns:a16="http://schemas.microsoft.com/office/drawing/2014/main" id="{873ED65C-4A76-4C18-9981-71A45C46A0F1}"/>
            </a:ext>
          </a:extLst>
        </xdr:cNvPr>
        <xdr:cNvSpPr txBox="1"/>
      </xdr:nvSpPr>
      <xdr:spPr>
        <a:xfrm>
          <a:off x="16357600" y="13134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158114</xdr:rowOff>
    </xdr:from>
    <xdr:to>
      <xdr:col>86</xdr:col>
      <xdr:colOff>25400</xdr:colOff>
      <xdr:row>77</xdr:row>
      <xdr:rowOff>158114</xdr:rowOff>
    </xdr:to>
    <xdr:cxnSp macro="">
      <xdr:nvCxnSpPr>
        <xdr:cNvPr id="720" name="直線コネクタ 719">
          <a:extLst>
            <a:ext uri="{FF2B5EF4-FFF2-40B4-BE49-F238E27FC236}">
              <a16:creationId xmlns:a16="http://schemas.microsoft.com/office/drawing/2014/main" id="{F3D73CEB-2381-4C99-AA5E-B571CA7BF732}"/>
            </a:ext>
          </a:extLst>
        </xdr:cNvPr>
        <xdr:cNvCxnSpPr/>
      </xdr:nvCxnSpPr>
      <xdr:spPr>
        <a:xfrm>
          <a:off x="16230600" y="13359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168291</xdr:rowOff>
    </xdr:from>
    <xdr:ext cx="405111" cy="259045"/>
    <xdr:sp macro="" textlink="">
      <xdr:nvSpPr>
        <xdr:cNvPr id="721" name="【児童館】&#10;有形固定資産減価償却率平均値テキスト">
          <a:extLst>
            <a:ext uri="{FF2B5EF4-FFF2-40B4-BE49-F238E27FC236}">
              <a16:creationId xmlns:a16="http://schemas.microsoft.com/office/drawing/2014/main" id="{720D0C85-DBB2-4DFF-BFEE-B6943718F14F}"/>
            </a:ext>
          </a:extLst>
        </xdr:cNvPr>
        <xdr:cNvSpPr txBox="1"/>
      </xdr:nvSpPr>
      <xdr:spPr>
        <a:xfrm>
          <a:off x="16357600" y="138842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145414</xdr:rowOff>
    </xdr:from>
    <xdr:to>
      <xdr:col>85</xdr:col>
      <xdr:colOff>177800</xdr:colOff>
      <xdr:row>82</xdr:row>
      <xdr:rowOff>75564</xdr:rowOff>
    </xdr:to>
    <xdr:sp macro="" textlink="">
      <xdr:nvSpPr>
        <xdr:cNvPr id="722" name="フローチャート: 判断 721">
          <a:extLst>
            <a:ext uri="{FF2B5EF4-FFF2-40B4-BE49-F238E27FC236}">
              <a16:creationId xmlns:a16="http://schemas.microsoft.com/office/drawing/2014/main" id="{666A4554-A038-46EA-87F5-B9E8EAC7054E}"/>
            </a:ext>
          </a:extLst>
        </xdr:cNvPr>
        <xdr:cNvSpPr/>
      </xdr:nvSpPr>
      <xdr:spPr>
        <a:xfrm>
          <a:off x="162687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151130</xdr:rowOff>
    </xdr:from>
    <xdr:to>
      <xdr:col>81</xdr:col>
      <xdr:colOff>101600</xdr:colOff>
      <xdr:row>82</xdr:row>
      <xdr:rowOff>81280</xdr:rowOff>
    </xdr:to>
    <xdr:sp macro="" textlink="">
      <xdr:nvSpPr>
        <xdr:cNvPr id="723" name="フローチャート: 判断 722">
          <a:extLst>
            <a:ext uri="{FF2B5EF4-FFF2-40B4-BE49-F238E27FC236}">
              <a16:creationId xmlns:a16="http://schemas.microsoft.com/office/drawing/2014/main" id="{753C2849-14E9-412A-AFB9-B91D77D25320}"/>
            </a:ext>
          </a:extLst>
        </xdr:cNvPr>
        <xdr:cNvSpPr/>
      </xdr:nvSpPr>
      <xdr:spPr>
        <a:xfrm>
          <a:off x="15430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124461</xdr:rowOff>
    </xdr:from>
    <xdr:to>
      <xdr:col>76</xdr:col>
      <xdr:colOff>165100</xdr:colOff>
      <xdr:row>82</xdr:row>
      <xdr:rowOff>54611</xdr:rowOff>
    </xdr:to>
    <xdr:sp macro="" textlink="">
      <xdr:nvSpPr>
        <xdr:cNvPr id="724" name="フローチャート: 判断 723">
          <a:extLst>
            <a:ext uri="{FF2B5EF4-FFF2-40B4-BE49-F238E27FC236}">
              <a16:creationId xmlns:a16="http://schemas.microsoft.com/office/drawing/2014/main" id="{2C388E8A-9DE2-47E7-8B88-7987482019A8}"/>
            </a:ext>
          </a:extLst>
        </xdr:cNvPr>
        <xdr:cNvSpPr/>
      </xdr:nvSpPr>
      <xdr:spPr>
        <a:xfrm>
          <a:off x="14541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132080</xdr:rowOff>
    </xdr:from>
    <xdr:to>
      <xdr:col>72</xdr:col>
      <xdr:colOff>38100</xdr:colOff>
      <xdr:row>82</xdr:row>
      <xdr:rowOff>62230</xdr:rowOff>
    </xdr:to>
    <xdr:sp macro="" textlink="">
      <xdr:nvSpPr>
        <xdr:cNvPr id="725" name="フローチャート: 判断 724">
          <a:extLst>
            <a:ext uri="{FF2B5EF4-FFF2-40B4-BE49-F238E27FC236}">
              <a16:creationId xmlns:a16="http://schemas.microsoft.com/office/drawing/2014/main" id="{81B13B5C-3B9A-4740-9F25-8A10C2004663}"/>
            </a:ext>
          </a:extLst>
        </xdr:cNvPr>
        <xdr:cNvSpPr/>
      </xdr:nvSpPr>
      <xdr:spPr>
        <a:xfrm>
          <a:off x="136525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88264</xdr:rowOff>
    </xdr:from>
    <xdr:to>
      <xdr:col>67</xdr:col>
      <xdr:colOff>101600</xdr:colOff>
      <xdr:row>82</xdr:row>
      <xdr:rowOff>18414</xdr:rowOff>
    </xdr:to>
    <xdr:sp macro="" textlink="">
      <xdr:nvSpPr>
        <xdr:cNvPr id="726" name="フローチャート: 判断 725">
          <a:extLst>
            <a:ext uri="{FF2B5EF4-FFF2-40B4-BE49-F238E27FC236}">
              <a16:creationId xmlns:a16="http://schemas.microsoft.com/office/drawing/2014/main" id="{B76D8365-CE52-4A85-838B-1209593F50C6}"/>
            </a:ext>
          </a:extLst>
        </xdr:cNvPr>
        <xdr:cNvSpPr/>
      </xdr:nvSpPr>
      <xdr:spPr>
        <a:xfrm>
          <a:off x="12763500" y="1397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27" name="テキスト ボックス 726">
          <a:extLst>
            <a:ext uri="{FF2B5EF4-FFF2-40B4-BE49-F238E27FC236}">
              <a16:creationId xmlns:a16="http://schemas.microsoft.com/office/drawing/2014/main" id="{8E373A28-CE42-4894-A24D-6A698B53D219}"/>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28" name="テキスト ボックス 727">
          <a:extLst>
            <a:ext uri="{FF2B5EF4-FFF2-40B4-BE49-F238E27FC236}">
              <a16:creationId xmlns:a16="http://schemas.microsoft.com/office/drawing/2014/main" id="{011128C6-ED7A-4DE8-8884-580E4DA5B32C}"/>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29" name="テキスト ボックス 728">
          <a:extLst>
            <a:ext uri="{FF2B5EF4-FFF2-40B4-BE49-F238E27FC236}">
              <a16:creationId xmlns:a16="http://schemas.microsoft.com/office/drawing/2014/main" id="{41DA770B-0EE6-46A4-BE08-71DA988451C3}"/>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30" name="テキスト ボックス 729">
          <a:extLst>
            <a:ext uri="{FF2B5EF4-FFF2-40B4-BE49-F238E27FC236}">
              <a16:creationId xmlns:a16="http://schemas.microsoft.com/office/drawing/2014/main" id="{5B7D2459-8D14-40D3-A83C-568B92C63DE7}"/>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31" name="テキスト ボックス 730">
          <a:extLst>
            <a:ext uri="{FF2B5EF4-FFF2-40B4-BE49-F238E27FC236}">
              <a16:creationId xmlns:a16="http://schemas.microsoft.com/office/drawing/2014/main" id="{13026FFD-A24B-45D0-80C6-1AEE298FBE83}"/>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6350</xdr:rowOff>
    </xdr:from>
    <xdr:to>
      <xdr:col>85</xdr:col>
      <xdr:colOff>177800</xdr:colOff>
      <xdr:row>84</xdr:row>
      <xdr:rowOff>107950</xdr:rowOff>
    </xdr:to>
    <xdr:sp macro="" textlink="">
      <xdr:nvSpPr>
        <xdr:cNvPr id="732" name="楕円 731">
          <a:extLst>
            <a:ext uri="{FF2B5EF4-FFF2-40B4-BE49-F238E27FC236}">
              <a16:creationId xmlns:a16="http://schemas.microsoft.com/office/drawing/2014/main" id="{926EE959-0987-4282-AC6E-1D4C385C6CBE}"/>
            </a:ext>
          </a:extLst>
        </xdr:cNvPr>
        <xdr:cNvSpPr/>
      </xdr:nvSpPr>
      <xdr:spPr>
        <a:xfrm>
          <a:off x="16268700" y="1440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156227</xdr:rowOff>
    </xdr:from>
    <xdr:ext cx="405111" cy="259045"/>
    <xdr:sp macro="" textlink="">
      <xdr:nvSpPr>
        <xdr:cNvPr id="733" name="【児童館】&#10;有形固定資産減価償却率該当値テキスト">
          <a:extLst>
            <a:ext uri="{FF2B5EF4-FFF2-40B4-BE49-F238E27FC236}">
              <a16:creationId xmlns:a16="http://schemas.microsoft.com/office/drawing/2014/main" id="{2E059249-5DFE-45ED-98C3-6E42A8EFC69C}"/>
            </a:ext>
          </a:extLst>
        </xdr:cNvPr>
        <xdr:cNvSpPr txBox="1"/>
      </xdr:nvSpPr>
      <xdr:spPr>
        <a:xfrm>
          <a:off x="16357600" y="1438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141605</xdr:rowOff>
    </xdr:from>
    <xdr:to>
      <xdr:col>81</xdr:col>
      <xdr:colOff>101600</xdr:colOff>
      <xdr:row>84</xdr:row>
      <xdr:rowOff>71755</xdr:rowOff>
    </xdr:to>
    <xdr:sp macro="" textlink="">
      <xdr:nvSpPr>
        <xdr:cNvPr id="734" name="楕円 733">
          <a:extLst>
            <a:ext uri="{FF2B5EF4-FFF2-40B4-BE49-F238E27FC236}">
              <a16:creationId xmlns:a16="http://schemas.microsoft.com/office/drawing/2014/main" id="{87F86074-FE9E-4AE5-BFBB-FB86EE444A38}"/>
            </a:ext>
          </a:extLst>
        </xdr:cNvPr>
        <xdr:cNvSpPr/>
      </xdr:nvSpPr>
      <xdr:spPr>
        <a:xfrm>
          <a:off x="15430500" y="1437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20955</xdr:rowOff>
    </xdr:from>
    <xdr:to>
      <xdr:col>85</xdr:col>
      <xdr:colOff>127000</xdr:colOff>
      <xdr:row>84</xdr:row>
      <xdr:rowOff>57150</xdr:rowOff>
    </xdr:to>
    <xdr:cxnSp macro="">
      <xdr:nvCxnSpPr>
        <xdr:cNvPr id="735" name="直線コネクタ 734">
          <a:extLst>
            <a:ext uri="{FF2B5EF4-FFF2-40B4-BE49-F238E27FC236}">
              <a16:creationId xmlns:a16="http://schemas.microsoft.com/office/drawing/2014/main" id="{96F14EA5-1449-44FC-935C-7126F68BF686}"/>
            </a:ext>
          </a:extLst>
        </xdr:cNvPr>
        <xdr:cNvCxnSpPr/>
      </xdr:nvCxnSpPr>
      <xdr:spPr>
        <a:xfrm>
          <a:off x="15481300" y="1442275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92075</xdr:rowOff>
    </xdr:from>
    <xdr:to>
      <xdr:col>76</xdr:col>
      <xdr:colOff>165100</xdr:colOff>
      <xdr:row>84</xdr:row>
      <xdr:rowOff>22225</xdr:rowOff>
    </xdr:to>
    <xdr:sp macro="" textlink="">
      <xdr:nvSpPr>
        <xdr:cNvPr id="736" name="楕円 735">
          <a:extLst>
            <a:ext uri="{FF2B5EF4-FFF2-40B4-BE49-F238E27FC236}">
              <a16:creationId xmlns:a16="http://schemas.microsoft.com/office/drawing/2014/main" id="{22F5B554-617D-4CBD-A257-C5896664245E}"/>
            </a:ext>
          </a:extLst>
        </xdr:cNvPr>
        <xdr:cNvSpPr/>
      </xdr:nvSpPr>
      <xdr:spPr>
        <a:xfrm>
          <a:off x="14541500" y="1432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142875</xdr:rowOff>
    </xdr:from>
    <xdr:to>
      <xdr:col>81</xdr:col>
      <xdr:colOff>50800</xdr:colOff>
      <xdr:row>84</xdr:row>
      <xdr:rowOff>20955</xdr:rowOff>
    </xdr:to>
    <xdr:cxnSp macro="">
      <xdr:nvCxnSpPr>
        <xdr:cNvPr id="737" name="直線コネクタ 736">
          <a:extLst>
            <a:ext uri="{FF2B5EF4-FFF2-40B4-BE49-F238E27FC236}">
              <a16:creationId xmlns:a16="http://schemas.microsoft.com/office/drawing/2014/main" id="{C3BC543E-CADC-4140-9414-C570BF8617A8}"/>
            </a:ext>
          </a:extLst>
        </xdr:cNvPr>
        <xdr:cNvCxnSpPr/>
      </xdr:nvCxnSpPr>
      <xdr:spPr>
        <a:xfrm>
          <a:off x="14592300" y="1437322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46355</xdr:rowOff>
    </xdr:from>
    <xdr:to>
      <xdr:col>72</xdr:col>
      <xdr:colOff>38100</xdr:colOff>
      <xdr:row>83</xdr:row>
      <xdr:rowOff>147955</xdr:rowOff>
    </xdr:to>
    <xdr:sp macro="" textlink="">
      <xdr:nvSpPr>
        <xdr:cNvPr id="738" name="楕円 737">
          <a:extLst>
            <a:ext uri="{FF2B5EF4-FFF2-40B4-BE49-F238E27FC236}">
              <a16:creationId xmlns:a16="http://schemas.microsoft.com/office/drawing/2014/main" id="{B11119A8-9950-412C-B844-495C6BCEE330}"/>
            </a:ext>
          </a:extLst>
        </xdr:cNvPr>
        <xdr:cNvSpPr/>
      </xdr:nvSpPr>
      <xdr:spPr>
        <a:xfrm>
          <a:off x="13652500" y="1427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97155</xdr:rowOff>
    </xdr:from>
    <xdr:to>
      <xdr:col>76</xdr:col>
      <xdr:colOff>114300</xdr:colOff>
      <xdr:row>83</xdr:row>
      <xdr:rowOff>142875</xdr:rowOff>
    </xdr:to>
    <xdr:cxnSp macro="">
      <xdr:nvCxnSpPr>
        <xdr:cNvPr id="739" name="直線コネクタ 738">
          <a:extLst>
            <a:ext uri="{FF2B5EF4-FFF2-40B4-BE49-F238E27FC236}">
              <a16:creationId xmlns:a16="http://schemas.microsoft.com/office/drawing/2014/main" id="{2995BD7F-FC16-4BB1-9DD0-B498321CF55D}"/>
            </a:ext>
          </a:extLst>
        </xdr:cNvPr>
        <xdr:cNvCxnSpPr/>
      </xdr:nvCxnSpPr>
      <xdr:spPr>
        <a:xfrm>
          <a:off x="13703300" y="1432750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97807</xdr:rowOff>
    </xdr:from>
    <xdr:ext cx="405111" cy="259045"/>
    <xdr:sp macro="" textlink="">
      <xdr:nvSpPr>
        <xdr:cNvPr id="740" name="n_1aveValue【児童館】&#10;有形固定資産減価償却率">
          <a:extLst>
            <a:ext uri="{FF2B5EF4-FFF2-40B4-BE49-F238E27FC236}">
              <a16:creationId xmlns:a16="http://schemas.microsoft.com/office/drawing/2014/main" id="{168BBCC5-1BC1-48FC-861C-9BCAA09D0668}"/>
            </a:ext>
          </a:extLst>
        </xdr:cNvPr>
        <xdr:cNvSpPr txBox="1"/>
      </xdr:nvSpPr>
      <xdr:spPr>
        <a:xfrm>
          <a:off x="1526604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71138</xdr:rowOff>
    </xdr:from>
    <xdr:ext cx="405111" cy="259045"/>
    <xdr:sp macro="" textlink="">
      <xdr:nvSpPr>
        <xdr:cNvPr id="741" name="n_2aveValue【児童館】&#10;有形固定資産減価償却率">
          <a:extLst>
            <a:ext uri="{FF2B5EF4-FFF2-40B4-BE49-F238E27FC236}">
              <a16:creationId xmlns:a16="http://schemas.microsoft.com/office/drawing/2014/main" id="{654BDD0F-4B74-4C00-B502-3218992E4984}"/>
            </a:ext>
          </a:extLst>
        </xdr:cNvPr>
        <xdr:cNvSpPr txBox="1"/>
      </xdr:nvSpPr>
      <xdr:spPr>
        <a:xfrm>
          <a:off x="14389744" y="1378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78757</xdr:rowOff>
    </xdr:from>
    <xdr:ext cx="405111" cy="259045"/>
    <xdr:sp macro="" textlink="">
      <xdr:nvSpPr>
        <xdr:cNvPr id="742" name="n_3aveValue【児童館】&#10;有形固定資産減価償却率">
          <a:extLst>
            <a:ext uri="{FF2B5EF4-FFF2-40B4-BE49-F238E27FC236}">
              <a16:creationId xmlns:a16="http://schemas.microsoft.com/office/drawing/2014/main" id="{2B7AEF0A-72EC-42D5-B0AC-A7F1ECC1548F}"/>
            </a:ext>
          </a:extLst>
        </xdr:cNvPr>
        <xdr:cNvSpPr txBox="1"/>
      </xdr:nvSpPr>
      <xdr:spPr>
        <a:xfrm>
          <a:off x="13500744" y="1379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34941</xdr:rowOff>
    </xdr:from>
    <xdr:ext cx="405111" cy="259045"/>
    <xdr:sp macro="" textlink="">
      <xdr:nvSpPr>
        <xdr:cNvPr id="743" name="n_4aveValue【児童館】&#10;有形固定資産減価償却率">
          <a:extLst>
            <a:ext uri="{FF2B5EF4-FFF2-40B4-BE49-F238E27FC236}">
              <a16:creationId xmlns:a16="http://schemas.microsoft.com/office/drawing/2014/main" id="{E21C0FBF-7B7F-453B-BC8E-587942768125}"/>
            </a:ext>
          </a:extLst>
        </xdr:cNvPr>
        <xdr:cNvSpPr txBox="1"/>
      </xdr:nvSpPr>
      <xdr:spPr>
        <a:xfrm>
          <a:off x="12611744" y="1375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62882</xdr:rowOff>
    </xdr:from>
    <xdr:ext cx="405111" cy="259045"/>
    <xdr:sp macro="" textlink="">
      <xdr:nvSpPr>
        <xdr:cNvPr id="744" name="n_1mainValue【児童館】&#10;有形固定資産減価償却率">
          <a:extLst>
            <a:ext uri="{FF2B5EF4-FFF2-40B4-BE49-F238E27FC236}">
              <a16:creationId xmlns:a16="http://schemas.microsoft.com/office/drawing/2014/main" id="{A6273ADD-2C82-4F5E-817E-0B3B37C0D378}"/>
            </a:ext>
          </a:extLst>
        </xdr:cNvPr>
        <xdr:cNvSpPr txBox="1"/>
      </xdr:nvSpPr>
      <xdr:spPr>
        <a:xfrm>
          <a:off x="15266044" y="1446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13352</xdr:rowOff>
    </xdr:from>
    <xdr:ext cx="405111" cy="259045"/>
    <xdr:sp macro="" textlink="">
      <xdr:nvSpPr>
        <xdr:cNvPr id="745" name="n_2mainValue【児童館】&#10;有形固定資産減価償却率">
          <a:extLst>
            <a:ext uri="{FF2B5EF4-FFF2-40B4-BE49-F238E27FC236}">
              <a16:creationId xmlns:a16="http://schemas.microsoft.com/office/drawing/2014/main" id="{E3C9F2B7-042C-48D7-9389-2F41B85A97DD}"/>
            </a:ext>
          </a:extLst>
        </xdr:cNvPr>
        <xdr:cNvSpPr txBox="1"/>
      </xdr:nvSpPr>
      <xdr:spPr>
        <a:xfrm>
          <a:off x="14389744" y="1441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139082</xdr:rowOff>
    </xdr:from>
    <xdr:ext cx="405111" cy="259045"/>
    <xdr:sp macro="" textlink="">
      <xdr:nvSpPr>
        <xdr:cNvPr id="746" name="n_3mainValue【児童館】&#10;有形固定資産減価償却率">
          <a:extLst>
            <a:ext uri="{FF2B5EF4-FFF2-40B4-BE49-F238E27FC236}">
              <a16:creationId xmlns:a16="http://schemas.microsoft.com/office/drawing/2014/main" id="{7D45FB25-9459-421D-9EC7-ABE3F2271512}"/>
            </a:ext>
          </a:extLst>
        </xdr:cNvPr>
        <xdr:cNvSpPr txBox="1"/>
      </xdr:nvSpPr>
      <xdr:spPr>
        <a:xfrm>
          <a:off x="13500744" y="1436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47" name="正方形/長方形 746">
          <a:extLst>
            <a:ext uri="{FF2B5EF4-FFF2-40B4-BE49-F238E27FC236}">
              <a16:creationId xmlns:a16="http://schemas.microsoft.com/office/drawing/2014/main" id="{F78091C0-8A18-4B75-B4D0-2FE1C28044DF}"/>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48" name="正方形/長方形 747">
          <a:extLst>
            <a:ext uri="{FF2B5EF4-FFF2-40B4-BE49-F238E27FC236}">
              <a16:creationId xmlns:a16="http://schemas.microsoft.com/office/drawing/2014/main" id="{88D012F9-2F32-4E9A-B3F5-F31E9BD3F0AC}"/>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49" name="正方形/長方形 748">
          <a:extLst>
            <a:ext uri="{FF2B5EF4-FFF2-40B4-BE49-F238E27FC236}">
              <a16:creationId xmlns:a16="http://schemas.microsoft.com/office/drawing/2014/main" id="{94FB170C-4DDE-48B1-A129-2BCA15D4CB88}"/>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50" name="正方形/長方形 749">
          <a:extLst>
            <a:ext uri="{FF2B5EF4-FFF2-40B4-BE49-F238E27FC236}">
              <a16:creationId xmlns:a16="http://schemas.microsoft.com/office/drawing/2014/main" id="{C7032D4D-48D1-479E-AB52-B05810C1521E}"/>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51" name="正方形/長方形 750">
          <a:extLst>
            <a:ext uri="{FF2B5EF4-FFF2-40B4-BE49-F238E27FC236}">
              <a16:creationId xmlns:a16="http://schemas.microsoft.com/office/drawing/2014/main" id="{54F394F2-7E07-4D07-8E70-B338E2F8B92E}"/>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52" name="正方形/長方形 751">
          <a:extLst>
            <a:ext uri="{FF2B5EF4-FFF2-40B4-BE49-F238E27FC236}">
              <a16:creationId xmlns:a16="http://schemas.microsoft.com/office/drawing/2014/main" id="{41D82807-5A16-4BE0-BE18-FA1CB258AA54}"/>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53" name="正方形/長方形 752">
          <a:extLst>
            <a:ext uri="{FF2B5EF4-FFF2-40B4-BE49-F238E27FC236}">
              <a16:creationId xmlns:a16="http://schemas.microsoft.com/office/drawing/2014/main" id="{DA90EBF5-D0A5-46E8-888F-7B222EBD63FE}"/>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54" name="正方形/長方形 753">
          <a:extLst>
            <a:ext uri="{FF2B5EF4-FFF2-40B4-BE49-F238E27FC236}">
              <a16:creationId xmlns:a16="http://schemas.microsoft.com/office/drawing/2014/main" id="{0821C7A5-075B-45C9-8756-6806DAD3A074}"/>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55" name="テキスト ボックス 754">
          <a:extLst>
            <a:ext uri="{FF2B5EF4-FFF2-40B4-BE49-F238E27FC236}">
              <a16:creationId xmlns:a16="http://schemas.microsoft.com/office/drawing/2014/main" id="{2E59364F-2021-47F4-B0DB-52A110909C6A}"/>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56" name="直線コネクタ 755">
          <a:extLst>
            <a:ext uri="{FF2B5EF4-FFF2-40B4-BE49-F238E27FC236}">
              <a16:creationId xmlns:a16="http://schemas.microsoft.com/office/drawing/2014/main" id="{3B004FDB-03DA-40BD-818A-C5C0993F55D7}"/>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57" name="直線コネクタ 756">
          <a:extLst>
            <a:ext uri="{FF2B5EF4-FFF2-40B4-BE49-F238E27FC236}">
              <a16:creationId xmlns:a16="http://schemas.microsoft.com/office/drawing/2014/main" id="{9D7BA764-49B5-405C-89D3-8D41B35DCCBF}"/>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58" name="テキスト ボックス 757">
          <a:extLst>
            <a:ext uri="{FF2B5EF4-FFF2-40B4-BE49-F238E27FC236}">
              <a16:creationId xmlns:a16="http://schemas.microsoft.com/office/drawing/2014/main" id="{CA0E4A36-B064-4CA0-BC86-7B722050585F}"/>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59" name="直線コネクタ 758">
          <a:extLst>
            <a:ext uri="{FF2B5EF4-FFF2-40B4-BE49-F238E27FC236}">
              <a16:creationId xmlns:a16="http://schemas.microsoft.com/office/drawing/2014/main" id="{12A45131-D6FE-42F8-865F-E3ABA4DD5C33}"/>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60" name="テキスト ボックス 759">
          <a:extLst>
            <a:ext uri="{FF2B5EF4-FFF2-40B4-BE49-F238E27FC236}">
              <a16:creationId xmlns:a16="http://schemas.microsoft.com/office/drawing/2014/main" id="{ECC78B5E-64B4-48F1-8228-487637003D6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61" name="直線コネクタ 760">
          <a:extLst>
            <a:ext uri="{FF2B5EF4-FFF2-40B4-BE49-F238E27FC236}">
              <a16:creationId xmlns:a16="http://schemas.microsoft.com/office/drawing/2014/main" id="{495B8F26-FFD8-43E3-80FF-EB68CCC35C5C}"/>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62" name="テキスト ボックス 761">
          <a:extLst>
            <a:ext uri="{FF2B5EF4-FFF2-40B4-BE49-F238E27FC236}">
              <a16:creationId xmlns:a16="http://schemas.microsoft.com/office/drawing/2014/main" id="{4A6DE47F-012D-47F9-BBDD-5B6E42255B67}"/>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63" name="直線コネクタ 762">
          <a:extLst>
            <a:ext uri="{FF2B5EF4-FFF2-40B4-BE49-F238E27FC236}">
              <a16:creationId xmlns:a16="http://schemas.microsoft.com/office/drawing/2014/main" id="{E959A0C3-A58C-4D3C-9A8C-EECAA980A18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64" name="テキスト ボックス 763">
          <a:extLst>
            <a:ext uri="{FF2B5EF4-FFF2-40B4-BE49-F238E27FC236}">
              <a16:creationId xmlns:a16="http://schemas.microsoft.com/office/drawing/2014/main" id="{056BC8BF-53B6-4A5C-8B0B-A6C0F8F9DE06}"/>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65" name="直線コネクタ 764">
          <a:extLst>
            <a:ext uri="{FF2B5EF4-FFF2-40B4-BE49-F238E27FC236}">
              <a16:creationId xmlns:a16="http://schemas.microsoft.com/office/drawing/2014/main" id="{DB913515-9D29-428D-9F4E-966C8CB703C4}"/>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66" name="テキスト ボックス 765">
          <a:extLst>
            <a:ext uri="{FF2B5EF4-FFF2-40B4-BE49-F238E27FC236}">
              <a16:creationId xmlns:a16="http://schemas.microsoft.com/office/drawing/2014/main" id="{AC8F2490-1C49-432E-BD21-E2DCB0994688}"/>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67" name="【児童館】&#10;一人当たり面積グラフ枠">
          <a:extLst>
            <a:ext uri="{FF2B5EF4-FFF2-40B4-BE49-F238E27FC236}">
              <a16:creationId xmlns:a16="http://schemas.microsoft.com/office/drawing/2014/main" id="{1F51B3AD-A2A1-44F4-B05F-67D95AE61D29}"/>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127254</xdr:rowOff>
    </xdr:from>
    <xdr:to>
      <xdr:col>116</xdr:col>
      <xdr:colOff>62864</xdr:colOff>
      <xdr:row>86</xdr:row>
      <xdr:rowOff>28956</xdr:rowOff>
    </xdr:to>
    <xdr:cxnSp macro="">
      <xdr:nvCxnSpPr>
        <xdr:cNvPr id="768" name="直線コネクタ 767">
          <a:extLst>
            <a:ext uri="{FF2B5EF4-FFF2-40B4-BE49-F238E27FC236}">
              <a16:creationId xmlns:a16="http://schemas.microsoft.com/office/drawing/2014/main" id="{DD7DB809-F27C-46BE-B97C-CE0B85CE288D}"/>
            </a:ext>
          </a:extLst>
        </xdr:cNvPr>
        <xdr:cNvCxnSpPr/>
      </xdr:nvCxnSpPr>
      <xdr:spPr>
        <a:xfrm flipV="1">
          <a:off x="22160864" y="13328904"/>
          <a:ext cx="0" cy="144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32783</xdr:rowOff>
    </xdr:from>
    <xdr:ext cx="469744" cy="259045"/>
    <xdr:sp macro="" textlink="">
      <xdr:nvSpPr>
        <xdr:cNvPr id="769" name="【児童館】&#10;一人当たり面積最小値テキスト">
          <a:extLst>
            <a:ext uri="{FF2B5EF4-FFF2-40B4-BE49-F238E27FC236}">
              <a16:creationId xmlns:a16="http://schemas.microsoft.com/office/drawing/2014/main" id="{35ADF7D2-07DF-4EEC-A3C6-6436095CA6B4}"/>
            </a:ext>
          </a:extLst>
        </xdr:cNvPr>
        <xdr:cNvSpPr txBox="1"/>
      </xdr:nvSpPr>
      <xdr:spPr>
        <a:xfrm>
          <a:off x="22199600" y="1477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28956</xdr:rowOff>
    </xdr:from>
    <xdr:to>
      <xdr:col>116</xdr:col>
      <xdr:colOff>152400</xdr:colOff>
      <xdr:row>86</xdr:row>
      <xdr:rowOff>28956</xdr:rowOff>
    </xdr:to>
    <xdr:cxnSp macro="">
      <xdr:nvCxnSpPr>
        <xdr:cNvPr id="770" name="直線コネクタ 769">
          <a:extLst>
            <a:ext uri="{FF2B5EF4-FFF2-40B4-BE49-F238E27FC236}">
              <a16:creationId xmlns:a16="http://schemas.microsoft.com/office/drawing/2014/main" id="{A8998472-7948-4866-90EE-E88B17367B15}"/>
            </a:ext>
          </a:extLst>
        </xdr:cNvPr>
        <xdr:cNvCxnSpPr/>
      </xdr:nvCxnSpPr>
      <xdr:spPr>
        <a:xfrm>
          <a:off x="22072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73931</xdr:rowOff>
    </xdr:from>
    <xdr:ext cx="469744" cy="259045"/>
    <xdr:sp macro="" textlink="">
      <xdr:nvSpPr>
        <xdr:cNvPr id="771" name="【児童館】&#10;一人当たり面積最大値テキスト">
          <a:extLst>
            <a:ext uri="{FF2B5EF4-FFF2-40B4-BE49-F238E27FC236}">
              <a16:creationId xmlns:a16="http://schemas.microsoft.com/office/drawing/2014/main" id="{5873A101-1DE9-4840-822B-827D83CABA65}"/>
            </a:ext>
          </a:extLst>
        </xdr:cNvPr>
        <xdr:cNvSpPr txBox="1"/>
      </xdr:nvSpPr>
      <xdr:spPr>
        <a:xfrm>
          <a:off x="22199600" y="13104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127254</xdr:rowOff>
    </xdr:from>
    <xdr:to>
      <xdr:col>116</xdr:col>
      <xdr:colOff>152400</xdr:colOff>
      <xdr:row>77</xdr:row>
      <xdr:rowOff>127254</xdr:rowOff>
    </xdr:to>
    <xdr:cxnSp macro="">
      <xdr:nvCxnSpPr>
        <xdr:cNvPr id="772" name="直線コネクタ 771">
          <a:extLst>
            <a:ext uri="{FF2B5EF4-FFF2-40B4-BE49-F238E27FC236}">
              <a16:creationId xmlns:a16="http://schemas.microsoft.com/office/drawing/2014/main" id="{520FB654-A8A7-43A2-80CD-215629238688}"/>
            </a:ext>
          </a:extLst>
        </xdr:cNvPr>
        <xdr:cNvCxnSpPr/>
      </xdr:nvCxnSpPr>
      <xdr:spPr>
        <a:xfrm>
          <a:off x="22072600" y="1332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xdr:rowOff>
    </xdr:from>
    <xdr:ext cx="469744" cy="259045"/>
    <xdr:sp macro="" textlink="">
      <xdr:nvSpPr>
        <xdr:cNvPr id="773" name="【児童館】&#10;一人当たり面積平均値テキスト">
          <a:extLst>
            <a:ext uri="{FF2B5EF4-FFF2-40B4-BE49-F238E27FC236}">
              <a16:creationId xmlns:a16="http://schemas.microsoft.com/office/drawing/2014/main" id="{292F4972-60DE-49DC-B88A-EF2178A64050}"/>
            </a:ext>
          </a:extLst>
        </xdr:cNvPr>
        <xdr:cNvSpPr txBox="1"/>
      </xdr:nvSpPr>
      <xdr:spPr>
        <a:xfrm>
          <a:off x="22199600" y="14573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21589</xdr:rowOff>
    </xdr:from>
    <xdr:to>
      <xdr:col>116</xdr:col>
      <xdr:colOff>114300</xdr:colOff>
      <xdr:row>85</xdr:row>
      <xdr:rowOff>123189</xdr:rowOff>
    </xdr:to>
    <xdr:sp macro="" textlink="">
      <xdr:nvSpPr>
        <xdr:cNvPr id="774" name="フローチャート: 判断 773">
          <a:extLst>
            <a:ext uri="{FF2B5EF4-FFF2-40B4-BE49-F238E27FC236}">
              <a16:creationId xmlns:a16="http://schemas.microsoft.com/office/drawing/2014/main" id="{54ED780C-1B16-4C5D-99AA-EFA918DDF7EA}"/>
            </a:ext>
          </a:extLst>
        </xdr:cNvPr>
        <xdr:cNvSpPr/>
      </xdr:nvSpPr>
      <xdr:spPr>
        <a:xfrm>
          <a:off x="221107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39878</xdr:rowOff>
    </xdr:from>
    <xdr:to>
      <xdr:col>112</xdr:col>
      <xdr:colOff>38100</xdr:colOff>
      <xdr:row>85</xdr:row>
      <xdr:rowOff>141478</xdr:rowOff>
    </xdr:to>
    <xdr:sp macro="" textlink="">
      <xdr:nvSpPr>
        <xdr:cNvPr id="775" name="フローチャート: 判断 774">
          <a:extLst>
            <a:ext uri="{FF2B5EF4-FFF2-40B4-BE49-F238E27FC236}">
              <a16:creationId xmlns:a16="http://schemas.microsoft.com/office/drawing/2014/main" id="{87F2E6A9-1594-47C0-92CB-D8CDE59F09BD}"/>
            </a:ext>
          </a:extLst>
        </xdr:cNvPr>
        <xdr:cNvSpPr/>
      </xdr:nvSpPr>
      <xdr:spPr>
        <a:xfrm>
          <a:off x="21272500" y="1461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30735</xdr:rowOff>
    </xdr:from>
    <xdr:to>
      <xdr:col>107</xdr:col>
      <xdr:colOff>101600</xdr:colOff>
      <xdr:row>85</xdr:row>
      <xdr:rowOff>132335</xdr:rowOff>
    </xdr:to>
    <xdr:sp macro="" textlink="">
      <xdr:nvSpPr>
        <xdr:cNvPr id="776" name="フローチャート: 判断 775">
          <a:extLst>
            <a:ext uri="{FF2B5EF4-FFF2-40B4-BE49-F238E27FC236}">
              <a16:creationId xmlns:a16="http://schemas.microsoft.com/office/drawing/2014/main" id="{2738241A-47E2-4C73-A77C-FF74082D956B}"/>
            </a:ext>
          </a:extLst>
        </xdr:cNvPr>
        <xdr:cNvSpPr/>
      </xdr:nvSpPr>
      <xdr:spPr>
        <a:xfrm>
          <a:off x="20383500" y="1460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49022</xdr:rowOff>
    </xdr:from>
    <xdr:to>
      <xdr:col>102</xdr:col>
      <xdr:colOff>165100</xdr:colOff>
      <xdr:row>85</xdr:row>
      <xdr:rowOff>150622</xdr:rowOff>
    </xdr:to>
    <xdr:sp macro="" textlink="">
      <xdr:nvSpPr>
        <xdr:cNvPr id="777" name="フローチャート: 判断 776">
          <a:extLst>
            <a:ext uri="{FF2B5EF4-FFF2-40B4-BE49-F238E27FC236}">
              <a16:creationId xmlns:a16="http://schemas.microsoft.com/office/drawing/2014/main" id="{5FFA2793-C530-436A-9D72-DB81726F062C}"/>
            </a:ext>
          </a:extLst>
        </xdr:cNvPr>
        <xdr:cNvSpPr/>
      </xdr:nvSpPr>
      <xdr:spPr>
        <a:xfrm>
          <a:off x="19494500" y="1462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39878</xdr:rowOff>
    </xdr:from>
    <xdr:to>
      <xdr:col>98</xdr:col>
      <xdr:colOff>38100</xdr:colOff>
      <xdr:row>85</xdr:row>
      <xdr:rowOff>141478</xdr:rowOff>
    </xdr:to>
    <xdr:sp macro="" textlink="">
      <xdr:nvSpPr>
        <xdr:cNvPr id="778" name="フローチャート: 判断 777">
          <a:extLst>
            <a:ext uri="{FF2B5EF4-FFF2-40B4-BE49-F238E27FC236}">
              <a16:creationId xmlns:a16="http://schemas.microsoft.com/office/drawing/2014/main" id="{3F4DAC05-0F18-4F5D-B760-12D59781B431}"/>
            </a:ext>
          </a:extLst>
        </xdr:cNvPr>
        <xdr:cNvSpPr/>
      </xdr:nvSpPr>
      <xdr:spPr>
        <a:xfrm>
          <a:off x="18605500" y="1461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79" name="テキスト ボックス 778">
          <a:extLst>
            <a:ext uri="{FF2B5EF4-FFF2-40B4-BE49-F238E27FC236}">
              <a16:creationId xmlns:a16="http://schemas.microsoft.com/office/drawing/2014/main" id="{D54AAC31-9647-424B-ADAD-93FEE3617FB5}"/>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80" name="テキスト ボックス 779">
          <a:extLst>
            <a:ext uri="{FF2B5EF4-FFF2-40B4-BE49-F238E27FC236}">
              <a16:creationId xmlns:a16="http://schemas.microsoft.com/office/drawing/2014/main" id="{88B958AF-18A3-4448-94DF-8283CA79D311}"/>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81" name="テキスト ボックス 780">
          <a:extLst>
            <a:ext uri="{FF2B5EF4-FFF2-40B4-BE49-F238E27FC236}">
              <a16:creationId xmlns:a16="http://schemas.microsoft.com/office/drawing/2014/main" id="{D207B051-597C-4119-B9B2-1ABF2C3E7B77}"/>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82" name="テキスト ボックス 781">
          <a:extLst>
            <a:ext uri="{FF2B5EF4-FFF2-40B4-BE49-F238E27FC236}">
              <a16:creationId xmlns:a16="http://schemas.microsoft.com/office/drawing/2014/main" id="{4EC91926-9AD4-447C-A456-B754AAB1866F}"/>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83" name="テキスト ボックス 782">
          <a:extLst>
            <a:ext uri="{FF2B5EF4-FFF2-40B4-BE49-F238E27FC236}">
              <a16:creationId xmlns:a16="http://schemas.microsoft.com/office/drawing/2014/main" id="{B2A39DF2-21B9-4970-B2BC-7EC89358BDE8}"/>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1015</xdr:rowOff>
    </xdr:from>
    <xdr:to>
      <xdr:col>116</xdr:col>
      <xdr:colOff>114300</xdr:colOff>
      <xdr:row>84</xdr:row>
      <xdr:rowOff>102615</xdr:rowOff>
    </xdr:to>
    <xdr:sp macro="" textlink="">
      <xdr:nvSpPr>
        <xdr:cNvPr id="784" name="楕円 783">
          <a:extLst>
            <a:ext uri="{FF2B5EF4-FFF2-40B4-BE49-F238E27FC236}">
              <a16:creationId xmlns:a16="http://schemas.microsoft.com/office/drawing/2014/main" id="{886E7E31-16EE-4D96-8D49-83E5A6B5CFC1}"/>
            </a:ext>
          </a:extLst>
        </xdr:cNvPr>
        <xdr:cNvSpPr/>
      </xdr:nvSpPr>
      <xdr:spPr>
        <a:xfrm>
          <a:off x="22110700" y="1440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23892</xdr:rowOff>
    </xdr:from>
    <xdr:ext cx="469744" cy="259045"/>
    <xdr:sp macro="" textlink="">
      <xdr:nvSpPr>
        <xdr:cNvPr id="785" name="【児童館】&#10;一人当たり面積該当値テキスト">
          <a:extLst>
            <a:ext uri="{FF2B5EF4-FFF2-40B4-BE49-F238E27FC236}">
              <a16:creationId xmlns:a16="http://schemas.microsoft.com/office/drawing/2014/main" id="{BF54D140-8378-4AA1-8429-D57D3F7A79DD}"/>
            </a:ext>
          </a:extLst>
        </xdr:cNvPr>
        <xdr:cNvSpPr txBox="1"/>
      </xdr:nvSpPr>
      <xdr:spPr>
        <a:xfrm>
          <a:off x="22199600" y="1425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10161</xdr:rowOff>
    </xdr:from>
    <xdr:to>
      <xdr:col>112</xdr:col>
      <xdr:colOff>38100</xdr:colOff>
      <xdr:row>84</xdr:row>
      <xdr:rowOff>111761</xdr:rowOff>
    </xdr:to>
    <xdr:sp macro="" textlink="">
      <xdr:nvSpPr>
        <xdr:cNvPr id="786" name="楕円 785">
          <a:extLst>
            <a:ext uri="{FF2B5EF4-FFF2-40B4-BE49-F238E27FC236}">
              <a16:creationId xmlns:a16="http://schemas.microsoft.com/office/drawing/2014/main" id="{8171E88F-8551-4BFD-A9F5-9DD72085D5E6}"/>
            </a:ext>
          </a:extLst>
        </xdr:cNvPr>
        <xdr:cNvSpPr/>
      </xdr:nvSpPr>
      <xdr:spPr>
        <a:xfrm>
          <a:off x="21272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51815</xdr:rowOff>
    </xdr:from>
    <xdr:to>
      <xdr:col>116</xdr:col>
      <xdr:colOff>63500</xdr:colOff>
      <xdr:row>84</xdr:row>
      <xdr:rowOff>60961</xdr:rowOff>
    </xdr:to>
    <xdr:cxnSp macro="">
      <xdr:nvCxnSpPr>
        <xdr:cNvPr id="787" name="直線コネクタ 786">
          <a:extLst>
            <a:ext uri="{FF2B5EF4-FFF2-40B4-BE49-F238E27FC236}">
              <a16:creationId xmlns:a16="http://schemas.microsoft.com/office/drawing/2014/main" id="{C054B2EA-A599-477F-BABF-C884E77312D7}"/>
            </a:ext>
          </a:extLst>
        </xdr:cNvPr>
        <xdr:cNvCxnSpPr/>
      </xdr:nvCxnSpPr>
      <xdr:spPr>
        <a:xfrm flipV="1">
          <a:off x="21323300" y="14453615"/>
          <a:ext cx="8382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10161</xdr:rowOff>
    </xdr:from>
    <xdr:to>
      <xdr:col>107</xdr:col>
      <xdr:colOff>101600</xdr:colOff>
      <xdr:row>84</xdr:row>
      <xdr:rowOff>111761</xdr:rowOff>
    </xdr:to>
    <xdr:sp macro="" textlink="">
      <xdr:nvSpPr>
        <xdr:cNvPr id="788" name="楕円 787">
          <a:extLst>
            <a:ext uri="{FF2B5EF4-FFF2-40B4-BE49-F238E27FC236}">
              <a16:creationId xmlns:a16="http://schemas.microsoft.com/office/drawing/2014/main" id="{98F92F76-B351-4E26-AD36-A996C9765FF0}"/>
            </a:ext>
          </a:extLst>
        </xdr:cNvPr>
        <xdr:cNvSpPr/>
      </xdr:nvSpPr>
      <xdr:spPr>
        <a:xfrm>
          <a:off x="20383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60961</xdr:rowOff>
    </xdr:from>
    <xdr:to>
      <xdr:col>111</xdr:col>
      <xdr:colOff>177800</xdr:colOff>
      <xdr:row>84</xdr:row>
      <xdr:rowOff>60961</xdr:rowOff>
    </xdr:to>
    <xdr:cxnSp macro="">
      <xdr:nvCxnSpPr>
        <xdr:cNvPr id="789" name="直線コネクタ 788">
          <a:extLst>
            <a:ext uri="{FF2B5EF4-FFF2-40B4-BE49-F238E27FC236}">
              <a16:creationId xmlns:a16="http://schemas.microsoft.com/office/drawing/2014/main" id="{80679C4E-C465-411A-B09D-AFFA226675E2}"/>
            </a:ext>
          </a:extLst>
        </xdr:cNvPr>
        <xdr:cNvCxnSpPr/>
      </xdr:nvCxnSpPr>
      <xdr:spPr>
        <a:xfrm>
          <a:off x="20434300" y="144627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19304</xdr:rowOff>
    </xdr:from>
    <xdr:to>
      <xdr:col>102</xdr:col>
      <xdr:colOff>165100</xdr:colOff>
      <xdr:row>84</xdr:row>
      <xdr:rowOff>120904</xdr:rowOff>
    </xdr:to>
    <xdr:sp macro="" textlink="">
      <xdr:nvSpPr>
        <xdr:cNvPr id="790" name="楕円 789">
          <a:extLst>
            <a:ext uri="{FF2B5EF4-FFF2-40B4-BE49-F238E27FC236}">
              <a16:creationId xmlns:a16="http://schemas.microsoft.com/office/drawing/2014/main" id="{40E8536D-2AFF-44AB-8903-792D352A125D}"/>
            </a:ext>
          </a:extLst>
        </xdr:cNvPr>
        <xdr:cNvSpPr/>
      </xdr:nvSpPr>
      <xdr:spPr>
        <a:xfrm>
          <a:off x="19494500" y="1442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60961</xdr:rowOff>
    </xdr:from>
    <xdr:to>
      <xdr:col>107</xdr:col>
      <xdr:colOff>50800</xdr:colOff>
      <xdr:row>84</xdr:row>
      <xdr:rowOff>70104</xdr:rowOff>
    </xdr:to>
    <xdr:cxnSp macro="">
      <xdr:nvCxnSpPr>
        <xdr:cNvPr id="791" name="直線コネクタ 790">
          <a:extLst>
            <a:ext uri="{FF2B5EF4-FFF2-40B4-BE49-F238E27FC236}">
              <a16:creationId xmlns:a16="http://schemas.microsoft.com/office/drawing/2014/main" id="{4F884881-5260-4D4A-A1B9-E70E4005A171}"/>
            </a:ext>
          </a:extLst>
        </xdr:cNvPr>
        <xdr:cNvCxnSpPr/>
      </xdr:nvCxnSpPr>
      <xdr:spPr>
        <a:xfrm flipV="1">
          <a:off x="19545300" y="14462761"/>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132605</xdr:rowOff>
    </xdr:from>
    <xdr:ext cx="469744" cy="259045"/>
    <xdr:sp macro="" textlink="">
      <xdr:nvSpPr>
        <xdr:cNvPr id="792" name="n_1aveValue【児童館】&#10;一人当たり面積">
          <a:extLst>
            <a:ext uri="{FF2B5EF4-FFF2-40B4-BE49-F238E27FC236}">
              <a16:creationId xmlns:a16="http://schemas.microsoft.com/office/drawing/2014/main" id="{FEF54140-9B98-4938-AEEF-B811CECADB55}"/>
            </a:ext>
          </a:extLst>
        </xdr:cNvPr>
        <xdr:cNvSpPr txBox="1"/>
      </xdr:nvSpPr>
      <xdr:spPr>
        <a:xfrm>
          <a:off x="21075727" y="1470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123462</xdr:rowOff>
    </xdr:from>
    <xdr:ext cx="469744" cy="259045"/>
    <xdr:sp macro="" textlink="">
      <xdr:nvSpPr>
        <xdr:cNvPr id="793" name="n_2aveValue【児童館】&#10;一人当たり面積">
          <a:extLst>
            <a:ext uri="{FF2B5EF4-FFF2-40B4-BE49-F238E27FC236}">
              <a16:creationId xmlns:a16="http://schemas.microsoft.com/office/drawing/2014/main" id="{CA2888D9-8B3A-4533-86B3-AEAF3DCB0E6D}"/>
            </a:ext>
          </a:extLst>
        </xdr:cNvPr>
        <xdr:cNvSpPr txBox="1"/>
      </xdr:nvSpPr>
      <xdr:spPr>
        <a:xfrm>
          <a:off x="20199427" y="1469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141749</xdr:rowOff>
    </xdr:from>
    <xdr:ext cx="469744" cy="259045"/>
    <xdr:sp macro="" textlink="">
      <xdr:nvSpPr>
        <xdr:cNvPr id="794" name="n_3aveValue【児童館】&#10;一人当たり面積">
          <a:extLst>
            <a:ext uri="{FF2B5EF4-FFF2-40B4-BE49-F238E27FC236}">
              <a16:creationId xmlns:a16="http://schemas.microsoft.com/office/drawing/2014/main" id="{DE8C0DBF-E92E-48B7-A99C-F74686825A2F}"/>
            </a:ext>
          </a:extLst>
        </xdr:cNvPr>
        <xdr:cNvSpPr txBox="1"/>
      </xdr:nvSpPr>
      <xdr:spPr>
        <a:xfrm>
          <a:off x="19310427" y="1471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158005</xdr:rowOff>
    </xdr:from>
    <xdr:ext cx="469744" cy="259045"/>
    <xdr:sp macro="" textlink="">
      <xdr:nvSpPr>
        <xdr:cNvPr id="795" name="n_4aveValue【児童館】&#10;一人当たり面積">
          <a:extLst>
            <a:ext uri="{FF2B5EF4-FFF2-40B4-BE49-F238E27FC236}">
              <a16:creationId xmlns:a16="http://schemas.microsoft.com/office/drawing/2014/main" id="{0B236D66-7AAE-4C40-92F6-A46EE13F6170}"/>
            </a:ext>
          </a:extLst>
        </xdr:cNvPr>
        <xdr:cNvSpPr txBox="1"/>
      </xdr:nvSpPr>
      <xdr:spPr>
        <a:xfrm>
          <a:off x="18421427" y="1438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128288</xdr:rowOff>
    </xdr:from>
    <xdr:ext cx="469744" cy="259045"/>
    <xdr:sp macro="" textlink="">
      <xdr:nvSpPr>
        <xdr:cNvPr id="796" name="n_1mainValue【児童館】&#10;一人当たり面積">
          <a:extLst>
            <a:ext uri="{FF2B5EF4-FFF2-40B4-BE49-F238E27FC236}">
              <a16:creationId xmlns:a16="http://schemas.microsoft.com/office/drawing/2014/main" id="{9CA5D681-95CD-41AE-BF61-911F59D39CB2}"/>
            </a:ext>
          </a:extLst>
        </xdr:cNvPr>
        <xdr:cNvSpPr txBox="1"/>
      </xdr:nvSpPr>
      <xdr:spPr>
        <a:xfrm>
          <a:off x="21075727" y="1418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128288</xdr:rowOff>
    </xdr:from>
    <xdr:ext cx="469744" cy="259045"/>
    <xdr:sp macro="" textlink="">
      <xdr:nvSpPr>
        <xdr:cNvPr id="797" name="n_2mainValue【児童館】&#10;一人当たり面積">
          <a:extLst>
            <a:ext uri="{FF2B5EF4-FFF2-40B4-BE49-F238E27FC236}">
              <a16:creationId xmlns:a16="http://schemas.microsoft.com/office/drawing/2014/main" id="{38703B3B-AD36-4C6A-BFE6-A266D2DC0C0B}"/>
            </a:ext>
          </a:extLst>
        </xdr:cNvPr>
        <xdr:cNvSpPr txBox="1"/>
      </xdr:nvSpPr>
      <xdr:spPr>
        <a:xfrm>
          <a:off x="20199427" y="1418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137431</xdr:rowOff>
    </xdr:from>
    <xdr:ext cx="469744" cy="259045"/>
    <xdr:sp macro="" textlink="">
      <xdr:nvSpPr>
        <xdr:cNvPr id="798" name="n_3mainValue【児童館】&#10;一人当たり面積">
          <a:extLst>
            <a:ext uri="{FF2B5EF4-FFF2-40B4-BE49-F238E27FC236}">
              <a16:creationId xmlns:a16="http://schemas.microsoft.com/office/drawing/2014/main" id="{AE82C0F5-FAC8-47AB-8C8D-4BF0083C59BE}"/>
            </a:ext>
          </a:extLst>
        </xdr:cNvPr>
        <xdr:cNvSpPr txBox="1"/>
      </xdr:nvSpPr>
      <xdr:spPr>
        <a:xfrm>
          <a:off x="19310427" y="1419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99" name="正方形/長方形 798">
          <a:extLst>
            <a:ext uri="{FF2B5EF4-FFF2-40B4-BE49-F238E27FC236}">
              <a16:creationId xmlns:a16="http://schemas.microsoft.com/office/drawing/2014/main" id="{45F49DB9-9EBE-4D59-A3B1-01D2B364AD65}"/>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00" name="正方形/長方形 799">
          <a:extLst>
            <a:ext uri="{FF2B5EF4-FFF2-40B4-BE49-F238E27FC236}">
              <a16:creationId xmlns:a16="http://schemas.microsoft.com/office/drawing/2014/main" id="{584F2F85-FCEC-40C1-A285-067C25B5F8FC}"/>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01" name="正方形/長方形 800">
          <a:extLst>
            <a:ext uri="{FF2B5EF4-FFF2-40B4-BE49-F238E27FC236}">
              <a16:creationId xmlns:a16="http://schemas.microsoft.com/office/drawing/2014/main" id="{E44DC9FB-EEC8-467F-B683-EF23FFCC6E77}"/>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02" name="正方形/長方形 801">
          <a:extLst>
            <a:ext uri="{FF2B5EF4-FFF2-40B4-BE49-F238E27FC236}">
              <a16:creationId xmlns:a16="http://schemas.microsoft.com/office/drawing/2014/main" id="{C7A0F287-1269-43A4-8868-5B277237B56A}"/>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03" name="正方形/長方形 802">
          <a:extLst>
            <a:ext uri="{FF2B5EF4-FFF2-40B4-BE49-F238E27FC236}">
              <a16:creationId xmlns:a16="http://schemas.microsoft.com/office/drawing/2014/main" id="{50F567AB-D2B5-43CE-A1B7-D55DA6AA3E03}"/>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04" name="正方形/長方形 803">
          <a:extLst>
            <a:ext uri="{FF2B5EF4-FFF2-40B4-BE49-F238E27FC236}">
              <a16:creationId xmlns:a16="http://schemas.microsoft.com/office/drawing/2014/main" id="{537FD38C-9F32-4FFE-8334-E7955B349649}"/>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05" name="正方形/長方形 804">
          <a:extLst>
            <a:ext uri="{FF2B5EF4-FFF2-40B4-BE49-F238E27FC236}">
              <a16:creationId xmlns:a16="http://schemas.microsoft.com/office/drawing/2014/main" id="{CCE0A26B-0646-4A1C-B3E1-0CCB48588552}"/>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06" name="正方形/長方形 805">
          <a:extLst>
            <a:ext uri="{FF2B5EF4-FFF2-40B4-BE49-F238E27FC236}">
              <a16:creationId xmlns:a16="http://schemas.microsoft.com/office/drawing/2014/main" id="{94D086E3-199B-46CB-BFCE-1A824C6AA766}"/>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07" name="テキスト ボックス 806">
          <a:extLst>
            <a:ext uri="{FF2B5EF4-FFF2-40B4-BE49-F238E27FC236}">
              <a16:creationId xmlns:a16="http://schemas.microsoft.com/office/drawing/2014/main" id="{C9D057E2-46A8-4D1E-ACDA-0E6D222C3B7B}"/>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08" name="直線コネクタ 807">
          <a:extLst>
            <a:ext uri="{FF2B5EF4-FFF2-40B4-BE49-F238E27FC236}">
              <a16:creationId xmlns:a16="http://schemas.microsoft.com/office/drawing/2014/main" id="{00E9BB20-6A57-4727-851D-F16A80C9DD8F}"/>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09" name="テキスト ボックス 808">
          <a:extLst>
            <a:ext uri="{FF2B5EF4-FFF2-40B4-BE49-F238E27FC236}">
              <a16:creationId xmlns:a16="http://schemas.microsoft.com/office/drawing/2014/main" id="{983A9C10-E04F-409C-BDE4-F4F38F88E6D7}"/>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810" name="直線コネクタ 809">
          <a:extLst>
            <a:ext uri="{FF2B5EF4-FFF2-40B4-BE49-F238E27FC236}">
              <a16:creationId xmlns:a16="http://schemas.microsoft.com/office/drawing/2014/main" id="{79E55348-9F13-4E6D-8ECA-84C9BEE5AB0C}"/>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811" name="テキスト ボックス 810">
          <a:extLst>
            <a:ext uri="{FF2B5EF4-FFF2-40B4-BE49-F238E27FC236}">
              <a16:creationId xmlns:a16="http://schemas.microsoft.com/office/drawing/2014/main" id="{3F1FBF57-B3E9-4D20-A8EE-EF302420FC23}"/>
            </a:ext>
          </a:extLst>
        </xdr:cNvPr>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812" name="直線コネクタ 811">
          <a:extLst>
            <a:ext uri="{FF2B5EF4-FFF2-40B4-BE49-F238E27FC236}">
              <a16:creationId xmlns:a16="http://schemas.microsoft.com/office/drawing/2014/main" id="{F9F8AB13-F377-4841-8027-7CF225CF88D3}"/>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813" name="テキスト ボックス 812">
          <a:extLst>
            <a:ext uri="{FF2B5EF4-FFF2-40B4-BE49-F238E27FC236}">
              <a16:creationId xmlns:a16="http://schemas.microsoft.com/office/drawing/2014/main" id="{042E860B-1AF0-4D65-83AE-A8FB6BD147D8}"/>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814" name="直線コネクタ 813">
          <a:extLst>
            <a:ext uri="{FF2B5EF4-FFF2-40B4-BE49-F238E27FC236}">
              <a16:creationId xmlns:a16="http://schemas.microsoft.com/office/drawing/2014/main" id="{8B009F54-5685-42C0-8A81-4FD52DFB1887}"/>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815" name="テキスト ボックス 814">
          <a:extLst>
            <a:ext uri="{FF2B5EF4-FFF2-40B4-BE49-F238E27FC236}">
              <a16:creationId xmlns:a16="http://schemas.microsoft.com/office/drawing/2014/main" id="{45D302FC-9E81-49A3-B2B9-5A5D30A6D54B}"/>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816" name="直線コネクタ 815">
          <a:extLst>
            <a:ext uri="{FF2B5EF4-FFF2-40B4-BE49-F238E27FC236}">
              <a16:creationId xmlns:a16="http://schemas.microsoft.com/office/drawing/2014/main" id="{7087D650-BE5F-4A41-8E38-D9AD1ED46906}"/>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817" name="テキスト ボックス 816">
          <a:extLst>
            <a:ext uri="{FF2B5EF4-FFF2-40B4-BE49-F238E27FC236}">
              <a16:creationId xmlns:a16="http://schemas.microsoft.com/office/drawing/2014/main" id="{BB089AF6-742F-4F82-9961-1C64B5685A0A}"/>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18" name="直線コネクタ 817">
          <a:extLst>
            <a:ext uri="{FF2B5EF4-FFF2-40B4-BE49-F238E27FC236}">
              <a16:creationId xmlns:a16="http://schemas.microsoft.com/office/drawing/2014/main" id="{0504F765-6156-4886-9396-2B25E96CF818}"/>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19" name="テキスト ボックス 818">
          <a:extLst>
            <a:ext uri="{FF2B5EF4-FFF2-40B4-BE49-F238E27FC236}">
              <a16:creationId xmlns:a16="http://schemas.microsoft.com/office/drawing/2014/main" id="{8EBF62E2-E45D-45EE-962A-1A344EA44346}"/>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20" name="【公民館】&#10;有形固定資産減価償却率グラフ枠">
          <a:extLst>
            <a:ext uri="{FF2B5EF4-FFF2-40B4-BE49-F238E27FC236}">
              <a16:creationId xmlns:a16="http://schemas.microsoft.com/office/drawing/2014/main" id="{34DAE549-09AA-4B5E-A2B3-B1C04C6CAE2A}"/>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25908</xdr:rowOff>
    </xdr:from>
    <xdr:to>
      <xdr:col>85</xdr:col>
      <xdr:colOff>126364</xdr:colOff>
      <xdr:row>107</xdr:row>
      <xdr:rowOff>156211</xdr:rowOff>
    </xdr:to>
    <xdr:cxnSp macro="">
      <xdr:nvCxnSpPr>
        <xdr:cNvPr id="821" name="直線コネクタ 820">
          <a:extLst>
            <a:ext uri="{FF2B5EF4-FFF2-40B4-BE49-F238E27FC236}">
              <a16:creationId xmlns:a16="http://schemas.microsoft.com/office/drawing/2014/main" id="{EEE7849A-3716-4094-BA05-1591FF04A354}"/>
            </a:ext>
          </a:extLst>
        </xdr:cNvPr>
        <xdr:cNvCxnSpPr/>
      </xdr:nvCxnSpPr>
      <xdr:spPr>
        <a:xfrm flipV="1">
          <a:off x="16318864" y="17170908"/>
          <a:ext cx="0" cy="1330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160038</xdr:rowOff>
    </xdr:from>
    <xdr:ext cx="405111" cy="259045"/>
    <xdr:sp macro="" textlink="">
      <xdr:nvSpPr>
        <xdr:cNvPr id="822" name="【公民館】&#10;有形固定資産減価償却率最小値テキスト">
          <a:extLst>
            <a:ext uri="{FF2B5EF4-FFF2-40B4-BE49-F238E27FC236}">
              <a16:creationId xmlns:a16="http://schemas.microsoft.com/office/drawing/2014/main" id="{71E7CB4D-1404-4C3A-B33E-6CE70038B588}"/>
            </a:ext>
          </a:extLst>
        </xdr:cNvPr>
        <xdr:cNvSpPr txBox="1"/>
      </xdr:nvSpPr>
      <xdr:spPr>
        <a:xfrm>
          <a:off x="16357600" y="1850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156211</xdr:rowOff>
    </xdr:from>
    <xdr:to>
      <xdr:col>86</xdr:col>
      <xdr:colOff>25400</xdr:colOff>
      <xdr:row>107</xdr:row>
      <xdr:rowOff>156211</xdr:rowOff>
    </xdr:to>
    <xdr:cxnSp macro="">
      <xdr:nvCxnSpPr>
        <xdr:cNvPr id="823" name="直線コネクタ 822">
          <a:extLst>
            <a:ext uri="{FF2B5EF4-FFF2-40B4-BE49-F238E27FC236}">
              <a16:creationId xmlns:a16="http://schemas.microsoft.com/office/drawing/2014/main" id="{D9B457DC-6A9E-4104-9C5F-B0C1E37712BE}"/>
            </a:ext>
          </a:extLst>
        </xdr:cNvPr>
        <xdr:cNvCxnSpPr/>
      </xdr:nvCxnSpPr>
      <xdr:spPr>
        <a:xfrm>
          <a:off x="16230600" y="1850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144035</xdr:rowOff>
    </xdr:from>
    <xdr:ext cx="405111" cy="259045"/>
    <xdr:sp macro="" textlink="">
      <xdr:nvSpPr>
        <xdr:cNvPr id="824" name="【公民館】&#10;有形固定資産減価償却率最大値テキスト">
          <a:extLst>
            <a:ext uri="{FF2B5EF4-FFF2-40B4-BE49-F238E27FC236}">
              <a16:creationId xmlns:a16="http://schemas.microsoft.com/office/drawing/2014/main" id="{B14FEDCB-3A34-4A55-9A5A-0ECB24CBCCA6}"/>
            </a:ext>
          </a:extLst>
        </xdr:cNvPr>
        <xdr:cNvSpPr txBox="1"/>
      </xdr:nvSpPr>
      <xdr:spPr>
        <a:xfrm>
          <a:off x="16357600" y="16946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25908</xdr:rowOff>
    </xdr:from>
    <xdr:to>
      <xdr:col>86</xdr:col>
      <xdr:colOff>25400</xdr:colOff>
      <xdr:row>100</xdr:row>
      <xdr:rowOff>25908</xdr:rowOff>
    </xdr:to>
    <xdr:cxnSp macro="">
      <xdr:nvCxnSpPr>
        <xdr:cNvPr id="825" name="直線コネクタ 824">
          <a:extLst>
            <a:ext uri="{FF2B5EF4-FFF2-40B4-BE49-F238E27FC236}">
              <a16:creationId xmlns:a16="http://schemas.microsoft.com/office/drawing/2014/main" id="{A08CF7F7-F981-4496-93AE-849BEB8EC58F}"/>
            </a:ext>
          </a:extLst>
        </xdr:cNvPr>
        <xdr:cNvCxnSpPr/>
      </xdr:nvCxnSpPr>
      <xdr:spPr>
        <a:xfrm>
          <a:off x="16230600" y="1717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61992</xdr:rowOff>
    </xdr:from>
    <xdr:ext cx="405111" cy="259045"/>
    <xdr:sp macro="" textlink="">
      <xdr:nvSpPr>
        <xdr:cNvPr id="826" name="【公民館】&#10;有形固定資産減価償却率平均値テキスト">
          <a:extLst>
            <a:ext uri="{FF2B5EF4-FFF2-40B4-BE49-F238E27FC236}">
              <a16:creationId xmlns:a16="http://schemas.microsoft.com/office/drawing/2014/main" id="{72AF7FE1-1FCD-43E2-80B9-67659E85AD55}"/>
            </a:ext>
          </a:extLst>
        </xdr:cNvPr>
        <xdr:cNvSpPr txBox="1"/>
      </xdr:nvSpPr>
      <xdr:spPr>
        <a:xfrm>
          <a:off x="16357600" y="173784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39115</xdr:rowOff>
    </xdr:from>
    <xdr:to>
      <xdr:col>85</xdr:col>
      <xdr:colOff>177800</xdr:colOff>
      <xdr:row>102</xdr:row>
      <xdr:rowOff>140715</xdr:rowOff>
    </xdr:to>
    <xdr:sp macro="" textlink="">
      <xdr:nvSpPr>
        <xdr:cNvPr id="827" name="フローチャート: 判断 826">
          <a:extLst>
            <a:ext uri="{FF2B5EF4-FFF2-40B4-BE49-F238E27FC236}">
              <a16:creationId xmlns:a16="http://schemas.microsoft.com/office/drawing/2014/main" id="{160B85DC-E5C4-46B5-AFB7-DA4D7FAA3A3E}"/>
            </a:ext>
          </a:extLst>
        </xdr:cNvPr>
        <xdr:cNvSpPr/>
      </xdr:nvSpPr>
      <xdr:spPr>
        <a:xfrm>
          <a:off x="16268700" y="1752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27687</xdr:rowOff>
    </xdr:from>
    <xdr:to>
      <xdr:col>81</xdr:col>
      <xdr:colOff>101600</xdr:colOff>
      <xdr:row>102</xdr:row>
      <xdr:rowOff>129287</xdr:rowOff>
    </xdr:to>
    <xdr:sp macro="" textlink="">
      <xdr:nvSpPr>
        <xdr:cNvPr id="828" name="フローチャート: 判断 827">
          <a:extLst>
            <a:ext uri="{FF2B5EF4-FFF2-40B4-BE49-F238E27FC236}">
              <a16:creationId xmlns:a16="http://schemas.microsoft.com/office/drawing/2014/main" id="{DD04B689-A084-4C3D-AEF5-BBFF1E96D529}"/>
            </a:ext>
          </a:extLst>
        </xdr:cNvPr>
        <xdr:cNvSpPr/>
      </xdr:nvSpPr>
      <xdr:spPr>
        <a:xfrm>
          <a:off x="15430500" y="1751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101</xdr:row>
      <xdr:rowOff>169418</xdr:rowOff>
    </xdr:from>
    <xdr:to>
      <xdr:col>76</xdr:col>
      <xdr:colOff>165100</xdr:colOff>
      <xdr:row>102</xdr:row>
      <xdr:rowOff>99568</xdr:rowOff>
    </xdr:to>
    <xdr:sp macro="" textlink="">
      <xdr:nvSpPr>
        <xdr:cNvPr id="829" name="フローチャート: 判断 828">
          <a:extLst>
            <a:ext uri="{FF2B5EF4-FFF2-40B4-BE49-F238E27FC236}">
              <a16:creationId xmlns:a16="http://schemas.microsoft.com/office/drawing/2014/main" id="{65D5EC5A-7BD8-4250-B3FD-7B8B54B70691}"/>
            </a:ext>
          </a:extLst>
        </xdr:cNvPr>
        <xdr:cNvSpPr/>
      </xdr:nvSpPr>
      <xdr:spPr>
        <a:xfrm>
          <a:off x="14541500" y="1748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101</xdr:row>
      <xdr:rowOff>157987</xdr:rowOff>
    </xdr:from>
    <xdr:to>
      <xdr:col>72</xdr:col>
      <xdr:colOff>38100</xdr:colOff>
      <xdr:row>102</xdr:row>
      <xdr:rowOff>88137</xdr:rowOff>
    </xdr:to>
    <xdr:sp macro="" textlink="">
      <xdr:nvSpPr>
        <xdr:cNvPr id="830" name="フローチャート: 判断 829">
          <a:extLst>
            <a:ext uri="{FF2B5EF4-FFF2-40B4-BE49-F238E27FC236}">
              <a16:creationId xmlns:a16="http://schemas.microsoft.com/office/drawing/2014/main" id="{79718429-962C-4B4C-A5FD-7E0AD990FAAE}"/>
            </a:ext>
          </a:extLst>
        </xdr:cNvPr>
        <xdr:cNvSpPr/>
      </xdr:nvSpPr>
      <xdr:spPr>
        <a:xfrm>
          <a:off x="13652500" y="1747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101</xdr:row>
      <xdr:rowOff>155702</xdr:rowOff>
    </xdr:from>
    <xdr:to>
      <xdr:col>67</xdr:col>
      <xdr:colOff>101600</xdr:colOff>
      <xdr:row>102</xdr:row>
      <xdr:rowOff>85852</xdr:rowOff>
    </xdr:to>
    <xdr:sp macro="" textlink="">
      <xdr:nvSpPr>
        <xdr:cNvPr id="831" name="フローチャート: 判断 830">
          <a:extLst>
            <a:ext uri="{FF2B5EF4-FFF2-40B4-BE49-F238E27FC236}">
              <a16:creationId xmlns:a16="http://schemas.microsoft.com/office/drawing/2014/main" id="{4B8AF6E9-5B35-49F3-995E-60F8FEBF3AE2}"/>
            </a:ext>
          </a:extLst>
        </xdr:cNvPr>
        <xdr:cNvSpPr/>
      </xdr:nvSpPr>
      <xdr:spPr>
        <a:xfrm>
          <a:off x="12763500" y="1747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62ED1781-D8D5-441A-8090-0DDD4F34A61B}"/>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20A8CF78-F935-4B52-9FB8-A8550C1834DC}"/>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6846EA66-0889-42E0-AC9F-E1F7295E3AC4}"/>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A8575DD0-F674-4962-9D4D-A528ED6959D5}"/>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821B6690-09D2-4A4C-9F5A-5FB7D16C667F}"/>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64263</xdr:rowOff>
    </xdr:from>
    <xdr:to>
      <xdr:col>85</xdr:col>
      <xdr:colOff>177800</xdr:colOff>
      <xdr:row>103</xdr:row>
      <xdr:rowOff>165863</xdr:rowOff>
    </xdr:to>
    <xdr:sp macro="" textlink="">
      <xdr:nvSpPr>
        <xdr:cNvPr id="837" name="楕円 836">
          <a:extLst>
            <a:ext uri="{FF2B5EF4-FFF2-40B4-BE49-F238E27FC236}">
              <a16:creationId xmlns:a16="http://schemas.microsoft.com/office/drawing/2014/main" id="{CF79ED18-6DD8-43FA-943F-8E29E4BF0779}"/>
            </a:ext>
          </a:extLst>
        </xdr:cNvPr>
        <xdr:cNvSpPr/>
      </xdr:nvSpPr>
      <xdr:spPr>
        <a:xfrm>
          <a:off x="16268700" y="1772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42690</xdr:rowOff>
    </xdr:from>
    <xdr:ext cx="405111" cy="259045"/>
    <xdr:sp macro="" textlink="">
      <xdr:nvSpPr>
        <xdr:cNvPr id="838" name="【公民館】&#10;有形固定資産減価償却率該当値テキスト">
          <a:extLst>
            <a:ext uri="{FF2B5EF4-FFF2-40B4-BE49-F238E27FC236}">
              <a16:creationId xmlns:a16="http://schemas.microsoft.com/office/drawing/2014/main" id="{220EE957-CD9B-4529-89BB-EE1033DB9DBB}"/>
            </a:ext>
          </a:extLst>
        </xdr:cNvPr>
        <xdr:cNvSpPr txBox="1"/>
      </xdr:nvSpPr>
      <xdr:spPr>
        <a:xfrm>
          <a:off x="16357600" y="17702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20828</xdr:rowOff>
    </xdr:from>
    <xdr:to>
      <xdr:col>81</xdr:col>
      <xdr:colOff>101600</xdr:colOff>
      <xdr:row>103</xdr:row>
      <xdr:rowOff>122428</xdr:rowOff>
    </xdr:to>
    <xdr:sp macro="" textlink="">
      <xdr:nvSpPr>
        <xdr:cNvPr id="839" name="楕円 838">
          <a:extLst>
            <a:ext uri="{FF2B5EF4-FFF2-40B4-BE49-F238E27FC236}">
              <a16:creationId xmlns:a16="http://schemas.microsoft.com/office/drawing/2014/main" id="{BD787694-4B83-4085-8F18-D3F130078C12}"/>
            </a:ext>
          </a:extLst>
        </xdr:cNvPr>
        <xdr:cNvSpPr/>
      </xdr:nvSpPr>
      <xdr:spPr>
        <a:xfrm>
          <a:off x="15430500" y="1768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71628</xdr:rowOff>
    </xdr:from>
    <xdr:to>
      <xdr:col>85</xdr:col>
      <xdr:colOff>127000</xdr:colOff>
      <xdr:row>103</xdr:row>
      <xdr:rowOff>115063</xdr:rowOff>
    </xdr:to>
    <xdr:cxnSp macro="">
      <xdr:nvCxnSpPr>
        <xdr:cNvPr id="840" name="直線コネクタ 839">
          <a:extLst>
            <a:ext uri="{FF2B5EF4-FFF2-40B4-BE49-F238E27FC236}">
              <a16:creationId xmlns:a16="http://schemas.microsoft.com/office/drawing/2014/main" id="{98D04FA7-9F79-42FF-83A5-48E58D6DC9FE}"/>
            </a:ext>
          </a:extLst>
        </xdr:cNvPr>
        <xdr:cNvCxnSpPr/>
      </xdr:nvCxnSpPr>
      <xdr:spPr>
        <a:xfrm>
          <a:off x="15481300" y="17730978"/>
          <a:ext cx="8382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148844</xdr:rowOff>
    </xdr:from>
    <xdr:to>
      <xdr:col>76</xdr:col>
      <xdr:colOff>165100</xdr:colOff>
      <xdr:row>103</xdr:row>
      <xdr:rowOff>78994</xdr:rowOff>
    </xdr:to>
    <xdr:sp macro="" textlink="">
      <xdr:nvSpPr>
        <xdr:cNvPr id="841" name="楕円 840">
          <a:extLst>
            <a:ext uri="{FF2B5EF4-FFF2-40B4-BE49-F238E27FC236}">
              <a16:creationId xmlns:a16="http://schemas.microsoft.com/office/drawing/2014/main" id="{175B0AB5-FDBF-4560-A45F-BBFD8D5D50C6}"/>
            </a:ext>
          </a:extLst>
        </xdr:cNvPr>
        <xdr:cNvSpPr/>
      </xdr:nvSpPr>
      <xdr:spPr>
        <a:xfrm>
          <a:off x="14541500" y="1763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28194</xdr:rowOff>
    </xdr:from>
    <xdr:to>
      <xdr:col>81</xdr:col>
      <xdr:colOff>50800</xdr:colOff>
      <xdr:row>103</xdr:row>
      <xdr:rowOff>71628</xdr:rowOff>
    </xdr:to>
    <xdr:cxnSp macro="">
      <xdr:nvCxnSpPr>
        <xdr:cNvPr id="842" name="直線コネクタ 841">
          <a:extLst>
            <a:ext uri="{FF2B5EF4-FFF2-40B4-BE49-F238E27FC236}">
              <a16:creationId xmlns:a16="http://schemas.microsoft.com/office/drawing/2014/main" id="{FD166A2F-AD10-4F02-9AAD-BD9B2AD551AE}"/>
            </a:ext>
          </a:extLst>
        </xdr:cNvPr>
        <xdr:cNvCxnSpPr/>
      </xdr:nvCxnSpPr>
      <xdr:spPr>
        <a:xfrm>
          <a:off x="14592300" y="1768754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105411</xdr:rowOff>
    </xdr:from>
    <xdr:to>
      <xdr:col>72</xdr:col>
      <xdr:colOff>38100</xdr:colOff>
      <xdr:row>103</xdr:row>
      <xdr:rowOff>35561</xdr:rowOff>
    </xdr:to>
    <xdr:sp macro="" textlink="">
      <xdr:nvSpPr>
        <xdr:cNvPr id="843" name="楕円 842">
          <a:extLst>
            <a:ext uri="{FF2B5EF4-FFF2-40B4-BE49-F238E27FC236}">
              <a16:creationId xmlns:a16="http://schemas.microsoft.com/office/drawing/2014/main" id="{D5B13A7D-7BA2-49F0-BE77-914B3EE000C6}"/>
            </a:ext>
          </a:extLst>
        </xdr:cNvPr>
        <xdr:cNvSpPr/>
      </xdr:nvSpPr>
      <xdr:spPr>
        <a:xfrm>
          <a:off x="13652500" y="1759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156211</xdr:rowOff>
    </xdr:from>
    <xdr:to>
      <xdr:col>76</xdr:col>
      <xdr:colOff>114300</xdr:colOff>
      <xdr:row>103</xdr:row>
      <xdr:rowOff>28194</xdr:rowOff>
    </xdr:to>
    <xdr:cxnSp macro="">
      <xdr:nvCxnSpPr>
        <xdr:cNvPr id="844" name="直線コネクタ 843">
          <a:extLst>
            <a:ext uri="{FF2B5EF4-FFF2-40B4-BE49-F238E27FC236}">
              <a16:creationId xmlns:a16="http://schemas.microsoft.com/office/drawing/2014/main" id="{8282E939-26C7-447F-8E8B-ACAE853BDD40}"/>
            </a:ext>
          </a:extLst>
        </xdr:cNvPr>
        <xdr:cNvCxnSpPr/>
      </xdr:nvCxnSpPr>
      <xdr:spPr>
        <a:xfrm>
          <a:off x="13703300" y="17644111"/>
          <a:ext cx="8890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100</xdr:row>
      <xdr:rowOff>145814</xdr:rowOff>
    </xdr:from>
    <xdr:ext cx="405111" cy="259045"/>
    <xdr:sp macro="" textlink="">
      <xdr:nvSpPr>
        <xdr:cNvPr id="845" name="n_1aveValue【公民館】&#10;有形固定資産減価償却率">
          <a:extLst>
            <a:ext uri="{FF2B5EF4-FFF2-40B4-BE49-F238E27FC236}">
              <a16:creationId xmlns:a16="http://schemas.microsoft.com/office/drawing/2014/main" id="{6C19F218-8D04-49F3-8E80-D8777DF4274C}"/>
            </a:ext>
          </a:extLst>
        </xdr:cNvPr>
        <xdr:cNvSpPr txBox="1"/>
      </xdr:nvSpPr>
      <xdr:spPr>
        <a:xfrm>
          <a:off x="15266044" y="17290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116095</xdr:rowOff>
    </xdr:from>
    <xdr:ext cx="405111" cy="259045"/>
    <xdr:sp macro="" textlink="">
      <xdr:nvSpPr>
        <xdr:cNvPr id="846" name="n_2aveValue【公民館】&#10;有形固定資産減価償却率">
          <a:extLst>
            <a:ext uri="{FF2B5EF4-FFF2-40B4-BE49-F238E27FC236}">
              <a16:creationId xmlns:a16="http://schemas.microsoft.com/office/drawing/2014/main" id="{9B97B476-FF79-429F-B8FA-8D8FE3286AAA}"/>
            </a:ext>
          </a:extLst>
        </xdr:cNvPr>
        <xdr:cNvSpPr txBox="1"/>
      </xdr:nvSpPr>
      <xdr:spPr>
        <a:xfrm>
          <a:off x="14389744" y="17261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104664</xdr:rowOff>
    </xdr:from>
    <xdr:ext cx="405111" cy="259045"/>
    <xdr:sp macro="" textlink="">
      <xdr:nvSpPr>
        <xdr:cNvPr id="847" name="n_3aveValue【公民館】&#10;有形固定資産減価償却率">
          <a:extLst>
            <a:ext uri="{FF2B5EF4-FFF2-40B4-BE49-F238E27FC236}">
              <a16:creationId xmlns:a16="http://schemas.microsoft.com/office/drawing/2014/main" id="{B9AF689E-EA58-4121-AF43-E6304794712D}"/>
            </a:ext>
          </a:extLst>
        </xdr:cNvPr>
        <xdr:cNvSpPr txBox="1"/>
      </xdr:nvSpPr>
      <xdr:spPr>
        <a:xfrm>
          <a:off x="13500744" y="17249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102379</xdr:rowOff>
    </xdr:from>
    <xdr:ext cx="405111" cy="259045"/>
    <xdr:sp macro="" textlink="">
      <xdr:nvSpPr>
        <xdr:cNvPr id="848" name="n_4aveValue【公民館】&#10;有形固定資産減価償却率">
          <a:extLst>
            <a:ext uri="{FF2B5EF4-FFF2-40B4-BE49-F238E27FC236}">
              <a16:creationId xmlns:a16="http://schemas.microsoft.com/office/drawing/2014/main" id="{8C139168-F003-4C34-9134-96BBE1C34006}"/>
            </a:ext>
          </a:extLst>
        </xdr:cNvPr>
        <xdr:cNvSpPr txBox="1"/>
      </xdr:nvSpPr>
      <xdr:spPr>
        <a:xfrm>
          <a:off x="12611744" y="17247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113555</xdr:rowOff>
    </xdr:from>
    <xdr:ext cx="405111" cy="259045"/>
    <xdr:sp macro="" textlink="">
      <xdr:nvSpPr>
        <xdr:cNvPr id="849" name="n_1mainValue【公民館】&#10;有形固定資産減価償却率">
          <a:extLst>
            <a:ext uri="{FF2B5EF4-FFF2-40B4-BE49-F238E27FC236}">
              <a16:creationId xmlns:a16="http://schemas.microsoft.com/office/drawing/2014/main" id="{9015A180-567A-4C28-9DAA-72B1F6921B3C}"/>
            </a:ext>
          </a:extLst>
        </xdr:cNvPr>
        <xdr:cNvSpPr txBox="1"/>
      </xdr:nvSpPr>
      <xdr:spPr>
        <a:xfrm>
          <a:off x="15266044" y="17772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70121</xdr:rowOff>
    </xdr:from>
    <xdr:ext cx="405111" cy="259045"/>
    <xdr:sp macro="" textlink="">
      <xdr:nvSpPr>
        <xdr:cNvPr id="850" name="n_2mainValue【公民館】&#10;有形固定資産減価償却率">
          <a:extLst>
            <a:ext uri="{FF2B5EF4-FFF2-40B4-BE49-F238E27FC236}">
              <a16:creationId xmlns:a16="http://schemas.microsoft.com/office/drawing/2014/main" id="{CB5A4CE8-36F7-4D74-80C6-E8D0C8496B23}"/>
            </a:ext>
          </a:extLst>
        </xdr:cNvPr>
        <xdr:cNvSpPr txBox="1"/>
      </xdr:nvSpPr>
      <xdr:spPr>
        <a:xfrm>
          <a:off x="14389744" y="17729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26688</xdr:rowOff>
    </xdr:from>
    <xdr:ext cx="405111" cy="259045"/>
    <xdr:sp macro="" textlink="">
      <xdr:nvSpPr>
        <xdr:cNvPr id="851" name="n_3mainValue【公民館】&#10;有形固定資産減価償却率">
          <a:extLst>
            <a:ext uri="{FF2B5EF4-FFF2-40B4-BE49-F238E27FC236}">
              <a16:creationId xmlns:a16="http://schemas.microsoft.com/office/drawing/2014/main" id="{8C6EBAD5-28EC-4BD1-8A80-10ADFBBA236C}"/>
            </a:ext>
          </a:extLst>
        </xdr:cNvPr>
        <xdr:cNvSpPr txBox="1"/>
      </xdr:nvSpPr>
      <xdr:spPr>
        <a:xfrm>
          <a:off x="13500744" y="17686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52" name="正方形/長方形 851">
          <a:extLst>
            <a:ext uri="{FF2B5EF4-FFF2-40B4-BE49-F238E27FC236}">
              <a16:creationId xmlns:a16="http://schemas.microsoft.com/office/drawing/2014/main" id="{2363C8B6-D692-4B0C-B135-0ECC0E5DD6D8}"/>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53" name="正方形/長方形 852">
          <a:extLst>
            <a:ext uri="{FF2B5EF4-FFF2-40B4-BE49-F238E27FC236}">
              <a16:creationId xmlns:a16="http://schemas.microsoft.com/office/drawing/2014/main" id="{E13E470B-6706-424E-BE23-2BD6A2387AA7}"/>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54" name="正方形/長方形 853">
          <a:extLst>
            <a:ext uri="{FF2B5EF4-FFF2-40B4-BE49-F238E27FC236}">
              <a16:creationId xmlns:a16="http://schemas.microsoft.com/office/drawing/2014/main" id="{7E44A356-AAC2-460C-B364-E130864800DE}"/>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55" name="正方形/長方形 854">
          <a:extLst>
            <a:ext uri="{FF2B5EF4-FFF2-40B4-BE49-F238E27FC236}">
              <a16:creationId xmlns:a16="http://schemas.microsoft.com/office/drawing/2014/main" id="{62EC4F44-10B2-41D2-83C3-A218B648E1EB}"/>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56" name="正方形/長方形 855">
          <a:extLst>
            <a:ext uri="{FF2B5EF4-FFF2-40B4-BE49-F238E27FC236}">
              <a16:creationId xmlns:a16="http://schemas.microsoft.com/office/drawing/2014/main" id="{1DD4389A-AAA7-4E18-A341-25CB9878A926}"/>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57" name="正方形/長方形 856">
          <a:extLst>
            <a:ext uri="{FF2B5EF4-FFF2-40B4-BE49-F238E27FC236}">
              <a16:creationId xmlns:a16="http://schemas.microsoft.com/office/drawing/2014/main" id="{3688F2B6-A38C-4C58-A582-248BA1AFADC2}"/>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58" name="正方形/長方形 857">
          <a:extLst>
            <a:ext uri="{FF2B5EF4-FFF2-40B4-BE49-F238E27FC236}">
              <a16:creationId xmlns:a16="http://schemas.microsoft.com/office/drawing/2014/main" id="{A3AF786C-36F9-4FF7-8185-2434F66F7AB3}"/>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59" name="正方形/長方形 858">
          <a:extLst>
            <a:ext uri="{FF2B5EF4-FFF2-40B4-BE49-F238E27FC236}">
              <a16:creationId xmlns:a16="http://schemas.microsoft.com/office/drawing/2014/main" id="{DF2C23CC-4D81-465D-ABDD-66900E7E27C8}"/>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60" name="テキスト ボックス 859">
          <a:extLst>
            <a:ext uri="{FF2B5EF4-FFF2-40B4-BE49-F238E27FC236}">
              <a16:creationId xmlns:a16="http://schemas.microsoft.com/office/drawing/2014/main" id="{BEA12E41-FA71-4B8A-A4F3-EC3D2D5507D9}"/>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61" name="直線コネクタ 860">
          <a:extLst>
            <a:ext uri="{FF2B5EF4-FFF2-40B4-BE49-F238E27FC236}">
              <a16:creationId xmlns:a16="http://schemas.microsoft.com/office/drawing/2014/main" id="{304A09A6-EE2B-45FC-AAD2-274C73BBEF35}"/>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62" name="直線コネクタ 861">
          <a:extLst>
            <a:ext uri="{FF2B5EF4-FFF2-40B4-BE49-F238E27FC236}">
              <a16:creationId xmlns:a16="http://schemas.microsoft.com/office/drawing/2014/main" id="{1C74AE3F-50C6-4B18-8584-5BC03DBE9EC3}"/>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63" name="テキスト ボックス 862">
          <a:extLst>
            <a:ext uri="{FF2B5EF4-FFF2-40B4-BE49-F238E27FC236}">
              <a16:creationId xmlns:a16="http://schemas.microsoft.com/office/drawing/2014/main" id="{31D2C719-4CA4-48F2-A828-8DC6B6F43271}"/>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64" name="直線コネクタ 863">
          <a:extLst>
            <a:ext uri="{FF2B5EF4-FFF2-40B4-BE49-F238E27FC236}">
              <a16:creationId xmlns:a16="http://schemas.microsoft.com/office/drawing/2014/main" id="{A06F47D6-03A9-47DD-8A41-334374D2D8A7}"/>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65" name="テキスト ボックス 864">
          <a:extLst>
            <a:ext uri="{FF2B5EF4-FFF2-40B4-BE49-F238E27FC236}">
              <a16:creationId xmlns:a16="http://schemas.microsoft.com/office/drawing/2014/main" id="{01D86B86-2977-4679-91D0-BFBC9D07C08C}"/>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66" name="直線コネクタ 865">
          <a:extLst>
            <a:ext uri="{FF2B5EF4-FFF2-40B4-BE49-F238E27FC236}">
              <a16:creationId xmlns:a16="http://schemas.microsoft.com/office/drawing/2014/main" id="{BB00613E-5B8E-49ED-BA34-77A28D9EC77F}"/>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67" name="テキスト ボックス 866">
          <a:extLst>
            <a:ext uri="{FF2B5EF4-FFF2-40B4-BE49-F238E27FC236}">
              <a16:creationId xmlns:a16="http://schemas.microsoft.com/office/drawing/2014/main" id="{A6B02522-0D98-42AF-AD9B-77305140E19A}"/>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68" name="直線コネクタ 867">
          <a:extLst>
            <a:ext uri="{FF2B5EF4-FFF2-40B4-BE49-F238E27FC236}">
              <a16:creationId xmlns:a16="http://schemas.microsoft.com/office/drawing/2014/main" id="{897D8F92-4748-4F6A-ADA2-26DD8B07CA99}"/>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69" name="テキスト ボックス 868">
          <a:extLst>
            <a:ext uri="{FF2B5EF4-FFF2-40B4-BE49-F238E27FC236}">
              <a16:creationId xmlns:a16="http://schemas.microsoft.com/office/drawing/2014/main" id="{4C72C80F-7C64-486A-8EEE-436E0EE1FE9D}"/>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70" name="直線コネクタ 869">
          <a:extLst>
            <a:ext uri="{FF2B5EF4-FFF2-40B4-BE49-F238E27FC236}">
              <a16:creationId xmlns:a16="http://schemas.microsoft.com/office/drawing/2014/main" id="{C2DA0D37-CB74-4502-8D19-A5971D5E4F69}"/>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71" name="テキスト ボックス 870">
          <a:extLst>
            <a:ext uri="{FF2B5EF4-FFF2-40B4-BE49-F238E27FC236}">
              <a16:creationId xmlns:a16="http://schemas.microsoft.com/office/drawing/2014/main" id="{29E3CF34-05C7-4E94-AAF2-31995B5A63E1}"/>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72" name="直線コネクタ 871">
          <a:extLst>
            <a:ext uri="{FF2B5EF4-FFF2-40B4-BE49-F238E27FC236}">
              <a16:creationId xmlns:a16="http://schemas.microsoft.com/office/drawing/2014/main" id="{48EF2231-9F20-4D21-91EC-0E4B25ECA009}"/>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73" name="テキスト ボックス 872">
          <a:extLst>
            <a:ext uri="{FF2B5EF4-FFF2-40B4-BE49-F238E27FC236}">
              <a16:creationId xmlns:a16="http://schemas.microsoft.com/office/drawing/2014/main" id="{ACEAF397-B1AB-4E7B-8981-B35CA1ED1408}"/>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74" name="【公民館】&#10;一人当たり面積グラフ枠">
          <a:extLst>
            <a:ext uri="{FF2B5EF4-FFF2-40B4-BE49-F238E27FC236}">
              <a16:creationId xmlns:a16="http://schemas.microsoft.com/office/drawing/2014/main" id="{A7517E92-DEF6-4CAD-9180-3DD157874FE4}"/>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68580</xdr:rowOff>
    </xdr:from>
    <xdr:to>
      <xdr:col>116</xdr:col>
      <xdr:colOff>62864</xdr:colOff>
      <xdr:row>108</xdr:row>
      <xdr:rowOff>114300</xdr:rowOff>
    </xdr:to>
    <xdr:cxnSp macro="">
      <xdr:nvCxnSpPr>
        <xdr:cNvPr id="875" name="直線コネクタ 874">
          <a:extLst>
            <a:ext uri="{FF2B5EF4-FFF2-40B4-BE49-F238E27FC236}">
              <a16:creationId xmlns:a16="http://schemas.microsoft.com/office/drawing/2014/main" id="{565BFAFA-BA93-4CDA-8429-279611133A16}"/>
            </a:ext>
          </a:extLst>
        </xdr:cNvPr>
        <xdr:cNvCxnSpPr/>
      </xdr:nvCxnSpPr>
      <xdr:spPr>
        <a:xfrm flipV="1">
          <a:off x="22160864" y="172135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876" name="【公民館】&#10;一人当たり面積最小値テキスト">
          <a:extLst>
            <a:ext uri="{FF2B5EF4-FFF2-40B4-BE49-F238E27FC236}">
              <a16:creationId xmlns:a16="http://schemas.microsoft.com/office/drawing/2014/main" id="{A881150F-3F10-4980-89E8-7EFED9EF1272}"/>
            </a:ext>
          </a:extLst>
        </xdr:cNvPr>
        <xdr:cNvSpPr txBox="1"/>
      </xdr:nvSpPr>
      <xdr:spPr>
        <a:xfrm>
          <a:off x="22199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877" name="直線コネクタ 876">
          <a:extLst>
            <a:ext uri="{FF2B5EF4-FFF2-40B4-BE49-F238E27FC236}">
              <a16:creationId xmlns:a16="http://schemas.microsoft.com/office/drawing/2014/main" id="{F4E0D145-9D91-4196-8E46-608099EBE70C}"/>
            </a:ext>
          </a:extLst>
        </xdr:cNvPr>
        <xdr:cNvCxnSpPr/>
      </xdr:nvCxnSpPr>
      <xdr:spPr>
        <a:xfrm>
          <a:off x="22072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15257</xdr:rowOff>
    </xdr:from>
    <xdr:ext cx="469744" cy="259045"/>
    <xdr:sp macro="" textlink="">
      <xdr:nvSpPr>
        <xdr:cNvPr id="878" name="【公民館】&#10;一人当たり面積最大値テキスト">
          <a:extLst>
            <a:ext uri="{FF2B5EF4-FFF2-40B4-BE49-F238E27FC236}">
              <a16:creationId xmlns:a16="http://schemas.microsoft.com/office/drawing/2014/main" id="{989F2919-098F-436E-8974-5081C65FCF72}"/>
            </a:ext>
          </a:extLst>
        </xdr:cNvPr>
        <xdr:cNvSpPr txBox="1"/>
      </xdr:nvSpPr>
      <xdr:spPr>
        <a:xfrm>
          <a:off x="22199600" y="1698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68580</xdr:rowOff>
    </xdr:from>
    <xdr:to>
      <xdr:col>116</xdr:col>
      <xdr:colOff>152400</xdr:colOff>
      <xdr:row>100</xdr:row>
      <xdr:rowOff>68580</xdr:rowOff>
    </xdr:to>
    <xdr:cxnSp macro="">
      <xdr:nvCxnSpPr>
        <xdr:cNvPr id="879" name="直線コネクタ 878">
          <a:extLst>
            <a:ext uri="{FF2B5EF4-FFF2-40B4-BE49-F238E27FC236}">
              <a16:creationId xmlns:a16="http://schemas.microsoft.com/office/drawing/2014/main" id="{81D86FAD-C5AA-4E40-918D-3FE925D457B7}"/>
            </a:ext>
          </a:extLst>
        </xdr:cNvPr>
        <xdr:cNvCxnSpPr/>
      </xdr:nvCxnSpPr>
      <xdr:spPr>
        <a:xfrm>
          <a:off x="22072600" y="1721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82566</xdr:rowOff>
    </xdr:from>
    <xdr:ext cx="469744" cy="259045"/>
    <xdr:sp macro="" textlink="">
      <xdr:nvSpPr>
        <xdr:cNvPr id="880" name="【公民館】&#10;一人当たり面積平均値テキスト">
          <a:extLst>
            <a:ext uri="{FF2B5EF4-FFF2-40B4-BE49-F238E27FC236}">
              <a16:creationId xmlns:a16="http://schemas.microsoft.com/office/drawing/2014/main" id="{E784077D-86C3-49CF-A388-60778B4D7690}"/>
            </a:ext>
          </a:extLst>
        </xdr:cNvPr>
        <xdr:cNvSpPr txBox="1"/>
      </xdr:nvSpPr>
      <xdr:spPr>
        <a:xfrm>
          <a:off x="22199600" y="17913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59689</xdr:rowOff>
    </xdr:from>
    <xdr:to>
      <xdr:col>116</xdr:col>
      <xdr:colOff>114300</xdr:colOff>
      <xdr:row>105</xdr:row>
      <xdr:rowOff>161289</xdr:rowOff>
    </xdr:to>
    <xdr:sp macro="" textlink="">
      <xdr:nvSpPr>
        <xdr:cNvPr id="881" name="フローチャート: 判断 880">
          <a:extLst>
            <a:ext uri="{FF2B5EF4-FFF2-40B4-BE49-F238E27FC236}">
              <a16:creationId xmlns:a16="http://schemas.microsoft.com/office/drawing/2014/main" id="{522C124F-6E15-45A4-83E2-D71BABBF6A24}"/>
            </a:ext>
          </a:extLst>
        </xdr:cNvPr>
        <xdr:cNvSpPr/>
      </xdr:nvSpPr>
      <xdr:spPr>
        <a:xfrm>
          <a:off x="221107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90170</xdr:rowOff>
    </xdr:from>
    <xdr:to>
      <xdr:col>112</xdr:col>
      <xdr:colOff>38100</xdr:colOff>
      <xdr:row>106</xdr:row>
      <xdr:rowOff>20320</xdr:rowOff>
    </xdr:to>
    <xdr:sp macro="" textlink="">
      <xdr:nvSpPr>
        <xdr:cNvPr id="882" name="フローチャート: 判断 881">
          <a:extLst>
            <a:ext uri="{FF2B5EF4-FFF2-40B4-BE49-F238E27FC236}">
              <a16:creationId xmlns:a16="http://schemas.microsoft.com/office/drawing/2014/main" id="{FC8D6B91-E493-4E4E-856E-5F095B02E3FA}"/>
            </a:ext>
          </a:extLst>
        </xdr:cNvPr>
        <xdr:cNvSpPr/>
      </xdr:nvSpPr>
      <xdr:spPr>
        <a:xfrm>
          <a:off x="21272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74930</xdr:rowOff>
    </xdr:from>
    <xdr:to>
      <xdr:col>107</xdr:col>
      <xdr:colOff>101600</xdr:colOff>
      <xdr:row>106</xdr:row>
      <xdr:rowOff>5080</xdr:rowOff>
    </xdr:to>
    <xdr:sp macro="" textlink="">
      <xdr:nvSpPr>
        <xdr:cNvPr id="883" name="フローチャート: 判断 882">
          <a:extLst>
            <a:ext uri="{FF2B5EF4-FFF2-40B4-BE49-F238E27FC236}">
              <a16:creationId xmlns:a16="http://schemas.microsoft.com/office/drawing/2014/main" id="{E8D9C293-138B-4423-9499-96D5D5BE03EF}"/>
            </a:ext>
          </a:extLst>
        </xdr:cNvPr>
        <xdr:cNvSpPr/>
      </xdr:nvSpPr>
      <xdr:spPr>
        <a:xfrm>
          <a:off x="20383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105411</xdr:rowOff>
    </xdr:from>
    <xdr:to>
      <xdr:col>102</xdr:col>
      <xdr:colOff>165100</xdr:colOff>
      <xdr:row>106</xdr:row>
      <xdr:rowOff>35561</xdr:rowOff>
    </xdr:to>
    <xdr:sp macro="" textlink="">
      <xdr:nvSpPr>
        <xdr:cNvPr id="884" name="フローチャート: 判断 883">
          <a:extLst>
            <a:ext uri="{FF2B5EF4-FFF2-40B4-BE49-F238E27FC236}">
              <a16:creationId xmlns:a16="http://schemas.microsoft.com/office/drawing/2014/main" id="{3AD7E148-0074-4354-B4B9-B0E84D00D8D9}"/>
            </a:ext>
          </a:extLst>
        </xdr:cNvPr>
        <xdr:cNvSpPr/>
      </xdr:nvSpPr>
      <xdr:spPr>
        <a:xfrm>
          <a:off x="19494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2539</xdr:rowOff>
    </xdr:from>
    <xdr:to>
      <xdr:col>98</xdr:col>
      <xdr:colOff>38100</xdr:colOff>
      <xdr:row>106</xdr:row>
      <xdr:rowOff>104139</xdr:rowOff>
    </xdr:to>
    <xdr:sp macro="" textlink="">
      <xdr:nvSpPr>
        <xdr:cNvPr id="885" name="フローチャート: 判断 884">
          <a:extLst>
            <a:ext uri="{FF2B5EF4-FFF2-40B4-BE49-F238E27FC236}">
              <a16:creationId xmlns:a16="http://schemas.microsoft.com/office/drawing/2014/main" id="{B7A901D7-0D2B-41C0-BF7C-F479FE409306}"/>
            </a:ext>
          </a:extLst>
        </xdr:cNvPr>
        <xdr:cNvSpPr/>
      </xdr:nvSpPr>
      <xdr:spPr>
        <a:xfrm>
          <a:off x="18605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86" name="テキスト ボックス 885">
          <a:extLst>
            <a:ext uri="{FF2B5EF4-FFF2-40B4-BE49-F238E27FC236}">
              <a16:creationId xmlns:a16="http://schemas.microsoft.com/office/drawing/2014/main" id="{7AE9E8FA-908D-4BE5-8715-31439BEA322D}"/>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87" name="テキスト ボックス 886">
          <a:extLst>
            <a:ext uri="{FF2B5EF4-FFF2-40B4-BE49-F238E27FC236}">
              <a16:creationId xmlns:a16="http://schemas.microsoft.com/office/drawing/2014/main" id="{A11D458C-FC1E-4177-8266-05ACBCAFEC81}"/>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88" name="テキスト ボックス 887">
          <a:extLst>
            <a:ext uri="{FF2B5EF4-FFF2-40B4-BE49-F238E27FC236}">
              <a16:creationId xmlns:a16="http://schemas.microsoft.com/office/drawing/2014/main" id="{C16A8507-6CCC-4DBA-8671-C3A3C51755DC}"/>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89" name="テキスト ボックス 888">
          <a:extLst>
            <a:ext uri="{FF2B5EF4-FFF2-40B4-BE49-F238E27FC236}">
              <a16:creationId xmlns:a16="http://schemas.microsoft.com/office/drawing/2014/main" id="{7027884E-CA9C-4C5F-A962-213DD7492116}"/>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90" name="テキスト ボックス 889">
          <a:extLst>
            <a:ext uri="{FF2B5EF4-FFF2-40B4-BE49-F238E27FC236}">
              <a16:creationId xmlns:a16="http://schemas.microsoft.com/office/drawing/2014/main" id="{2810F850-A0A1-45D9-B4D1-51F18D59379E}"/>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48261</xdr:rowOff>
    </xdr:from>
    <xdr:to>
      <xdr:col>116</xdr:col>
      <xdr:colOff>114300</xdr:colOff>
      <xdr:row>108</xdr:row>
      <xdr:rowOff>149861</xdr:rowOff>
    </xdr:to>
    <xdr:sp macro="" textlink="">
      <xdr:nvSpPr>
        <xdr:cNvPr id="891" name="楕円 890">
          <a:extLst>
            <a:ext uri="{FF2B5EF4-FFF2-40B4-BE49-F238E27FC236}">
              <a16:creationId xmlns:a16="http://schemas.microsoft.com/office/drawing/2014/main" id="{933B7001-24F3-4883-A940-B5CA1B76648F}"/>
            </a:ext>
          </a:extLst>
        </xdr:cNvPr>
        <xdr:cNvSpPr/>
      </xdr:nvSpPr>
      <xdr:spPr>
        <a:xfrm>
          <a:off x="22110700" y="1856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134638</xdr:rowOff>
    </xdr:from>
    <xdr:ext cx="469744" cy="259045"/>
    <xdr:sp macro="" textlink="">
      <xdr:nvSpPr>
        <xdr:cNvPr id="892" name="【公民館】&#10;一人当たり面積該当値テキスト">
          <a:extLst>
            <a:ext uri="{FF2B5EF4-FFF2-40B4-BE49-F238E27FC236}">
              <a16:creationId xmlns:a16="http://schemas.microsoft.com/office/drawing/2014/main" id="{C460C672-4B94-4BB3-A9CE-41796C825EC1}"/>
            </a:ext>
          </a:extLst>
        </xdr:cNvPr>
        <xdr:cNvSpPr txBox="1"/>
      </xdr:nvSpPr>
      <xdr:spPr>
        <a:xfrm>
          <a:off x="22199600" y="18479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55880</xdr:rowOff>
    </xdr:from>
    <xdr:to>
      <xdr:col>112</xdr:col>
      <xdr:colOff>38100</xdr:colOff>
      <xdr:row>108</xdr:row>
      <xdr:rowOff>157480</xdr:rowOff>
    </xdr:to>
    <xdr:sp macro="" textlink="">
      <xdr:nvSpPr>
        <xdr:cNvPr id="893" name="楕円 892">
          <a:extLst>
            <a:ext uri="{FF2B5EF4-FFF2-40B4-BE49-F238E27FC236}">
              <a16:creationId xmlns:a16="http://schemas.microsoft.com/office/drawing/2014/main" id="{D0FA1556-0A0D-4980-AB4C-B534A92D692D}"/>
            </a:ext>
          </a:extLst>
        </xdr:cNvPr>
        <xdr:cNvSpPr/>
      </xdr:nvSpPr>
      <xdr:spPr>
        <a:xfrm>
          <a:off x="21272500" y="1857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99061</xdr:rowOff>
    </xdr:from>
    <xdr:to>
      <xdr:col>116</xdr:col>
      <xdr:colOff>63500</xdr:colOff>
      <xdr:row>108</xdr:row>
      <xdr:rowOff>106680</xdr:rowOff>
    </xdr:to>
    <xdr:cxnSp macro="">
      <xdr:nvCxnSpPr>
        <xdr:cNvPr id="894" name="直線コネクタ 893">
          <a:extLst>
            <a:ext uri="{FF2B5EF4-FFF2-40B4-BE49-F238E27FC236}">
              <a16:creationId xmlns:a16="http://schemas.microsoft.com/office/drawing/2014/main" id="{533C95EB-9DFB-49D4-BDB1-9DB655C5353B}"/>
            </a:ext>
          </a:extLst>
        </xdr:cNvPr>
        <xdr:cNvCxnSpPr/>
      </xdr:nvCxnSpPr>
      <xdr:spPr>
        <a:xfrm flipV="1">
          <a:off x="21323300" y="1861566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48261</xdr:rowOff>
    </xdr:from>
    <xdr:to>
      <xdr:col>107</xdr:col>
      <xdr:colOff>101600</xdr:colOff>
      <xdr:row>108</xdr:row>
      <xdr:rowOff>149861</xdr:rowOff>
    </xdr:to>
    <xdr:sp macro="" textlink="">
      <xdr:nvSpPr>
        <xdr:cNvPr id="895" name="楕円 894">
          <a:extLst>
            <a:ext uri="{FF2B5EF4-FFF2-40B4-BE49-F238E27FC236}">
              <a16:creationId xmlns:a16="http://schemas.microsoft.com/office/drawing/2014/main" id="{762135DC-6341-4695-B5A6-7346F8D451D3}"/>
            </a:ext>
          </a:extLst>
        </xdr:cNvPr>
        <xdr:cNvSpPr/>
      </xdr:nvSpPr>
      <xdr:spPr>
        <a:xfrm>
          <a:off x="20383500" y="1856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99061</xdr:rowOff>
    </xdr:from>
    <xdr:to>
      <xdr:col>111</xdr:col>
      <xdr:colOff>177800</xdr:colOff>
      <xdr:row>108</xdr:row>
      <xdr:rowOff>106680</xdr:rowOff>
    </xdr:to>
    <xdr:cxnSp macro="">
      <xdr:nvCxnSpPr>
        <xdr:cNvPr id="896" name="直線コネクタ 895">
          <a:extLst>
            <a:ext uri="{FF2B5EF4-FFF2-40B4-BE49-F238E27FC236}">
              <a16:creationId xmlns:a16="http://schemas.microsoft.com/office/drawing/2014/main" id="{120BF1AF-B319-4F28-AC6F-53C8ADC71566}"/>
            </a:ext>
          </a:extLst>
        </xdr:cNvPr>
        <xdr:cNvCxnSpPr/>
      </xdr:nvCxnSpPr>
      <xdr:spPr>
        <a:xfrm>
          <a:off x="20434300" y="186156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55880</xdr:rowOff>
    </xdr:from>
    <xdr:to>
      <xdr:col>102</xdr:col>
      <xdr:colOff>165100</xdr:colOff>
      <xdr:row>108</xdr:row>
      <xdr:rowOff>157480</xdr:rowOff>
    </xdr:to>
    <xdr:sp macro="" textlink="">
      <xdr:nvSpPr>
        <xdr:cNvPr id="897" name="楕円 896">
          <a:extLst>
            <a:ext uri="{FF2B5EF4-FFF2-40B4-BE49-F238E27FC236}">
              <a16:creationId xmlns:a16="http://schemas.microsoft.com/office/drawing/2014/main" id="{46910198-1147-42EC-9D47-C851B9D6B979}"/>
            </a:ext>
          </a:extLst>
        </xdr:cNvPr>
        <xdr:cNvSpPr/>
      </xdr:nvSpPr>
      <xdr:spPr>
        <a:xfrm>
          <a:off x="19494500" y="1857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99061</xdr:rowOff>
    </xdr:from>
    <xdr:to>
      <xdr:col>107</xdr:col>
      <xdr:colOff>50800</xdr:colOff>
      <xdr:row>108</xdr:row>
      <xdr:rowOff>106680</xdr:rowOff>
    </xdr:to>
    <xdr:cxnSp macro="">
      <xdr:nvCxnSpPr>
        <xdr:cNvPr id="898" name="直線コネクタ 897">
          <a:extLst>
            <a:ext uri="{FF2B5EF4-FFF2-40B4-BE49-F238E27FC236}">
              <a16:creationId xmlns:a16="http://schemas.microsoft.com/office/drawing/2014/main" id="{C7D67BF7-AAB8-471E-99CC-7A6F2D3AFD90}"/>
            </a:ext>
          </a:extLst>
        </xdr:cNvPr>
        <xdr:cNvCxnSpPr/>
      </xdr:nvCxnSpPr>
      <xdr:spPr>
        <a:xfrm flipV="1">
          <a:off x="19545300" y="186156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36847</xdr:rowOff>
    </xdr:from>
    <xdr:ext cx="469744" cy="259045"/>
    <xdr:sp macro="" textlink="">
      <xdr:nvSpPr>
        <xdr:cNvPr id="899" name="n_1aveValue【公民館】&#10;一人当たり面積">
          <a:extLst>
            <a:ext uri="{FF2B5EF4-FFF2-40B4-BE49-F238E27FC236}">
              <a16:creationId xmlns:a16="http://schemas.microsoft.com/office/drawing/2014/main" id="{AB50A38A-0634-408B-B6F8-03709EA6CCBE}"/>
            </a:ext>
          </a:extLst>
        </xdr:cNvPr>
        <xdr:cNvSpPr txBox="1"/>
      </xdr:nvSpPr>
      <xdr:spPr>
        <a:xfrm>
          <a:off x="21075727" y="1786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21607</xdr:rowOff>
    </xdr:from>
    <xdr:ext cx="469744" cy="259045"/>
    <xdr:sp macro="" textlink="">
      <xdr:nvSpPr>
        <xdr:cNvPr id="900" name="n_2aveValue【公民館】&#10;一人当たり面積">
          <a:extLst>
            <a:ext uri="{FF2B5EF4-FFF2-40B4-BE49-F238E27FC236}">
              <a16:creationId xmlns:a16="http://schemas.microsoft.com/office/drawing/2014/main" id="{16552EAA-C226-4A19-A31D-BC20996AE5A4}"/>
            </a:ext>
          </a:extLst>
        </xdr:cNvPr>
        <xdr:cNvSpPr txBox="1"/>
      </xdr:nvSpPr>
      <xdr:spPr>
        <a:xfrm>
          <a:off x="201994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52088</xdr:rowOff>
    </xdr:from>
    <xdr:ext cx="469744" cy="259045"/>
    <xdr:sp macro="" textlink="">
      <xdr:nvSpPr>
        <xdr:cNvPr id="901" name="n_3aveValue【公民館】&#10;一人当たり面積">
          <a:extLst>
            <a:ext uri="{FF2B5EF4-FFF2-40B4-BE49-F238E27FC236}">
              <a16:creationId xmlns:a16="http://schemas.microsoft.com/office/drawing/2014/main" id="{7BEFF9DB-18E5-4B55-8BAA-D7C29664BA02}"/>
            </a:ext>
          </a:extLst>
        </xdr:cNvPr>
        <xdr:cNvSpPr txBox="1"/>
      </xdr:nvSpPr>
      <xdr:spPr>
        <a:xfrm>
          <a:off x="19310427" y="178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120666</xdr:rowOff>
    </xdr:from>
    <xdr:ext cx="469744" cy="259045"/>
    <xdr:sp macro="" textlink="">
      <xdr:nvSpPr>
        <xdr:cNvPr id="902" name="n_4aveValue【公民館】&#10;一人当たり面積">
          <a:extLst>
            <a:ext uri="{FF2B5EF4-FFF2-40B4-BE49-F238E27FC236}">
              <a16:creationId xmlns:a16="http://schemas.microsoft.com/office/drawing/2014/main" id="{1C06CFDA-29D2-4418-BCF9-6E9DC9737A0E}"/>
            </a:ext>
          </a:extLst>
        </xdr:cNvPr>
        <xdr:cNvSpPr txBox="1"/>
      </xdr:nvSpPr>
      <xdr:spPr>
        <a:xfrm>
          <a:off x="1842142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148607</xdr:rowOff>
    </xdr:from>
    <xdr:ext cx="469744" cy="259045"/>
    <xdr:sp macro="" textlink="">
      <xdr:nvSpPr>
        <xdr:cNvPr id="903" name="n_1mainValue【公民館】&#10;一人当たり面積">
          <a:extLst>
            <a:ext uri="{FF2B5EF4-FFF2-40B4-BE49-F238E27FC236}">
              <a16:creationId xmlns:a16="http://schemas.microsoft.com/office/drawing/2014/main" id="{35CCFF24-CC5B-4CF8-A48D-746688171022}"/>
            </a:ext>
          </a:extLst>
        </xdr:cNvPr>
        <xdr:cNvSpPr txBox="1"/>
      </xdr:nvSpPr>
      <xdr:spPr>
        <a:xfrm>
          <a:off x="21075727" y="186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140988</xdr:rowOff>
    </xdr:from>
    <xdr:ext cx="469744" cy="259045"/>
    <xdr:sp macro="" textlink="">
      <xdr:nvSpPr>
        <xdr:cNvPr id="904" name="n_2mainValue【公民館】&#10;一人当たり面積">
          <a:extLst>
            <a:ext uri="{FF2B5EF4-FFF2-40B4-BE49-F238E27FC236}">
              <a16:creationId xmlns:a16="http://schemas.microsoft.com/office/drawing/2014/main" id="{6067A068-0B4A-4D2F-8328-42EFA5ECF5A8}"/>
            </a:ext>
          </a:extLst>
        </xdr:cNvPr>
        <xdr:cNvSpPr txBox="1"/>
      </xdr:nvSpPr>
      <xdr:spPr>
        <a:xfrm>
          <a:off x="20199427" y="1865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148607</xdr:rowOff>
    </xdr:from>
    <xdr:ext cx="469744" cy="259045"/>
    <xdr:sp macro="" textlink="">
      <xdr:nvSpPr>
        <xdr:cNvPr id="905" name="n_3mainValue【公民館】&#10;一人当たり面積">
          <a:extLst>
            <a:ext uri="{FF2B5EF4-FFF2-40B4-BE49-F238E27FC236}">
              <a16:creationId xmlns:a16="http://schemas.microsoft.com/office/drawing/2014/main" id="{BBDD4A3A-C81A-4134-B46B-4CBDFFB2B9D5}"/>
            </a:ext>
          </a:extLst>
        </xdr:cNvPr>
        <xdr:cNvSpPr txBox="1"/>
      </xdr:nvSpPr>
      <xdr:spPr>
        <a:xfrm>
          <a:off x="19310427" y="186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06" name="正方形/長方形 905">
          <a:extLst>
            <a:ext uri="{FF2B5EF4-FFF2-40B4-BE49-F238E27FC236}">
              <a16:creationId xmlns:a16="http://schemas.microsoft.com/office/drawing/2014/main" id="{A42746E1-34DE-4016-8D58-78164CF7764F}"/>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07" name="正方形/長方形 906">
          <a:extLst>
            <a:ext uri="{FF2B5EF4-FFF2-40B4-BE49-F238E27FC236}">
              <a16:creationId xmlns:a16="http://schemas.microsoft.com/office/drawing/2014/main" id="{AA06B6B6-675C-4662-AE6E-9E145F539A47}"/>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08" name="テキスト ボックス 907">
          <a:extLst>
            <a:ext uri="{FF2B5EF4-FFF2-40B4-BE49-F238E27FC236}">
              <a16:creationId xmlns:a16="http://schemas.microsoft.com/office/drawing/2014/main" id="{78EE3809-BA39-4F5B-9FFA-CC5B4A570CC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「橋りょう・トンネル」および「港湾・漁港」を除くすべての施設類型において，類似団体平均より老朽化が進んでおり，特に，道路および児童福祉施設は平均値から大きくかい離している。</a:t>
          </a:r>
        </a:p>
        <a:p>
          <a:r>
            <a:rPr kumimoji="1" lang="ja-JP" altLang="en-US" sz="1300">
              <a:latin typeface="ＭＳ Ｐゴシック" panose="020B0600070205080204" pitchFamily="50" charset="-128"/>
              <a:ea typeface="ＭＳ Ｐゴシック" panose="020B0600070205080204" pitchFamily="50" charset="-128"/>
            </a:rPr>
            <a:t>　今後も，点検・診断や計画的な予防保全による長寿命化を進めていくなど，公共施設等の適正管理に努める。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BCFB362-E581-428A-ABCE-D85CFE2615CF}"/>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A36220E-4D1C-48B7-B6BC-F81173DC11CA}"/>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2D35E90-E52C-423E-B0FD-F97B2884BE9D}"/>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BCD6C56-DD57-40B6-9621-031B62C51C2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北海道函館市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004F9A7-73E6-4EB3-9242-559C2FAE9159}"/>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9076283-4E5B-4BBB-8BDB-6D787F471584}"/>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561CF7C-591B-4AA9-94F2-A6AA7AB57D4A}"/>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D3953BE-14C6-465E-B7C0-B10160BF17F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105A516-D40E-417A-81D9-B86538E8D11E}"/>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AA6ACDC-8D92-46C3-A9D2-27ABEA9FCD2F}"/>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255,308
254,146
677.87
137,782,620
136,199,691
1,344,638
69,622,544
138,050,135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4B84DFC-4EEC-49E6-8A24-D8BDD74D5DA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8CD52EB-DA55-4254-9588-3B41547849E2}"/>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EC79454-2A73-4FED-970C-E6D6F4471A4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52.4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11714FB-1676-46B2-AEDC-F1887817BAA8}"/>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FF2F43C-E748-41FE-829D-49436B424E09}"/>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27029925-6501-438C-9CC4-D755BEFCFE4E}"/>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5225C11-4A1B-4F69-82B1-2996C1CEC3E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497E1F9-ECC3-485C-915B-C91B8BF9CD1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A140DCD-21BB-4417-AA67-34BAA6EA41FC}"/>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56F1CBD-3470-41DA-865E-180935F2940D}"/>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F5D3BE4-AC28-4353-9E36-3BA4B044D4F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BDF411F-D611-473C-B203-E1AE0C12E0AD}"/>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7DAFC06-95E1-4270-87C5-E9E77390AE89}"/>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B7B9CEF-D8AF-4E08-AB0D-68AE2A02027B}"/>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8C15576-C97A-4452-A632-17A18CA9B4D4}"/>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368B7A3-4AA2-4FC9-99E0-54E4299EB657}"/>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66936B5-D1F7-4775-8D35-1430CAC9ABFB}"/>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989A4FB0-64EF-448A-9638-00057A683639}"/>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5292032-8B19-40E6-84A4-90D181ADD3FC}"/>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598DD486-935A-46D3-B629-BECE6FAE5175}"/>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6FD2716F-7EF2-40EA-8A6C-0EB4E693FEA1}"/>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F4773CCF-DB49-42CC-B228-B1656EA020C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72FFEF4-0C8E-426F-8F2B-81A7410D4ABA}"/>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A479FEC1-2382-4F73-8FC9-DB3D57C83749}"/>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872C839A-F2BE-4425-A780-7D919CF52327}"/>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6A18222D-D164-4181-90B4-B77E79429315}"/>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CE8F0C80-65A0-4C21-9AD7-41955C6D21B5}"/>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855DE6C2-026A-48AF-B1F5-7AC12C96006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4994781B-F572-49EF-9146-218AA722C232}"/>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9921152D-A511-44B0-9EB6-DE8EC68A2C97}"/>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9BA58024-7F52-4AAF-B4E4-1D262E6856E5}"/>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52CB7102-6000-4375-827A-A3D211098DF8}"/>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245D019A-CD28-48D0-829F-85817F3EE135}"/>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DF8AADE0-E81C-4D8C-A45A-ACA98A29BF77}"/>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6C4CC97C-E72B-4EB1-8DFD-C052A423C4F6}"/>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31232C7B-2625-43D3-8F64-E1BE1D99EFA6}"/>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6419B074-44E7-4229-A3D9-1EB9438CA873}"/>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37CE152D-1F34-4FE2-A702-6C59736DF78A}"/>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4C4263B-E62B-4C43-A43A-CFBB601A479D}"/>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134F474A-67C3-44B3-9D1F-CC4162F2C43F}"/>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731AF7E2-6E72-4E49-BECC-269E6D35F3E3}"/>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72F19D0C-4E65-440B-9B2D-48A20C9E831B}"/>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3EEA006-D18C-4C5B-A3F4-355004FD77A8}"/>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DB726426-5B3C-48C7-B3E5-CA38A4A74CF7}"/>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BEB3519D-4167-46B8-BE23-CCF6C28A60C6}"/>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6DED85A4-7191-428E-9E7D-C8F6157F97FC}"/>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45176</xdr:rowOff>
    </xdr:from>
    <xdr:to>
      <xdr:col>24</xdr:col>
      <xdr:colOff>62865</xdr:colOff>
      <xdr:row>42</xdr:row>
      <xdr:rowOff>89263</xdr:rowOff>
    </xdr:to>
    <xdr:cxnSp macro="">
      <xdr:nvCxnSpPr>
        <xdr:cNvPr id="58" name="直線コネクタ 57">
          <a:extLst>
            <a:ext uri="{FF2B5EF4-FFF2-40B4-BE49-F238E27FC236}">
              <a16:creationId xmlns:a16="http://schemas.microsoft.com/office/drawing/2014/main" id="{54A7527E-5D71-4E3D-830D-2681FBD31512}"/>
            </a:ext>
          </a:extLst>
        </xdr:cNvPr>
        <xdr:cNvCxnSpPr/>
      </xdr:nvCxnSpPr>
      <xdr:spPr>
        <a:xfrm flipV="1">
          <a:off x="4634865" y="5874476"/>
          <a:ext cx="0" cy="1415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93090</xdr:rowOff>
    </xdr:from>
    <xdr:ext cx="405111" cy="259045"/>
    <xdr:sp macro="" textlink="">
      <xdr:nvSpPr>
        <xdr:cNvPr id="59" name="【図書館】&#10;有形固定資産減価償却率最小値テキスト">
          <a:extLst>
            <a:ext uri="{FF2B5EF4-FFF2-40B4-BE49-F238E27FC236}">
              <a16:creationId xmlns:a16="http://schemas.microsoft.com/office/drawing/2014/main" id="{DC9598B8-0D7A-4B66-B588-9BE570D9DAA6}"/>
            </a:ext>
          </a:extLst>
        </xdr:cNvPr>
        <xdr:cNvSpPr txBox="1"/>
      </xdr:nvSpPr>
      <xdr:spPr>
        <a:xfrm>
          <a:off x="4673600" y="7293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89263</xdr:rowOff>
    </xdr:from>
    <xdr:to>
      <xdr:col>24</xdr:col>
      <xdr:colOff>152400</xdr:colOff>
      <xdr:row>42</xdr:row>
      <xdr:rowOff>89263</xdr:rowOff>
    </xdr:to>
    <xdr:cxnSp macro="">
      <xdr:nvCxnSpPr>
        <xdr:cNvPr id="60" name="直線コネクタ 59">
          <a:extLst>
            <a:ext uri="{FF2B5EF4-FFF2-40B4-BE49-F238E27FC236}">
              <a16:creationId xmlns:a16="http://schemas.microsoft.com/office/drawing/2014/main" id="{E0F43F64-5E0F-46EE-8128-300285B00D4F}"/>
            </a:ext>
          </a:extLst>
        </xdr:cNvPr>
        <xdr:cNvCxnSpPr/>
      </xdr:nvCxnSpPr>
      <xdr:spPr>
        <a:xfrm>
          <a:off x="4546600" y="729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163303</xdr:rowOff>
    </xdr:from>
    <xdr:ext cx="405111" cy="259045"/>
    <xdr:sp macro="" textlink="">
      <xdr:nvSpPr>
        <xdr:cNvPr id="61" name="【図書館】&#10;有形固定資産減価償却率最大値テキスト">
          <a:extLst>
            <a:ext uri="{FF2B5EF4-FFF2-40B4-BE49-F238E27FC236}">
              <a16:creationId xmlns:a16="http://schemas.microsoft.com/office/drawing/2014/main" id="{4C5D9E37-D897-443F-BCBA-66D5DB44518D}"/>
            </a:ext>
          </a:extLst>
        </xdr:cNvPr>
        <xdr:cNvSpPr txBox="1"/>
      </xdr:nvSpPr>
      <xdr:spPr>
        <a:xfrm>
          <a:off x="4673600" y="564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45176</xdr:rowOff>
    </xdr:from>
    <xdr:to>
      <xdr:col>24</xdr:col>
      <xdr:colOff>152400</xdr:colOff>
      <xdr:row>34</xdr:row>
      <xdr:rowOff>45176</xdr:rowOff>
    </xdr:to>
    <xdr:cxnSp macro="">
      <xdr:nvCxnSpPr>
        <xdr:cNvPr id="62" name="直線コネクタ 61">
          <a:extLst>
            <a:ext uri="{FF2B5EF4-FFF2-40B4-BE49-F238E27FC236}">
              <a16:creationId xmlns:a16="http://schemas.microsoft.com/office/drawing/2014/main" id="{B7965552-6082-45AD-B18B-B8921F2F78A1}"/>
            </a:ext>
          </a:extLst>
        </xdr:cNvPr>
        <xdr:cNvCxnSpPr/>
      </xdr:nvCxnSpPr>
      <xdr:spPr>
        <a:xfrm>
          <a:off x="4546600" y="587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145885</xdr:rowOff>
    </xdr:from>
    <xdr:ext cx="405111" cy="259045"/>
    <xdr:sp macro="" textlink="">
      <xdr:nvSpPr>
        <xdr:cNvPr id="63" name="【図書館】&#10;有形固定資産減価償却率平均値テキスト">
          <a:extLst>
            <a:ext uri="{FF2B5EF4-FFF2-40B4-BE49-F238E27FC236}">
              <a16:creationId xmlns:a16="http://schemas.microsoft.com/office/drawing/2014/main" id="{C92403E4-D153-4D4C-BB65-BA8BA4C84372}"/>
            </a:ext>
          </a:extLst>
        </xdr:cNvPr>
        <xdr:cNvSpPr txBox="1"/>
      </xdr:nvSpPr>
      <xdr:spPr>
        <a:xfrm>
          <a:off x="4673600" y="6318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167458</xdr:rowOff>
    </xdr:from>
    <xdr:to>
      <xdr:col>24</xdr:col>
      <xdr:colOff>114300</xdr:colOff>
      <xdr:row>37</xdr:row>
      <xdr:rowOff>97608</xdr:rowOff>
    </xdr:to>
    <xdr:sp macro="" textlink="">
      <xdr:nvSpPr>
        <xdr:cNvPr id="64" name="フローチャート: 判断 63">
          <a:extLst>
            <a:ext uri="{FF2B5EF4-FFF2-40B4-BE49-F238E27FC236}">
              <a16:creationId xmlns:a16="http://schemas.microsoft.com/office/drawing/2014/main" id="{2C9F99C7-A367-4EF1-AC70-9082C6FA17A8}"/>
            </a:ext>
          </a:extLst>
        </xdr:cNvPr>
        <xdr:cNvSpPr/>
      </xdr:nvSpPr>
      <xdr:spPr>
        <a:xfrm>
          <a:off x="45847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147864</xdr:rowOff>
    </xdr:from>
    <xdr:to>
      <xdr:col>20</xdr:col>
      <xdr:colOff>38100</xdr:colOff>
      <xdr:row>37</xdr:row>
      <xdr:rowOff>78014</xdr:rowOff>
    </xdr:to>
    <xdr:sp macro="" textlink="">
      <xdr:nvSpPr>
        <xdr:cNvPr id="65" name="フローチャート: 判断 64">
          <a:extLst>
            <a:ext uri="{FF2B5EF4-FFF2-40B4-BE49-F238E27FC236}">
              <a16:creationId xmlns:a16="http://schemas.microsoft.com/office/drawing/2014/main" id="{EB667440-9114-41E8-98E2-BC7E7E61A097}"/>
            </a:ext>
          </a:extLst>
        </xdr:cNvPr>
        <xdr:cNvSpPr/>
      </xdr:nvSpPr>
      <xdr:spPr>
        <a:xfrm>
          <a:off x="37465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121739</xdr:rowOff>
    </xdr:from>
    <xdr:to>
      <xdr:col>15</xdr:col>
      <xdr:colOff>101600</xdr:colOff>
      <xdr:row>37</xdr:row>
      <xdr:rowOff>51889</xdr:rowOff>
    </xdr:to>
    <xdr:sp macro="" textlink="">
      <xdr:nvSpPr>
        <xdr:cNvPr id="66" name="フローチャート: 判断 65">
          <a:extLst>
            <a:ext uri="{FF2B5EF4-FFF2-40B4-BE49-F238E27FC236}">
              <a16:creationId xmlns:a16="http://schemas.microsoft.com/office/drawing/2014/main" id="{A5B3E5DD-5825-4D6C-949C-956B517E73C8}"/>
            </a:ext>
          </a:extLst>
        </xdr:cNvPr>
        <xdr:cNvSpPr/>
      </xdr:nvSpPr>
      <xdr:spPr>
        <a:xfrm>
          <a:off x="2857500" y="629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139700</xdr:rowOff>
    </xdr:from>
    <xdr:to>
      <xdr:col>10</xdr:col>
      <xdr:colOff>165100</xdr:colOff>
      <xdr:row>37</xdr:row>
      <xdr:rowOff>69850</xdr:rowOff>
    </xdr:to>
    <xdr:sp macro="" textlink="">
      <xdr:nvSpPr>
        <xdr:cNvPr id="67" name="フローチャート: 判断 66">
          <a:extLst>
            <a:ext uri="{FF2B5EF4-FFF2-40B4-BE49-F238E27FC236}">
              <a16:creationId xmlns:a16="http://schemas.microsoft.com/office/drawing/2014/main" id="{6FBD7CEA-0597-4191-959D-46F350175038}"/>
            </a:ext>
          </a:extLst>
        </xdr:cNvPr>
        <xdr:cNvSpPr/>
      </xdr:nvSpPr>
      <xdr:spPr>
        <a:xfrm>
          <a:off x="1968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165826</xdr:rowOff>
    </xdr:from>
    <xdr:to>
      <xdr:col>6</xdr:col>
      <xdr:colOff>38100</xdr:colOff>
      <xdr:row>37</xdr:row>
      <xdr:rowOff>95976</xdr:rowOff>
    </xdr:to>
    <xdr:sp macro="" textlink="">
      <xdr:nvSpPr>
        <xdr:cNvPr id="68" name="フローチャート: 判断 67">
          <a:extLst>
            <a:ext uri="{FF2B5EF4-FFF2-40B4-BE49-F238E27FC236}">
              <a16:creationId xmlns:a16="http://schemas.microsoft.com/office/drawing/2014/main" id="{2A6256C7-EC7A-41A6-98E8-685DA2C545F8}"/>
            </a:ext>
          </a:extLst>
        </xdr:cNvPr>
        <xdr:cNvSpPr/>
      </xdr:nvSpPr>
      <xdr:spPr>
        <a:xfrm>
          <a:off x="1079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878220DD-7EDD-42DE-A169-C11F8660CD98}"/>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5EDDE4D0-6789-4852-A4A5-9412DA8E699C}"/>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413F18D7-6AD6-4E24-A735-FFDFB2E8C698}"/>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3893560-0CB5-4904-A539-543C54B685CA}"/>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57937E8B-213F-40C0-92A1-B70724514728}"/>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147864</xdr:rowOff>
    </xdr:from>
    <xdr:to>
      <xdr:col>24</xdr:col>
      <xdr:colOff>114300</xdr:colOff>
      <xdr:row>37</xdr:row>
      <xdr:rowOff>78014</xdr:rowOff>
    </xdr:to>
    <xdr:sp macro="" textlink="">
      <xdr:nvSpPr>
        <xdr:cNvPr id="74" name="楕円 73">
          <a:extLst>
            <a:ext uri="{FF2B5EF4-FFF2-40B4-BE49-F238E27FC236}">
              <a16:creationId xmlns:a16="http://schemas.microsoft.com/office/drawing/2014/main" id="{FD7ED589-3328-4FCD-9C4C-5AE889EE83F1}"/>
            </a:ext>
          </a:extLst>
        </xdr:cNvPr>
        <xdr:cNvSpPr/>
      </xdr:nvSpPr>
      <xdr:spPr>
        <a:xfrm>
          <a:off x="4584700" y="632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170741</xdr:rowOff>
    </xdr:from>
    <xdr:ext cx="405111" cy="259045"/>
    <xdr:sp macro="" textlink="">
      <xdr:nvSpPr>
        <xdr:cNvPr id="75" name="【図書館】&#10;有形固定資産減価償却率該当値テキスト">
          <a:extLst>
            <a:ext uri="{FF2B5EF4-FFF2-40B4-BE49-F238E27FC236}">
              <a16:creationId xmlns:a16="http://schemas.microsoft.com/office/drawing/2014/main" id="{E1CCA537-CFFD-487C-900B-609B66B4DCD8}"/>
            </a:ext>
          </a:extLst>
        </xdr:cNvPr>
        <xdr:cNvSpPr txBox="1"/>
      </xdr:nvSpPr>
      <xdr:spPr>
        <a:xfrm>
          <a:off x="4673600" y="6171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98878</xdr:rowOff>
    </xdr:from>
    <xdr:to>
      <xdr:col>20</xdr:col>
      <xdr:colOff>38100</xdr:colOff>
      <xdr:row>37</xdr:row>
      <xdr:rowOff>29028</xdr:rowOff>
    </xdr:to>
    <xdr:sp macro="" textlink="">
      <xdr:nvSpPr>
        <xdr:cNvPr id="76" name="楕円 75">
          <a:extLst>
            <a:ext uri="{FF2B5EF4-FFF2-40B4-BE49-F238E27FC236}">
              <a16:creationId xmlns:a16="http://schemas.microsoft.com/office/drawing/2014/main" id="{345A3E4C-B4F8-4A1C-843F-6978F0EF7987}"/>
            </a:ext>
          </a:extLst>
        </xdr:cNvPr>
        <xdr:cNvSpPr/>
      </xdr:nvSpPr>
      <xdr:spPr>
        <a:xfrm>
          <a:off x="3746500" y="627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149678</xdr:rowOff>
    </xdr:from>
    <xdr:to>
      <xdr:col>24</xdr:col>
      <xdr:colOff>63500</xdr:colOff>
      <xdr:row>37</xdr:row>
      <xdr:rowOff>27214</xdr:rowOff>
    </xdr:to>
    <xdr:cxnSp macro="">
      <xdr:nvCxnSpPr>
        <xdr:cNvPr id="77" name="直線コネクタ 76">
          <a:extLst>
            <a:ext uri="{FF2B5EF4-FFF2-40B4-BE49-F238E27FC236}">
              <a16:creationId xmlns:a16="http://schemas.microsoft.com/office/drawing/2014/main" id="{CECCB1F6-866B-406D-AA11-1E0E4769F69D}"/>
            </a:ext>
          </a:extLst>
        </xdr:cNvPr>
        <xdr:cNvCxnSpPr/>
      </xdr:nvCxnSpPr>
      <xdr:spPr>
        <a:xfrm>
          <a:off x="3797300" y="6321878"/>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49893</xdr:rowOff>
    </xdr:from>
    <xdr:to>
      <xdr:col>15</xdr:col>
      <xdr:colOff>101600</xdr:colOff>
      <xdr:row>36</xdr:row>
      <xdr:rowOff>151493</xdr:rowOff>
    </xdr:to>
    <xdr:sp macro="" textlink="">
      <xdr:nvSpPr>
        <xdr:cNvPr id="78" name="楕円 77">
          <a:extLst>
            <a:ext uri="{FF2B5EF4-FFF2-40B4-BE49-F238E27FC236}">
              <a16:creationId xmlns:a16="http://schemas.microsoft.com/office/drawing/2014/main" id="{49176980-E348-4CAF-93F3-5D33D42689E2}"/>
            </a:ext>
          </a:extLst>
        </xdr:cNvPr>
        <xdr:cNvSpPr/>
      </xdr:nvSpPr>
      <xdr:spPr>
        <a:xfrm>
          <a:off x="2857500" y="622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100693</xdr:rowOff>
    </xdr:from>
    <xdr:to>
      <xdr:col>19</xdr:col>
      <xdr:colOff>177800</xdr:colOff>
      <xdr:row>36</xdr:row>
      <xdr:rowOff>149678</xdr:rowOff>
    </xdr:to>
    <xdr:cxnSp macro="">
      <xdr:nvCxnSpPr>
        <xdr:cNvPr id="79" name="直線コネクタ 78">
          <a:extLst>
            <a:ext uri="{FF2B5EF4-FFF2-40B4-BE49-F238E27FC236}">
              <a16:creationId xmlns:a16="http://schemas.microsoft.com/office/drawing/2014/main" id="{A9FA7A8F-A317-432E-9ECF-B58CC4DC5792}"/>
            </a:ext>
          </a:extLst>
        </xdr:cNvPr>
        <xdr:cNvCxnSpPr/>
      </xdr:nvCxnSpPr>
      <xdr:spPr>
        <a:xfrm>
          <a:off x="2908300" y="627289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170724</xdr:rowOff>
    </xdr:from>
    <xdr:to>
      <xdr:col>10</xdr:col>
      <xdr:colOff>165100</xdr:colOff>
      <xdr:row>36</xdr:row>
      <xdr:rowOff>100874</xdr:rowOff>
    </xdr:to>
    <xdr:sp macro="" textlink="">
      <xdr:nvSpPr>
        <xdr:cNvPr id="80" name="楕円 79">
          <a:extLst>
            <a:ext uri="{FF2B5EF4-FFF2-40B4-BE49-F238E27FC236}">
              <a16:creationId xmlns:a16="http://schemas.microsoft.com/office/drawing/2014/main" id="{234D6B53-73BC-422A-8862-77050F41E985}"/>
            </a:ext>
          </a:extLst>
        </xdr:cNvPr>
        <xdr:cNvSpPr/>
      </xdr:nvSpPr>
      <xdr:spPr>
        <a:xfrm>
          <a:off x="1968500" y="617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50074</xdr:rowOff>
    </xdr:from>
    <xdr:to>
      <xdr:col>15</xdr:col>
      <xdr:colOff>50800</xdr:colOff>
      <xdr:row>36</xdr:row>
      <xdr:rowOff>100693</xdr:rowOff>
    </xdr:to>
    <xdr:cxnSp macro="">
      <xdr:nvCxnSpPr>
        <xdr:cNvPr id="81" name="直線コネクタ 80">
          <a:extLst>
            <a:ext uri="{FF2B5EF4-FFF2-40B4-BE49-F238E27FC236}">
              <a16:creationId xmlns:a16="http://schemas.microsoft.com/office/drawing/2014/main" id="{62CF6236-FCFD-4A2F-828E-CAD03D1A8E7C}"/>
            </a:ext>
          </a:extLst>
        </xdr:cNvPr>
        <xdr:cNvCxnSpPr/>
      </xdr:nvCxnSpPr>
      <xdr:spPr>
        <a:xfrm>
          <a:off x="2019300" y="6222274"/>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69141</xdr:rowOff>
    </xdr:from>
    <xdr:ext cx="405111" cy="259045"/>
    <xdr:sp macro="" textlink="">
      <xdr:nvSpPr>
        <xdr:cNvPr id="82" name="n_1aveValue【図書館】&#10;有形固定資産減価償却率">
          <a:extLst>
            <a:ext uri="{FF2B5EF4-FFF2-40B4-BE49-F238E27FC236}">
              <a16:creationId xmlns:a16="http://schemas.microsoft.com/office/drawing/2014/main" id="{2D1FA6EB-F6D4-425E-B213-BF50BEE1A7F6}"/>
            </a:ext>
          </a:extLst>
        </xdr:cNvPr>
        <xdr:cNvSpPr txBox="1"/>
      </xdr:nvSpPr>
      <xdr:spPr>
        <a:xfrm>
          <a:off x="3582044" y="641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43016</xdr:rowOff>
    </xdr:from>
    <xdr:ext cx="405111" cy="259045"/>
    <xdr:sp macro="" textlink="">
      <xdr:nvSpPr>
        <xdr:cNvPr id="83" name="n_2aveValue【図書館】&#10;有形固定資産減価償却率">
          <a:extLst>
            <a:ext uri="{FF2B5EF4-FFF2-40B4-BE49-F238E27FC236}">
              <a16:creationId xmlns:a16="http://schemas.microsoft.com/office/drawing/2014/main" id="{6784C780-082A-44CE-8EFB-6B4F3A30A63A}"/>
            </a:ext>
          </a:extLst>
        </xdr:cNvPr>
        <xdr:cNvSpPr txBox="1"/>
      </xdr:nvSpPr>
      <xdr:spPr>
        <a:xfrm>
          <a:off x="2705744" y="6386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60977</xdr:rowOff>
    </xdr:from>
    <xdr:ext cx="405111" cy="259045"/>
    <xdr:sp macro="" textlink="">
      <xdr:nvSpPr>
        <xdr:cNvPr id="84" name="n_3aveValue【図書館】&#10;有形固定資産減価償却率">
          <a:extLst>
            <a:ext uri="{FF2B5EF4-FFF2-40B4-BE49-F238E27FC236}">
              <a16:creationId xmlns:a16="http://schemas.microsoft.com/office/drawing/2014/main" id="{62C50B4F-56D6-4869-B633-C4D3D0D40B0F}"/>
            </a:ext>
          </a:extLst>
        </xdr:cNvPr>
        <xdr:cNvSpPr txBox="1"/>
      </xdr:nvSpPr>
      <xdr:spPr>
        <a:xfrm>
          <a:off x="1816744" y="640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112503</xdr:rowOff>
    </xdr:from>
    <xdr:ext cx="405111" cy="259045"/>
    <xdr:sp macro="" textlink="">
      <xdr:nvSpPr>
        <xdr:cNvPr id="85" name="n_4aveValue【図書館】&#10;有形固定資産減価償却率">
          <a:extLst>
            <a:ext uri="{FF2B5EF4-FFF2-40B4-BE49-F238E27FC236}">
              <a16:creationId xmlns:a16="http://schemas.microsoft.com/office/drawing/2014/main" id="{2BB3C0C5-9EBE-4183-A100-47FCD257121E}"/>
            </a:ext>
          </a:extLst>
        </xdr:cNvPr>
        <xdr:cNvSpPr txBox="1"/>
      </xdr:nvSpPr>
      <xdr:spPr>
        <a:xfrm>
          <a:off x="927744" y="611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45555</xdr:rowOff>
    </xdr:from>
    <xdr:ext cx="405111" cy="259045"/>
    <xdr:sp macro="" textlink="">
      <xdr:nvSpPr>
        <xdr:cNvPr id="86" name="n_1mainValue【図書館】&#10;有形固定資産減価償却率">
          <a:extLst>
            <a:ext uri="{FF2B5EF4-FFF2-40B4-BE49-F238E27FC236}">
              <a16:creationId xmlns:a16="http://schemas.microsoft.com/office/drawing/2014/main" id="{05E15D10-1614-4021-B42B-2E400CCB3DCB}"/>
            </a:ext>
          </a:extLst>
        </xdr:cNvPr>
        <xdr:cNvSpPr txBox="1"/>
      </xdr:nvSpPr>
      <xdr:spPr>
        <a:xfrm>
          <a:off x="3582044" y="6046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168020</xdr:rowOff>
    </xdr:from>
    <xdr:ext cx="405111" cy="259045"/>
    <xdr:sp macro="" textlink="">
      <xdr:nvSpPr>
        <xdr:cNvPr id="87" name="n_2mainValue【図書館】&#10;有形固定資産減価償却率">
          <a:extLst>
            <a:ext uri="{FF2B5EF4-FFF2-40B4-BE49-F238E27FC236}">
              <a16:creationId xmlns:a16="http://schemas.microsoft.com/office/drawing/2014/main" id="{9828F00B-5509-49CE-BF2F-089F20B88B6E}"/>
            </a:ext>
          </a:extLst>
        </xdr:cNvPr>
        <xdr:cNvSpPr txBox="1"/>
      </xdr:nvSpPr>
      <xdr:spPr>
        <a:xfrm>
          <a:off x="2705744" y="5997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117401</xdr:rowOff>
    </xdr:from>
    <xdr:ext cx="405111" cy="259045"/>
    <xdr:sp macro="" textlink="">
      <xdr:nvSpPr>
        <xdr:cNvPr id="88" name="n_3mainValue【図書館】&#10;有形固定資産減価償却率">
          <a:extLst>
            <a:ext uri="{FF2B5EF4-FFF2-40B4-BE49-F238E27FC236}">
              <a16:creationId xmlns:a16="http://schemas.microsoft.com/office/drawing/2014/main" id="{963D16F6-4BB0-4AEB-817C-7BFB06AEA183}"/>
            </a:ext>
          </a:extLst>
        </xdr:cNvPr>
        <xdr:cNvSpPr txBox="1"/>
      </xdr:nvSpPr>
      <xdr:spPr>
        <a:xfrm>
          <a:off x="1816744" y="594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7D09D30D-4D79-4A8D-AD2C-A7E08966AA19}"/>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7FE01681-2190-4B54-8575-F6998B3DF1E2}"/>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BEA3E329-5D4C-43F2-A543-A61B3F2FFB4B}"/>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85EF5F4D-05C1-48C8-BB67-C1A02E6DD113}"/>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8F00B476-BE3B-4A2F-BF77-5FF58123ED56}"/>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927C042D-25A9-422E-ABBA-0439A63ADE03}"/>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3133CF7C-6599-499E-A5F0-8E227AD06F97}"/>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E2E1551D-196D-4E15-9011-56253ACC351F}"/>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a:extLst>
            <a:ext uri="{FF2B5EF4-FFF2-40B4-BE49-F238E27FC236}">
              <a16:creationId xmlns:a16="http://schemas.microsoft.com/office/drawing/2014/main" id="{CA0FC930-6C66-4D40-B714-D82424DC0419}"/>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AA574CD7-F6EF-412C-B2D4-0714CD1665B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a:extLst>
            <a:ext uri="{FF2B5EF4-FFF2-40B4-BE49-F238E27FC236}">
              <a16:creationId xmlns:a16="http://schemas.microsoft.com/office/drawing/2014/main" id="{726CB783-7C6A-4103-8A03-CCB4913F5727}"/>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a:extLst>
            <a:ext uri="{FF2B5EF4-FFF2-40B4-BE49-F238E27FC236}">
              <a16:creationId xmlns:a16="http://schemas.microsoft.com/office/drawing/2014/main" id="{F750ADF4-47D7-4CD7-9153-E76111FB20A7}"/>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a:extLst>
            <a:ext uri="{FF2B5EF4-FFF2-40B4-BE49-F238E27FC236}">
              <a16:creationId xmlns:a16="http://schemas.microsoft.com/office/drawing/2014/main" id="{2CEA161A-712D-4D44-AB2B-FCF111BAE5E2}"/>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2" name="テキスト ボックス 101">
          <a:extLst>
            <a:ext uri="{FF2B5EF4-FFF2-40B4-BE49-F238E27FC236}">
              <a16:creationId xmlns:a16="http://schemas.microsoft.com/office/drawing/2014/main" id="{66DA4CEF-4725-462C-883B-99A7B4FA1599}"/>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a:extLst>
            <a:ext uri="{FF2B5EF4-FFF2-40B4-BE49-F238E27FC236}">
              <a16:creationId xmlns:a16="http://schemas.microsoft.com/office/drawing/2014/main" id="{CE8B319F-A85F-41AB-A6FA-DA388B2DC074}"/>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4" name="テキスト ボックス 103">
          <a:extLst>
            <a:ext uri="{FF2B5EF4-FFF2-40B4-BE49-F238E27FC236}">
              <a16:creationId xmlns:a16="http://schemas.microsoft.com/office/drawing/2014/main" id="{75C5B591-E3FC-43A2-AB0A-8DE5623B2591}"/>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a:extLst>
            <a:ext uri="{FF2B5EF4-FFF2-40B4-BE49-F238E27FC236}">
              <a16:creationId xmlns:a16="http://schemas.microsoft.com/office/drawing/2014/main" id="{77C31351-B887-4452-9F95-EA31D34A18FE}"/>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6" name="テキスト ボックス 105">
          <a:extLst>
            <a:ext uri="{FF2B5EF4-FFF2-40B4-BE49-F238E27FC236}">
              <a16:creationId xmlns:a16="http://schemas.microsoft.com/office/drawing/2014/main" id="{E0FAFD39-2F1E-453B-ACBB-69B129BBFF99}"/>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a:extLst>
            <a:ext uri="{FF2B5EF4-FFF2-40B4-BE49-F238E27FC236}">
              <a16:creationId xmlns:a16="http://schemas.microsoft.com/office/drawing/2014/main" id="{370557D4-DBFD-4FE0-BCBE-55A2343ADF5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a:extLst>
            <a:ext uri="{FF2B5EF4-FFF2-40B4-BE49-F238E27FC236}">
              <a16:creationId xmlns:a16="http://schemas.microsoft.com/office/drawing/2014/main" id="{42A54C36-89C1-43F9-811A-252D89BEB5C8}"/>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図書館】&#10;一人当たり面積グラフ枠">
          <a:extLst>
            <a:ext uri="{FF2B5EF4-FFF2-40B4-BE49-F238E27FC236}">
              <a16:creationId xmlns:a16="http://schemas.microsoft.com/office/drawing/2014/main" id="{C0FF6844-4502-4FA4-B515-AB10EC506556}"/>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7620</xdr:rowOff>
    </xdr:from>
    <xdr:to>
      <xdr:col>54</xdr:col>
      <xdr:colOff>189865</xdr:colOff>
      <xdr:row>40</xdr:row>
      <xdr:rowOff>167640</xdr:rowOff>
    </xdr:to>
    <xdr:cxnSp macro="">
      <xdr:nvCxnSpPr>
        <xdr:cNvPr id="110" name="直線コネクタ 109">
          <a:extLst>
            <a:ext uri="{FF2B5EF4-FFF2-40B4-BE49-F238E27FC236}">
              <a16:creationId xmlns:a16="http://schemas.microsoft.com/office/drawing/2014/main" id="{5385D0E3-48B9-4DDA-B3A5-4E06B5C37EA9}"/>
            </a:ext>
          </a:extLst>
        </xdr:cNvPr>
        <xdr:cNvCxnSpPr/>
      </xdr:nvCxnSpPr>
      <xdr:spPr>
        <a:xfrm flipV="1">
          <a:off x="10476865" y="583692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17</xdr:rowOff>
    </xdr:from>
    <xdr:ext cx="469744" cy="259045"/>
    <xdr:sp macro="" textlink="">
      <xdr:nvSpPr>
        <xdr:cNvPr id="111" name="【図書館】&#10;一人当たり面積最小値テキスト">
          <a:extLst>
            <a:ext uri="{FF2B5EF4-FFF2-40B4-BE49-F238E27FC236}">
              <a16:creationId xmlns:a16="http://schemas.microsoft.com/office/drawing/2014/main" id="{9896180E-E17A-4B54-897F-6B3389663C84}"/>
            </a:ext>
          </a:extLst>
        </xdr:cNvPr>
        <xdr:cNvSpPr txBox="1"/>
      </xdr:nvSpPr>
      <xdr:spPr>
        <a:xfrm>
          <a:off x="10515600"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167640</xdr:rowOff>
    </xdr:from>
    <xdr:to>
      <xdr:col>55</xdr:col>
      <xdr:colOff>88900</xdr:colOff>
      <xdr:row>40</xdr:row>
      <xdr:rowOff>167640</xdr:rowOff>
    </xdr:to>
    <xdr:cxnSp macro="">
      <xdr:nvCxnSpPr>
        <xdr:cNvPr id="112" name="直線コネクタ 111">
          <a:extLst>
            <a:ext uri="{FF2B5EF4-FFF2-40B4-BE49-F238E27FC236}">
              <a16:creationId xmlns:a16="http://schemas.microsoft.com/office/drawing/2014/main" id="{C07C827A-EE40-41F2-A8B8-9BB359B8F36F}"/>
            </a:ext>
          </a:extLst>
        </xdr:cNvPr>
        <xdr:cNvCxnSpPr/>
      </xdr:nvCxnSpPr>
      <xdr:spPr>
        <a:xfrm>
          <a:off x="10388600" y="702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125747</xdr:rowOff>
    </xdr:from>
    <xdr:ext cx="469744" cy="259045"/>
    <xdr:sp macro="" textlink="">
      <xdr:nvSpPr>
        <xdr:cNvPr id="113" name="【図書館】&#10;一人当たり面積最大値テキスト">
          <a:extLst>
            <a:ext uri="{FF2B5EF4-FFF2-40B4-BE49-F238E27FC236}">
              <a16:creationId xmlns:a16="http://schemas.microsoft.com/office/drawing/2014/main" id="{49FC0C63-7D81-42E5-ABCF-BE94566D6475}"/>
            </a:ext>
          </a:extLst>
        </xdr:cNvPr>
        <xdr:cNvSpPr txBox="1"/>
      </xdr:nvSpPr>
      <xdr:spPr>
        <a:xfrm>
          <a:off x="10515600" y="561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7620</xdr:rowOff>
    </xdr:from>
    <xdr:to>
      <xdr:col>55</xdr:col>
      <xdr:colOff>88900</xdr:colOff>
      <xdr:row>34</xdr:row>
      <xdr:rowOff>7620</xdr:rowOff>
    </xdr:to>
    <xdr:cxnSp macro="">
      <xdr:nvCxnSpPr>
        <xdr:cNvPr id="114" name="直線コネクタ 113">
          <a:extLst>
            <a:ext uri="{FF2B5EF4-FFF2-40B4-BE49-F238E27FC236}">
              <a16:creationId xmlns:a16="http://schemas.microsoft.com/office/drawing/2014/main" id="{15C77572-13E8-4EE9-A3B3-62AB07FDF0B6}"/>
            </a:ext>
          </a:extLst>
        </xdr:cNvPr>
        <xdr:cNvCxnSpPr/>
      </xdr:nvCxnSpPr>
      <xdr:spPr>
        <a:xfrm>
          <a:off x="10388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3827</xdr:rowOff>
    </xdr:from>
    <xdr:ext cx="469744" cy="259045"/>
    <xdr:sp macro="" textlink="">
      <xdr:nvSpPr>
        <xdr:cNvPr id="115" name="【図書館】&#10;一人当たり面積平均値テキスト">
          <a:extLst>
            <a:ext uri="{FF2B5EF4-FFF2-40B4-BE49-F238E27FC236}">
              <a16:creationId xmlns:a16="http://schemas.microsoft.com/office/drawing/2014/main" id="{5AF9A936-C802-47BA-A9D9-C800FAF5AB2E}"/>
            </a:ext>
          </a:extLst>
        </xdr:cNvPr>
        <xdr:cNvSpPr txBox="1"/>
      </xdr:nvSpPr>
      <xdr:spPr>
        <a:xfrm>
          <a:off x="10515600" y="651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16" name="フローチャート: 判断 115">
          <a:extLst>
            <a:ext uri="{FF2B5EF4-FFF2-40B4-BE49-F238E27FC236}">
              <a16:creationId xmlns:a16="http://schemas.microsoft.com/office/drawing/2014/main" id="{DF8133F2-6258-40DD-AE8A-E2B42CABE481}"/>
            </a:ext>
          </a:extLst>
        </xdr:cNvPr>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25400</xdr:rowOff>
    </xdr:from>
    <xdr:to>
      <xdr:col>50</xdr:col>
      <xdr:colOff>165100</xdr:colOff>
      <xdr:row>38</xdr:row>
      <xdr:rowOff>127000</xdr:rowOff>
    </xdr:to>
    <xdr:sp macro="" textlink="">
      <xdr:nvSpPr>
        <xdr:cNvPr id="117" name="フローチャート: 判断 116">
          <a:extLst>
            <a:ext uri="{FF2B5EF4-FFF2-40B4-BE49-F238E27FC236}">
              <a16:creationId xmlns:a16="http://schemas.microsoft.com/office/drawing/2014/main" id="{08936DFB-F0FA-4A32-B41C-D29343160EDF}"/>
            </a:ext>
          </a:extLst>
        </xdr:cNvPr>
        <xdr:cNvSpPr/>
      </xdr:nvSpPr>
      <xdr:spPr>
        <a:xfrm>
          <a:off x="9588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xdr:rowOff>
    </xdr:from>
    <xdr:to>
      <xdr:col>46</xdr:col>
      <xdr:colOff>38100</xdr:colOff>
      <xdr:row>38</xdr:row>
      <xdr:rowOff>104140</xdr:rowOff>
    </xdr:to>
    <xdr:sp macro="" textlink="">
      <xdr:nvSpPr>
        <xdr:cNvPr id="118" name="フローチャート: 判断 117">
          <a:extLst>
            <a:ext uri="{FF2B5EF4-FFF2-40B4-BE49-F238E27FC236}">
              <a16:creationId xmlns:a16="http://schemas.microsoft.com/office/drawing/2014/main" id="{B226BBBA-B40E-4C2B-BD88-F75F02A285D7}"/>
            </a:ext>
          </a:extLst>
        </xdr:cNvPr>
        <xdr:cNvSpPr/>
      </xdr:nvSpPr>
      <xdr:spPr>
        <a:xfrm>
          <a:off x="8699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48260</xdr:rowOff>
    </xdr:from>
    <xdr:to>
      <xdr:col>41</xdr:col>
      <xdr:colOff>101600</xdr:colOff>
      <xdr:row>38</xdr:row>
      <xdr:rowOff>149860</xdr:rowOff>
    </xdr:to>
    <xdr:sp macro="" textlink="">
      <xdr:nvSpPr>
        <xdr:cNvPr id="119" name="フローチャート: 判断 118">
          <a:extLst>
            <a:ext uri="{FF2B5EF4-FFF2-40B4-BE49-F238E27FC236}">
              <a16:creationId xmlns:a16="http://schemas.microsoft.com/office/drawing/2014/main" id="{0CDBB568-A3C5-47BB-A9A7-08C569A08F3E}"/>
            </a:ext>
          </a:extLst>
        </xdr:cNvPr>
        <xdr:cNvSpPr/>
      </xdr:nvSpPr>
      <xdr:spPr>
        <a:xfrm>
          <a:off x="781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48260</xdr:rowOff>
    </xdr:from>
    <xdr:to>
      <xdr:col>36</xdr:col>
      <xdr:colOff>165100</xdr:colOff>
      <xdr:row>38</xdr:row>
      <xdr:rowOff>149860</xdr:rowOff>
    </xdr:to>
    <xdr:sp macro="" textlink="">
      <xdr:nvSpPr>
        <xdr:cNvPr id="120" name="フローチャート: 判断 119">
          <a:extLst>
            <a:ext uri="{FF2B5EF4-FFF2-40B4-BE49-F238E27FC236}">
              <a16:creationId xmlns:a16="http://schemas.microsoft.com/office/drawing/2014/main" id="{FE27012B-6083-4F53-935F-CD1C27F3797E}"/>
            </a:ext>
          </a:extLst>
        </xdr:cNvPr>
        <xdr:cNvSpPr/>
      </xdr:nvSpPr>
      <xdr:spPr>
        <a:xfrm>
          <a:off x="6921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F4892A5B-A2B9-44F4-AF85-17E5FD83E426}"/>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A319652C-7CF4-4B11-AF1D-BB80969779AE}"/>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86F9DBF5-D628-4A88-94F1-F693DE5785F5}"/>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7452B490-FD03-4C44-8449-C643A7A07C6E}"/>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E7DB4479-09F9-4DE2-895E-A72C97D4F733}"/>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139700</xdr:rowOff>
    </xdr:from>
    <xdr:to>
      <xdr:col>55</xdr:col>
      <xdr:colOff>50800</xdr:colOff>
      <xdr:row>37</xdr:row>
      <xdr:rowOff>69850</xdr:rowOff>
    </xdr:to>
    <xdr:sp macro="" textlink="">
      <xdr:nvSpPr>
        <xdr:cNvPr id="126" name="楕円 125">
          <a:extLst>
            <a:ext uri="{FF2B5EF4-FFF2-40B4-BE49-F238E27FC236}">
              <a16:creationId xmlns:a16="http://schemas.microsoft.com/office/drawing/2014/main" id="{6CAFA93C-6530-43F4-BE2E-48C30C038F40}"/>
            </a:ext>
          </a:extLst>
        </xdr:cNvPr>
        <xdr:cNvSpPr/>
      </xdr:nvSpPr>
      <xdr:spPr>
        <a:xfrm>
          <a:off x="104267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162577</xdr:rowOff>
    </xdr:from>
    <xdr:ext cx="469744" cy="259045"/>
    <xdr:sp macro="" textlink="">
      <xdr:nvSpPr>
        <xdr:cNvPr id="127" name="【図書館】&#10;一人当たり面積該当値テキスト">
          <a:extLst>
            <a:ext uri="{FF2B5EF4-FFF2-40B4-BE49-F238E27FC236}">
              <a16:creationId xmlns:a16="http://schemas.microsoft.com/office/drawing/2014/main" id="{A0CD8C72-6CBA-4BBC-BE44-C864D648E892}"/>
            </a:ext>
          </a:extLst>
        </xdr:cNvPr>
        <xdr:cNvSpPr txBox="1"/>
      </xdr:nvSpPr>
      <xdr:spPr>
        <a:xfrm>
          <a:off x="10515600" y="61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162560</xdr:rowOff>
    </xdr:from>
    <xdr:to>
      <xdr:col>50</xdr:col>
      <xdr:colOff>165100</xdr:colOff>
      <xdr:row>37</xdr:row>
      <xdr:rowOff>92710</xdr:rowOff>
    </xdr:to>
    <xdr:sp macro="" textlink="">
      <xdr:nvSpPr>
        <xdr:cNvPr id="128" name="楕円 127">
          <a:extLst>
            <a:ext uri="{FF2B5EF4-FFF2-40B4-BE49-F238E27FC236}">
              <a16:creationId xmlns:a16="http://schemas.microsoft.com/office/drawing/2014/main" id="{C676254D-D560-4BDE-8A07-909AB9EE6519}"/>
            </a:ext>
          </a:extLst>
        </xdr:cNvPr>
        <xdr:cNvSpPr/>
      </xdr:nvSpPr>
      <xdr:spPr>
        <a:xfrm>
          <a:off x="9588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19050</xdr:rowOff>
    </xdr:from>
    <xdr:to>
      <xdr:col>55</xdr:col>
      <xdr:colOff>0</xdr:colOff>
      <xdr:row>37</xdr:row>
      <xdr:rowOff>41910</xdr:rowOff>
    </xdr:to>
    <xdr:cxnSp macro="">
      <xdr:nvCxnSpPr>
        <xdr:cNvPr id="129" name="直線コネクタ 128">
          <a:extLst>
            <a:ext uri="{FF2B5EF4-FFF2-40B4-BE49-F238E27FC236}">
              <a16:creationId xmlns:a16="http://schemas.microsoft.com/office/drawing/2014/main" id="{1C1EEF78-99F8-4064-9561-365673F99778}"/>
            </a:ext>
          </a:extLst>
        </xdr:cNvPr>
        <xdr:cNvCxnSpPr/>
      </xdr:nvCxnSpPr>
      <xdr:spPr>
        <a:xfrm flipV="1">
          <a:off x="9639300" y="63627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162560</xdr:rowOff>
    </xdr:from>
    <xdr:to>
      <xdr:col>46</xdr:col>
      <xdr:colOff>38100</xdr:colOff>
      <xdr:row>37</xdr:row>
      <xdr:rowOff>92710</xdr:rowOff>
    </xdr:to>
    <xdr:sp macro="" textlink="">
      <xdr:nvSpPr>
        <xdr:cNvPr id="130" name="楕円 129">
          <a:extLst>
            <a:ext uri="{FF2B5EF4-FFF2-40B4-BE49-F238E27FC236}">
              <a16:creationId xmlns:a16="http://schemas.microsoft.com/office/drawing/2014/main" id="{68D695E1-D471-4DE9-B617-D6E68F287496}"/>
            </a:ext>
          </a:extLst>
        </xdr:cNvPr>
        <xdr:cNvSpPr/>
      </xdr:nvSpPr>
      <xdr:spPr>
        <a:xfrm>
          <a:off x="8699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41910</xdr:rowOff>
    </xdr:from>
    <xdr:to>
      <xdr:col>50</xdr:col>
      <xdr:colOff>114300</xdr:colOff>
      <xdr:row>37</xdr:row>
      <xdr:rowOff>41910</xdr:rowOff>
    </xdr:to>
    <xdr:cxnSp macro="">
      <xdr:nvCxnSpPr>
        <xdr:cNvPr id="131" name="直線コネクタ 130">
          <a:extLst>
            <a:ext uri="{FF2B5EF4-FFF2-40B4-BE49-F238E27FC236}">
              <a16:creationId xmlns:a16="http://schemas.microsoft.com/office/drawing/2014/main" id="{85385CF6-A883-42F6-A017-C9E49C6CEE57}"/>
            </a:ext>
          </a:extLst>
        </xdr:cNvPr>
        <xdr:cNvCxnSpPr/>
      </xdr:nvCxnSpPr>
      <xdr:spPr>
        <a:xfrm>
          <a:off x="8750300" y="63855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13970</xdr:rowOff>
    </xdr:from>
    <xdr:to>
      <xdr:col>41</xdr:col>
      <xdr:colOff>101600</xdr:colOff>
      <xdr:row>37</xdr:row>
      <xdr:rowOff>115570</xdr:rowOff>
    </xdr:to>
    <xdr:sp macro="" textlink="">
      <xdr:nvSpPr>
        <xdr:cNvPr id="132" name="楕円 131">
          <a:extLst>
            <a:ext uri="{FF2B5EF4-FFF2-40B4-BE49-F238E27FC236}">
              <a16:creationId xmlns:a16="http://schemas.microsoft.com/office/drawing/2014/main" id="{F4B26DD1-246C-4E7C-954F-0B9439FB9220}"/>
            </a:ext>
          </a:extLst>
        </xdr:cNvPr>
        <xdr:cNvSpPr/>
      </xdr:nvSpPr>
      <xdr:spPr>
        <a:xfrm>
          <a:off x="7810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41910</xdr:rowOff>
    </xdr:from>
    <xdr:to>
      <xdr:col>45</xdr:col>
      <xdr:colOff>177800</xdr:colOff>
      <xdr:row>37</xdr:row>
      <xdr:rowOff>64770</xdr:rowOff>
    </xdr:to>
    <xdr:cxnSp macro="">
      <xdr:nvCxnSpPr>
        <xdr:cNvPr id="133" name="直線コネクタ 132">
          <a:extLst>
            <a:ext uri="{FF2B5EF4-FFF2-40B4-BE49-F238E27FC236}">
              <a16:creationId xmlns:a16="http://schemas.microsoft.com/office/drawing/2014/main" id="{470ED51E-62F5-4ADE-A4D3-7F369E8B0449}"/>
            </a:ext>
          </a:extLst>
        </xdr:cNvPr>
        <xdr:cNvCxnSpPr/>
      </xdr:nvCxnSpPr>
      <xdr:spPr>
        <a:xfrm flipV="1">
          <a:off x="7861300" y="63855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118127</xdr:rowOff>
    </xdr:from>
    <xdr:ext cx="469744" cy="259045"/>
    <xdr:sp macro="" textlink="">
      <xdr:nvSpPr>
        <xdr:cNvPr id="134" name="n_1aveValue【図書館】&#10;一人当たり面積">
          <a:extLst>
            <a:ext uri="{FF2B5EF4-FFF2-40B4-BE49-F238E27FC236}">
              <a16:creationId xmlns:a16="http://schemas.microsoft.com/office/drawing/2014/main" id="{1CBA3327-F877-4A3C-A1D7-B2178EF9460C}"/>
            </a:ext>
          </a:extLst>
        </xdr:cNvPr>
        <xdr:cNvSpPr txBox="1"/>
      </xdr:nvSpPr>
      <xdr:spPr>
        <a:xfrm>
          <a:off x="93917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95267</xdr:rowOff>
    </xdr:from>
    <xdr:ext cx="469744" cy="259045"/>
    <xdr:sp macro="" textlink="">
      <xdr:nvSpPr>
        <xdr:cNvPr id="135" name="n_2aveValue【図書館】&#10;一人当たり面積">
          <a:extLst>
            <a:ext uri="{FF2B5EF4-FFF2-40B4-BE49-F238E27FC236}">
              <a16:creationId xmlns:a16="http://schemas.microsoft.com/office/drawing/2014/main" id="{310C7770-C981-4637-AE5D-1F2C33A9832F}"/>
            </a:ext>
          </a:extLst>
        </xdr:cNvPr>
        <xdr:cNvSpPr txBox="1"/>
      </xdr:nvSpPr>
      <xdr:spPr>
        <a:xfrm>
          <a:off x="8515427" y="661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140987</xdr:rowOff>
    </xdr:from>
    <xdr:ext cx="469744" cy="259045"/>
    <xdr:sp macro="" textlink="">
      <xdr:nvSpPr>
        <xdr:cNvPr id="136" name="n_3aveValue【図書館】&#10;一人当たり面積">
          <a:extLst>
            <a:ext uri="{FF2B5EF4-FFF2-40B4-BE49-F238E27FC236}">
              <a16:creationId xmlns:a16="http://schemas.microsoft.com/office/drawing/2014/main" id="{C9670AFA-5DF9-4F08-B2F1-EF2AF208DE20}"/>
            </a:ext>
          </a:extLst>
        </xdr:cNvPr>
        <xdr:cNvSpPr txBox="1"/>
      </xdr:nvSpPr>
      <xdr:spPr>
        <a:xfrm>
          <a:off x="7626427" y="665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166387</xdr:rowOff>
    </xdr:from>
    <xdr:ext cx="469744" cy="259045"/>
    <xdr:sp macro="" textlink="">
      <xdr:nvSpPr>
        <xdr:cNvPr id="137" name="n_4aveValue【図書館】&#10;一人当たり面積">
          <a:extLst>
            <a:ext uri="{FF2B5EF4-FFF2-40B4-BE49-F238E27FC236}">
              <a16:creationId xmlns:a16="http://schemas.microsoft.com/office/drawing/2014/main" id="{A195166E-78D0-4830-AF92-C8CD2FCB4D40}"/>
            </a:ext>
          </a:extLst>
        </xdr:cNvPr>
        <xdr:cNvSpPr txBox="1"/>
      </xdr:nvSpPr>
      <xdr:spPr>
        <a:xfrm>
          <a:off x="6737427" y="63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109237</xdr:rowOff>
    </xdr:from>
    <xdr:ext cx="469744" cy="259045"/>
    <xdr:sp macro="" textlink="">
      <xdr:nvSpPr>
        <xdr:cNvPr id="138" name="n_1mainValue【図書館】&#10;一人当たり面積">
          <a:extLst>
            <a:ext uri="{FF2B5EF4-FFF2-40B4-BE49-F238E27FC236}">
              <a16:creationId xmlns:a16="http://schemas.microsoft.com/office/drawing/2014/main" id="{CA2A7FFF-85AC-467B-8DCE-31A8D6185CBE}"/>
            </a:ext>
          </a:extLst>
        </xdr:cNvPr>
        <xdr:cNvSpPr txBox="1"/>
      </xdr:nvSpPr>
      <xdr:spPr>
        <a:xfrm>
          <a:off x="9391727" y="610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109237</xdr:rowOff>
    </xdr:from>
    <xdr:ext cx="469744" cy="259045"/>
    <xdr:sp macro="" textlink="">
      <xdr:nvSpPr>
        <xdr:cNvPr id="139" name="n_2mainValue【図書館】&#10;一人当たり面積">
          <a:extLst>
            <a:ext uri="{FF2B5EF4-FFF2-40B4-BE49-F238E27FC236}">
              <a16:creationId xmlns:a16="http://schemas.microsoft.com/office/drawing/2014/main" id="{F3EE557E-C199-496A-8CDA-42F07294431E}"/>
            </a:ext>
          </a:extLst>
        </xdr:cNvPr>
        <xdr:cNvSpPr txBox="1"/>
      </xdr:nvSpPr>
      <xdr:spPr>
        <a:xfrm>
          <a:off x="8515427" y="610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132097</xdr:rowOff>
    </xdr:from>
    <xdr:ext cx="469744" cy="259045"/>
    <xdr:sp macro="" textlink="">
      <xdr:nvSpPr>
        <xdr:cNvPr id="140" name="n_3mainValue【図書館】&#10;一人当たり面積">
          <a:extLst>
            <a:ext uri="{FF2B5EF4-FFF2-40B4-BE49-F238E27FC236}">
              <a16:creationId xmlns:a16="http://schemas.microsoft.com/office/drawing/2014/main" id="{1A16AD33-054D-4547-B006-86CA1C720449}"/>
            </a:ext>
          </a:extLst>
        </xdr:cNvPr>
        <xdr:cNvSpPr txBox="1"/>
      </xdr:nvSpPr>
      <xdr:spPr>
        <a:xfrm>
          <a:off x="7626427" y="613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a:extLst>
            <a:ext uri="{FF2B5EF4-FFF2-40B4-BE49-F238E27FC236}">
              <a16:creationId xmlns:a16="http://schemas.microsoft.com/office/drawing/2014/main" id="{80E11AF9-42DC-442E-AEB7-CC6CBB323916}"/>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a:extLst>
            <a:ext uri="{FF2B5EF4-FFF2-40B4-BE49-F238E27FC236}">
              <a16:creationId xmlns:a16="http://schemas.microsoft.com/office/drawing/2014/main" id="{247B0510-02A2-472E-98F7-E8F3B4EBF244}"/>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a:extLst>
            <a:ext uri="{FF2B5EF4-FFF2-40B4-BE49-F238E27FC236}">
              <a16:creationId xmlns:a16="http://schemas.microsoft.com/office/drawing/2014/main" id="{49826F20-9286-4074-A848-6D127B19A406}"/>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a:extLst>
            <a:ext uri="{FF2B5EF4-FFF2-40B4-BE49-F238E27FC236}">
              <a16:creationId xmlns:a16="http://schemas.microsoft.com/office/drawing/2014/main" id="{AFA1F349-AFBB-459A-BE3B-E4CF2E9491BA}"/>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a:extLst>
            <a:ext uri="{FF2B5EF4-FFF2-40B4-BE49-F238E27FC236}">
              <a16:creationId xmlns:a16="http://schemas.microsoft.com/office/drawing/2014/main" id="{54F0705D-F2DC-4A09-8979-A858D7C2E48C}"/>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a:extLst>
            <a:ext uri="{FF2B5EF4-FFF2-40B4-BE49-F238E27FC236}">
              <a16:creationId xmlns:a16="http://schemas.microsoft.com/office/drawing/2014/main" id="{F3427BFC-F994-4B10-A269-266B4EB86F7E}"/>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a:extLst>
            <a:ext uri="{FF2B5EF4-FFF2-40B4-BE49-F238E27FC236}">
              <a16:creationId xmlns:a16="http://schemas.microsoft.com/office/drawing/2014/main" id="{2BA17BF3-3006-48A6-8D0B-1277A1F0A0E3}"/>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a:extLst>
            <a:ext uri="{FF2B5EF4-FFF2-40B4-BE49-F238E27FC236}">
              <a16:creationId xmlns:a16="http://schemas.microsoft.com/office/drawing/2014/main" id="{B7A87049-DF8F-414E-8B9E-D02BB6966985}"/>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a:extLst>
            <a:ext uri="{FF2B5EF4-FFF2-40B4-BE49-F238E27FC236}">
              <a16:creationId xmlns:a16="http://schemas.microsoft.com/office/drawing/2014/main" id="{62CD396F-124C-4146-B2A3-45807089F28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a:extLst>
            <a:ext uri="{FF2B5EF4-FFF2-40B4-BE49-F238E27FC236}">
              <a16:creationId xmlns:a16="http://schemas.microsoft.com/office/drawing/2014/main" id="{29BA1624-EE99-4A54-A921-6E810FCDACB1}"/>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1" name="テキスト ボックス 150">
          <a:extLst>
            <a:ext uri="{FF2B5EF4-FFF2-40B4-BE49-F238E27FC236}">
              <a16:creationId xmlns:a16="http://schemas.microsoft.com/office/drawing/2014/main" id="{80965C25-7ADD-45A4-8298-9D9D4AFC062F}"/>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2" name="直線コネクタ 151">
          <a:extLst>
            <a:ext uri="{FF2B5EF4-FFF2-40B4-BE49-F238E27FC236}">
              <a16:creationId xmlns:a16="http://schemas.microsoft.com/office/drawing/2014/main" id="{1F9B8E45-B05F-456B-9659-75F5AD3F87DF}"/>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3" name="テキスト ボックス 152">
          <a:extLst>
            <a:ext uri="{FF2B5EF4-FFF2-40B4-BE49-F238E27FC236}">
              <a16:creationId xmlns:a16="http://schemas.microsoft.com/office/drawing/2014/main" id="{05C32920-55E2-4AEC-A987-4047A6ED087A}"/>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4" name="直線コネクタ 153">
          <a:extLst>
            <a:ext uri="{FF2B5EF4-FFF2-40B4-BE49-F238E27FC236}">
              <a16:creationId xmlns:a16="http://schemas.microsoft.com/office/drawing/2014/main" id="{0BA3C5DB-E8D3-4F8E-A06F-EFDEA8D3152C}"/>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5" name="テキスト ボックス 154">
          <a:extLst>
            <a:ext uri="{FF2B5EF4-FFF2-40B4-BE49-F238E27FC236}">
              <a16:creationId xmlns:a16="http://schemas.microsoft.com/office/drawing/2014/main" id="{BEE9DB56-482C-4E79-BF13-19CA3C7AE6EF}"/>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6" name="直線コネクタ 155">
          <a:extLst>
            <a:ext uri="{FF2B5EF4-FFF2-40B4-BE49-F238E27FC236}">
              <a16:creationId xmlns:a16="http://schemas.microsoft.com/office/drawing/2014/main" id="{3B7995C0-693F-41AE-82FF-80BABE2C0C64}"/>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7" name="テキスト ボックス 156">
          <a:extLst>
            <a:ext uri="{FF2B5EF4-FFF2-40B4-BE49-F238E27FC236}">
              <a16:creationId xmlns:a16="http://schemas.microsoft.com/office/drawing/2014/main" id="{C56FD0DC-C120-4899-B390-FBF949F79B4D}"/>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8" name="直線コネクタ 157">
          <a:extLst>
            <a:ext uri="{FF2B5EF4-FFF2-40B4-BE49-F238E27FC236}">
              <a16:creationId xmlns:a16="http://schemas.microsoft.com/office/drawing/2014/main" id="{5C7B065F-2D78-40CD-A19D-8561A4080B45}"/>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9" name="テキスト ボックス 158">
          <a:extLst>
            <a:ext uri="{FF2B5EF4-FFF2-40B4-BE49-F238E27FC236}">
              <a16:creationId xmlns:a16="http://schemas.microsoft.com/office/drawing/2014/main" id="{4B9E6F39-08FE-442E-A4BA-3162194AABD8}"/>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0" name="直線コネクタ 159">
          <a:extLst>
            <a:ext uri="{FF2B5EF4-FFF2-40B4-BE49-F238E27FC236}">
              <a16:creationId xmlns:a16="http://schemas.microsoft.com/office/drawing/2014/main" id="{57C7B8BB-7F51-41D6-84ED-4CAB02A3352E}"/>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1" name="テキスト ボックス 160">
          <a:extLst>
            <a:ext uri="{FF2B5EF4-FFF2-40B4-BE49-F238E27FC236}">
              <a16:creationId xmlns:a16="http://schemas.microsoft.com/office/drawing/2014/main" id="{9FB1094C-2BD5-4700-BAA7-7C6B57B10E62}"/>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2" name="直線コネクタ 161">
          <a:extLst>
            <a:ext uri="{FF2B5EF4-FFF2-40B4-BE49-F238E27FC236}">
              <a16:creationId xmlns:a16="http://schemas.microsoft.com/office/drawing/2014/main" id="{3B93EA72-1649-4474-ADC8-0CD0C993C4B9}"/>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3" name="テキスト ボックス 162">
          <a:extLst>
            <a:ext uri="{FF2B5EF4-FFF2-40B4-BE49-F238E27FC236}">
              <a16:creationId xmlns:a16="http://schemas.microsoft.com/office/drawing/2014/main" id="{673BC7BF-20F4-4C63-8BF2-B74C738C43A5}"/>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4" name="【体育館・プール】&#10;有形固定資産減価償却率グラフ枠">
          <a:extLst>
            <a:ext uri="{FF2B5EF4-FFF2-40B4-BE49-F238E27FC236}">
              <a16:creationId xmlns:a16="http://schemas.microsoft.com/office/drawing/2014/main" id="{DC932746-8A36-4862-AA0B-287D0CDDF393}"/>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30480</xdr:rowOff>
    </xdr:from>
    <xdr:to>
      <xdr:col>24</xdr:col>
      <xdr:colOff>62865</xdr:colOff>
      <xdr:row>63</xdr:row>
      <xdr:rowOff>57150</xdr:rowOff>
    </xdr:to>
    <xdr:cxnSp macro="">
      <xdr:nvCxnSpPr>
        <xdr:cNvPr id="165" name="直線コネクタ 164">
          <a:extLst>
            <a:ext uri="{FF2B5EF4-FFF2-40B4-BE49-F238E27FC236}">
              <a16:creationId xmlns:a16="http://schemas.microsoft.com/office/drawing/2014/main" id="{15101C15-CD50-4FCA-9F8D-4A2D7400D808}"/>
            </a:ext>
          </a:extLst>
        </xdr:cNvPr>
        <xdr:cNvCxnSpPr/>
      </xdr:nvCxnSpPr>
      <xdr:spPr>
        <a:xfrm flipV="1">
          <a:off x="4634865" y="963168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60977</xdr:rowOff>
    </xdr:from>
    <xdr:ext cx="405111" cy="259045"/>
    <xdr:sp macro="" textlink="">
      <xdr:nvSpPr>
        <xdr:cNvPr id="166" name="【体育館・プール】&#10;有形固定資産減価償却率最小値テキスト">
          <a:extLst>
            <a:ext uri="{FF2B5EF4-FFF2-40B4-BE49-F238E27FC236}">
              <a16:creationId xmlns:a16="http://schemas.microsoft.com/office/drawing/2014/main" id="{39FBFEA2-2033-4979-83A0-99A3C8C0AE40}"/>
            </a:ext>
          </a:extLst>
        </xdr:cNvPr>
        <xdr:cNvSpPr txBox="1"/>
      </xdr:nvSpPr>
      <xdr:spPr>
        <a:xfrm>
          <a:off x="4673600" y="1086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57150</xdr:rowOff>
    </xdr:from>
    <xdr:to>
      <xdr:col>24</xdr:col>
      <xdr:colOff>152400</xdr:colOff>
      <xdr:row>63</xdr:row>
      <xdr:rowOff>57150</xdr:rowOff>
    </xdr:to>
    <xdr:cxnSp macro="">
      <xdr:nvCxnSpPr>
        <xdr:cNvPr id="167" name="直線コネクタ 166">
          <a:extLst>
            <a:ext uri="{FF2B5EF4-FFF2-40B4-BE49-F238E27FC236}">
              <a16:creationId xmlns:a16="http://schemas.microsoft.com/office/drawing/2014/main" id="{70D84872-0FC7-401D-B89E-6B05001908DE}"/>
            </a:ext>
          </a:extLst>
        </xdr:cNvPr>
        <xdr:cNvCxnSpPr/>
      </xdr:nvCxnSpPr>
      <xdr:spPr>
        <a:xfrm>
          <a:off x="4546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148607</xdr:rowOff>
    </xdr:from>
    <xdr:ext cx="405111" cy="259045"/>
    <xdr:sp macro="" textlink="">
      <xdr:nvSpPr>
        <xdr:cNvPr id="168" name="【体育館・プール】&#10;有形固定資産減価償却率最大値テキスト">
          <a:extLst>
            <a:ext uri="{FF2B5EF4-FFF2-40B4-BE49-F238E27FC236}">
              <a16:creationId xmlns:a16="http://schemas.microsoft.com/office/drawing/2014/main" id="{738AFEAF-D4EA-4E3D-BE94-00D8B4699B4D}"/>
            </a:ext>
          </a:extLst>
        </xdr:cNvPr>
        <xdr:cNvSpPr txBox="1"/>
      </xdr:nvSpPr>
      <xdr:spPr>
        <a:xfrm>
          <a:off x="4673600" y="9406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30480</xdr:rowOff>
    </xdr:from>
    <xdr:to>
      <xdr:col>24</xdr:col>
      <xdr:colOff>152400</xdr:colOff>
      <xdr:row>56</xdr:row>
      <xdr:rowOff>30480</xdr:rowOff>
    </xdr:to>
    <xdr:cxnSp macro="">
      <xdr:nvCxnSpPr>
        <xdr:cNvPr id="169" name="直線コネクタ 168">
          <a:extLst>
            <a:ext uri="{FF2B5EF4-FFF2-40B4-BE49-F238E27FC236}">
              <a16:creationId xmlns:a16="http://schemas.microsoft.com/office/drawing/2014/main" id="{1188500E-1D1A-4A7F-A393-44BB125FC6A3}"/>
            </a:ext>
          </a:extLst>
        </xdr:cNvPr>
        <xdr:cNvCxnSpPr/>
      </xdr:nvCxnSpPr>
      <xdr:spPr>
        <a:xfrm>
          <a:off x="4546600" y="963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162577</xdr:rowOff>
    </xdr:from>
    <xdr:ext cx="405111" cy="259045"/>
    <xdr:sp macro="" textlink="">
      <xdr:nvSpPr>
        <xdr:cNvPr id="170" name="【体育館・プール】&#10;有形固定資産減価償却率平均値テキスト">
          <a:extLst>
            <a:ext uri="{FF2B5EF4-FFF2-40B4-BE49-F238E27FC236}">
              <a16:creationId xmlns:a16="http://schemas.microsoft.com/office/drawing/2014/main" id="{2B97A701-0ABF-4227-9904-F39F59F77209}"/>
            </a:ext>
          </a:extLst>
        </xdr:cNvPr>
        <xdr:cNvSpPr txBox="1"/>
      </xdr:nvSpPr>
      <xdr:spPr>
        <a:xfrm>
          <a:off x="4673600" y="9935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139700</xdr:rowOff>
    </xdr:from>
    <xdr:to>
      <xdr:col>24</xdr:col>
      <xdr:colOff>114300</xdr:colOff>
      <xdr:row>59</xdr:row>
      <xdr:rowOff>69850</xdr:rowOff>
    </xdr:to>
    <xdr:sp macro="" textlink="">
      <xdr:nvSpPr>
        <xdr:cNvPr id="171" name="フローチャート: 判断 170">
          <a:extLst>
            <a:ext uri="{FF2B5EF4-FFF2-40B4-BE49-F238E27FC236}">
              <a16:creationId xmlns:a16="http://schemas.microsoft.com/office/drawing/2014/main" id="{5C88A737-B78A-470C-A5D2-AC93DA899A8A}"/>
            </a:ext>
          </a:extLst>
        </xdr:cNvPr>
        <xdr:cNvSpPr/>
      </xdr:nvSpPr>
      <xdr:spPr>
        <a:xfrm>
          <a:off x="45847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139700</xdr:rowOff>
    </xdr:from>
    <xdr:to>
      <xdr:col>20</xdr:col>
      <xdr:colOff>38100</xdr:colOff>
      <xdr:row>59</xdr:row>
      <xdr:rowOff>69850</xdr:rowOff>
    </xdr:to>
    <xdr:sp macro="" textlink="">
      <xdr:nvSpPr>
        <xdr:cNvPr id="172" name="フローチャート: 判断 171">
          <a:extLst>
            <a:ext uri="{FF2B5EF4-FFF2-40B4-BE49-F238E27FC236}">
              <a16:creationId xmlns:a16="http://schemas.microsoft.com/office/drawing/2014/main" id="{1C4F8D0E-88F8-497E-946A-75AAE3AB550E}"/>
            </a:ext>
          </a:extLst>
        </xdr:cNvPr>
        <xdr:cNvSpPr/>
      </xdr:nvSpPr>
      <xdr:spPr>
        <a:xfrm>
          <a:off x="3746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101600</xdr:rowOff>
    </xdr:from>
    <xdr:to>
      <xdr:col>15</xdr:col>
      <xdr:colOff>101600</xdr:colOff>
      <xdr:row>59</xdr:row>
      <xdr:rowOff>31750</xdr:rowOff>
    </xdr:to>
    <xdr:sp macro="" textlink="">
      <xdr:nvSpPr>
        <xdr:cNvPr id="173" name="フローチャート: 判断 172">
          <a:extLst>
            <a:ext uri="{FF2B5EF4-FFF2-40B4-BE49-F238E27FC236}">
              <a16:creationId xmlns:a16="http://schemas.microsoft.com/office/drawing/2014/main" id="{14864F9B-457E-4A8F-A153-5186C78E476F}"/>
            </a:ext>
          </a:extLst>
        </xdr:cNvPr>
        <xdr:cNvSpPr/>
      </xdr:nvSpPr>
      <xdr:spPr>
        <a:xfrm>
          <a:off x="2857500" y="1004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103505</xdr:rowOff>
    </xdr:from>
    <xdr:to>
      <xdr:col>10</xdr:col>
      <xdr:colOff>165100</xdr:colOff>
      <xdr:row>59</xdr:row>
      <xdr:rowOff>33655</xdr:rowOff>
    </xdr:to>
    <xdr:sp macro="" textlink="">
      <xdr:nvSpPr>
        <xdr:cNvPr id="174" name="フローチャート: 判断 173">
          <a:extLst>
            <a:ext uri="{FF2B5EF4-FFF2-40B4-BE49-F238E27FC236}">
              <a16:creationId xmlns:a16="http://schemas.microsoft.com/office/drawing/2014/main" id="{7530664A-EF50-4642-B806-E6545DA20462}"/>
            </a:ext>
          </a:extLst>
        </xdr:cNvPr>
        <xdr:cNvSpPr/>
      </xdr:nvSpPr>
      <xdr:spPr>
        <a:xfrm>
          <a:off x="1968500" y="100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141605</xdr:rowOff>
    </xdr:from>
    <xdr:to>
      <xdr:col>6</xdr:col>
      <xdr:colOff>38100</xdr:colOff>
      <xdr:row>59</xdr:row>
      <xdr:rowOff>71755</xdr:rowOff>
    </xdr:to>
    <xdr:sp macro="" textlink="">
      <xdr:nvSpPr>
        <xdr:cNvPr id="175" name="フローチャート: 判断 174">
          <a:extLst>
            <a:ext uri="{FF2B5EF4-FFF2-40B4-BE49-F238E27FC236}">
              <a16:creationId xmlns:a16="http://schemas.microsoft.com/office/drawing/2014/main" id="{EC02E9E7-E484-4076-98D2-D74910B8A215}"/>
            </a:ext>
          </a:extLst>
        </xdr:cNvPr>
        <xdr:cNvSpPr/>
      </xdr:nvSpPr>
      <xdr:spPr>
        <a:xfrm>
          <a:off x="1079500" y="1008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159F7732-9693-4D72-BFF3-BA7759774A1D}"/>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E16BC079-B75E-4807-AA5A-053DED3D65BE}"/>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4E897285-0A40-433B-A9EC-776920D4725C}"/>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208B5320-5B35-4482-87F7-8D191899DFD4}"/>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6C68FEA-8117-45A3-A0A2-13AC7A4EB73F}"/>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143510</xdr:rowOff>
    </xdr:from>
    <xdr:to>
      <xdr:col>24</xdr:col>
      <xdr:colOff>114300</xdr:colOff>
      <xdr:row>59</xdr:row>
      <xdr:rowOff>73660</xdr:rowOff>
    </xdr:to>
    <xdr:sp macro="" textlink="">
      <xdr:nvSpPr>
        <xdr:cNvPr id="181" name="楕円 180">
          <a:extLst>
            <a:ext uri="{FF2B5EF4-FFF2-40B4-BE49-F238E27FC236}">
              <a16:creationId xmlns:a16="http://schemas.microsoft.com/office/drawing/2014/main" id="{46DE4F26-9AAE-4D85-A403-E6DA197F4ADA}"/>
            </a:ext>
          </a:extLst>
        </xdr:cNvPr>
        <xdr:cNvSpPr/>
      </xdr:nvSpPr>
      <xdr:spPr>
        <a:xfrm>
          <a:off x="4584700" y="1008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121937</xdr:rowOff>
    </xdr:from>
    <xdr:ext cx="405111" cy="259045"/>
    <xdr:sp macro="" textlink="">
      <xdr:nvSpPr>
        <xdr:cNvPr id="182" name="【体育館・プール】&#10;有形固定資産減価償却率該当値テキスト">
          <a:extLst>
            <a:ext uri="{FF2B5EF4-FFF2-40B4-BE49-F238E27FC236}">
              <a16:creationId xmlns:a16="http://schemas.microsoft.com/office/drawing/2014/main" id="{733547B7-E4CB-4B51-8584-84A8347413B3}"/>
            </a:ext>
          </a:extLst>
        </xdr:cNvPr>
        <xdr:cNvSpPr txBox="1"/>
      </xdr:nvSpPr>
      <xdr:spPr>
        <a:xfrm>
          <a:off x="4673600" y="10066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120650</xdr:rowOff>
    </xdr:from>
    <xdr:to>
      <xdr:col>20</xdr:col>
      <xdr:colOff>38100</xdr:colOff>
      <xdr:row>59</xdr:row>
      <xdr:rowOff>50800</xdr:rowOff>
    </xdr:to>
    <xdr:sp macro="" textlink="">
      <xdr:nvSpPr>
        <xdr:cNvPr id="183" name="楕円 182">
          <a:extLst>
            <a:ext uri="{FF2B5EF4-FFF2-40B4-BE49-F238E27FC236}">
              <a16:creationId xmlns:a16="http://schemas.microsoft.com/office/drawing/2014/main" id="{3E62BE37-039A-4941-AB19-D2BA2DDCA0D6}"/>
            </a:ext>
          </a:extLst>
        </xdr:cNvPr>
        <xdr:cNvSpPr/>
      </xdr:nvSpPr>
      <xdr:spPr>
        <a:xfrm>
          <a:off x="3746500"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0</xdr:rowOff>
    </xdr:from>
    <xdr:to>
      <xdr:col>24</xdr:col>
      <xdr:colOff>63500</xdr:colOff>
      <xdr:row>59</xdr:row>
      <xdr:rowOff>22860</xdr:rowOff>
    </xdr:to>
    <xdr:cxnSp macro="">
      <xdr:nvCxnSpPr>
        <xdr:cNvPr id="184" name="直線コネクタ 183">
          <a:extLst>
            <a:ext uri="{FF2B5EF4-FFF2-40B4-BE49-F238E27FC236}">
              <a16:creationId xmlns:a16="http://schemas.microsoft.com/office/drawing/2014/main" id="{5FE9BDCD-9086-4EFE-AD82-3B03683EFAC6}"/>
            </a:ext>
          </a:extLst>
        </xdr:cNvPr>
        <xdr:cNvCxnSpPr/>
      </xdr:nvCxnSpPr>
      <xdr:spPr>
        <a:xfrm>
          <a:off x="3797300" y="1011555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76835</xdr:rowOff>
    </xdr:from>
    <xdr:to>
      <xdr:col>15</xdr:col>
      <xdr:colOff>101600</xdr:colOff>
      <xdr:row>59</xdr:row>
      <xdr:rowOff>6985</xdr:rowOff>
    </xdr:to>
    <xdr:sp macro="" textlink="">
      <xdr:nvSpPr>
        <xdr:cNvPr id="185" name="楕円 184">
          <a:extLst>
            <a:ext uri="{FF2B5EF4-FFF2-40B4-BE49-F238E27FC236}">
              <a16:creationId xmlns:a16="http://schemas.microsoft.com/office/drawing/2014/main" id="{D05EFFE9-0EEF-4A85-A7BD-7FD7D375FC5B}"/>
            </a:ext>
          </a:extLst>
        </xdr:cNvPr>
        <xdr:cNvSpPr/>
      </xdr:nvSpPr>
      <xdr:spPr>
        <a:xfrm>
          <a:off x="2857500" y="1002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127635</xdr:rowOff>
    </xdr:from>
    <xdr:to>
      <xdr:col>19</xdr:col>
      <xdr:colOff>177800</xdr:colOff>
      <xdr:row>59</xdr:row>
      <xdr:rowOff>0</xdr:rowOff>
    </xdr:to>
    <xdr:cxnSp macro="">
      <xdr:nvCxnSpPr>
        <xdr:cNvPr id="186" name="直線コネクタ 185">
          <a:extLst>
            <a:ext uri="{FF2B5EF4-FFF2-40B4-BE49-F238E27FC236}">
              <a16:creationId xmlns:a16="http://schemas.microsoft.com/office/drawing/2014/main" id="{CFE93A3D-9C6A-4F0C-B8C5-6E4E170470BE}"/>
            </a:ext>
          </a:extLst>
        </xdr:cNvPr>
        <xdr:cNvCxnSpPr/>
      </xdr:nvCxnSpPr>
      <xdr:spPr>
        <a:xfrm>
          <a:off x="2908300" y="1007173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31115</xdr:rowOff>
    </xdr:from>
    <xdr:to>
      <xdr:col>10</xdr:col>
      <xdr:colOff>165100</xdr:colOff>
      <xdr:row>58</xdr:row>
      <xdr:rowOff>132715</xdr:rowOff>
    </xdr:to>
    <xdr:sp macro="" textlink="">
      <xdr:nvSpPr>
        <xdr:cNvPr id="187" name="楕円 186">
          <a:extLst>
            <a:ext uri="{FF2B5EF4-FFF2-40B4-BE49-F238E27FC236}">
              <a16:creationId xmlns:a16="http://schemas.microsoft.com/office/drawing/2014/main" id="{F9DD87AF-D173-4606-B5EF-1417E0B7A9F6}"/>
            </a:ext>
          </a:extLst>
        </xdr:cNvPr>
        <xdr:cNvSpPr/>
      </xdr:nvSpPr>
      <xdr:spPr>
        <a:xfrm>
          <a:off x="1968500" y="997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81915</xdr:rowOff>
    </xdr:from>
    <xdr:to>
      <xdr:col>15</xdr:col>
      <xdr:colOff>50800</xdr:colOff>
      <xdr:row>58</xdr:row>
      <xdr:rowOff>127635</xdr:rowOff>
    </xdr:to>
    <xdr:cxnSp macro="">
      <xdr:nvCxnSpPr>
        <xdr:cNvPr id="188" name="直線コネクタ 187">
          <a:extLst>
            <a:ext uri="{FF2B5EF4-FFF2-40B4-BE49-F238E27FC236}">
              <a16:creationId xmlns:a16="http://schemas.microsoft.com/office/drawing/2014/main" id="{96C4992B-E842-403C-AAEF-3686344835C5}"/>
            </a:ext>
          </a:extLst>
        </xdr:cNvPr>
        <xdr:cNvCxnSpPr/>
      </xdr:nvCxnSpPr>
      <xdr:spPr>
        <a:xfrm>
          <a:off x="2019300" y="1002601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60977</xdr:rowOff>
    </xdr:from>
    <xdr:ext cx="405111" cy="259045"/>
    <xdr:sp macro="" textlink="">
      <xdr:nvSpPr>
        <xdr:cNvPr id="189" name="n_1aveValue【体育館・プール】&#10;有形固定資産減価償却率">
          <a:extLst>
            <a:ext uri="{FF2B5EF4-FFF2-40B4-BE49-F238E27FC236}">
              <a16:creationId xmlns:a16="http://schemas.microsoft.com/office/drawing/2014/main" id="{59E76799-F01B-4A88-B77F-6D39CAAAB6DB}"/>
            </a:ext>
          </a:extLst>
        </xdr:cNvPr>
        <xdr:cNvSpPr txBox="1"/>
      </xdr:nvSpPr>
      <xdr:spPr>
        <a:xfrm>
          <a:off x="3582044" y="1017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22877</xdr:rowOff>
    </xdr:from>
    <xdr:ext cx="405111" cy="259045"/>
    <xdr:sp macro="" textlink="">
      <xdr:nvSpPr>
        <xdr:cNvPr id="190" name="n_2aveValue【体育館・プール】&#10;有形固定資産減価償却率">
          <a:extLst>
            <a:ext uri="{FF2B5EF4-FFF2-40B4-BE49-F238E27FC236}">
              <a16:creationId xmlns:a16="http://schemas.microsoft.com/office/drawing/2014/main" id="{CB09E6F4-2C57-4248-9813-AE4FD00EBD22}"/>
            </a:ext>
          </a:extLst>
        </xdr:cNvPr>
        <xdr:cNvSpPr txBox="1"/>
      </xdr:nvSpPr>
      <xdr:spPr>
        <a:xfrm>
          <a:off x="2705744" y="1013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24782</xdr:rowOff>
    </xdr:from>
    <xdr:ext cx="405111" cy="259045"/>
    <xdr:sp macro="" textlink="">
      <xdr:nvSpPr>
        <xdr:cNvPr id="191" name="n_3aveValue【体育館・プール】&#10;有形固定資産減価償却率">
          <a:extLst>
            <a:ext uri="{FF2B5EF4-FFF2-40B4-BE49-F238E27FC236}">
              <a16:creationId xmlns:a16="http://schemas.microsoft.com/office/drawing/2014/main" id="{CEA37726-3B0F-4FFE-9281-D2B5EF024464}"/>
            </a:ext>
          </a:extLst>
        </xdr:cNvPr>
        <xdr:cNvSpPr txBox="1"/>
      </xdr:nvSpPr>
      <xdr:spPr>
        <a:xfrm>
          <a:off x="1816744" y="10140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88282</xdr:rowOff>
    </xdr:from>
    <xdr:ext cx="405111" cy="259045"/>
    <xdr:sp macro="" textlink="">
      <xdr:nvSpPr>
        <xdr:cNvPr id="192" name="n_4aveValue【体育館・プール】&#10;有形固定資産減価償却率">
          <a:extLst>
            <a:ext uri="{FF2B5EF4-FFF2-40B4-BE49-F238E27FC236}">
              <a16:creationId xmlns:a16="http://schemas.microsoft.com/office/drawing/2014/main" id="{7CB6D67E-DC2C-4672-AFBC-3F5E0FFBCEED}"/>
            </a:ext>
          </a:extLst>
        </xdr:cNvPr>
        <xdr:cNvSpPr txBox="1"/>
      </xdr:nvSpPr>
      <xdr:spPr>
        <a:xfrm>
          <a:off x="927744" y="986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67327</xdr:rowOff>
    </xdr:from>
    <xdr:ext cx="405111" cy="259045"/>
    <xdr:sp macro="" textlink="">
      <xdr:nvSpPr>
        <xdr:cNvPr id="193" name="n_1mainValue【体育館・プール】&#10;有形固定資産減価償却率">
          <a:extLst>
            <a:ext uri="{FF2B5EF4-FFF2-40B4-BE49-F238E27FC236}">
              <a16:creationId xmlns:a16="http://schemas.microsoft.com/office/drawing/2014/main" id="{04C836CF-C43F-46D3-80D8-80B0B37561F0}"/>
            </a:ext>
          </a:extLst>
        </xdr:cNvPr>
        <xdr:cNvSpPr txBox="1"/>
      </xdr:nvSpPr>
      <xdr:spPr>
        <a:xfrm>
          <a:off x="3582044" y="983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23512</xdr:rowOff>
    </xdr:from>
    <xdr:ext cx="405111" cy="259045"/>
    <xdr:sp macro="" textlink="">
      <xdr:nvSpPr>
        <xdr:cNvPr id="194" name="n_2mainValue【体育館・プール】&#10;有形固定資産減価償却率">
          <a:extLst>
            <a:ext uri="{FF2B5EF4-FFF2-40B4-BE49-F238E27FC236}">
              <a16:creationId xmlns:a16="http://schemas.microsoft.com/office/drawing/2014/main" id="{F2DE2A8E-049A-4ED3-AE04-0A0944AE013F}"/>
            </a:ext>
          </a:extLst>
        </xdr:cNvPr>
        <xdr:cNvSpPr txBox="1"/>
      </xdr:nvSpPr>
      <xdr:spPr>
        <a:xfrm>
          <a:off x="2705744" y="979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149242</xdr:rowOff>
    </xdr:from>
    <xdr:ext cx="405111" cy="259045"/>
    <xdr:sp macro="" textlink="">
      <xdr:nvSpPr>
        <xdr:cNvPr id="195" name="n_3mainValue【体育館・プール】&#10;有形固定資産減価償却率">
          <a:extLst>
            <a:ext uri="{FF2B5EF4-FFF2-40B4-BE49-F238E27FC236}">
              <a16:creationId xmlns:a16="http://schemas.microsoft.com/office/drawing/2014/main" id="{12FED754-A4CA-47A5-ADBD-D04D45E64DBB}"/>
            </a:ext>
          </a:extLst>
        </xdr:cNvPr>
        <xdr:cNvSpPr txBox="1"/>
      </xdr:nvSpPr>
      <xdr:spPr>
        <a:xfrm>
          <a:off x="1816744" y="975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6" name="正方形/長方形 195">
          <a:extLst>
            <a:ext uri="{FF2B5EF4-FFF2-40B4-BE49-F238E27FC236}">
              <a16:creationId xmlns:a16="http://schemas.microsoft.com/office/drawing/2014/main" id="{A5709DE7-BDE5-4F05-981C-649A9A060582}"/>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7" name="正方形/長方形 196">
          <a:extLst>
            <a:ext uri="{FF2B5EF4-FFF2-40B4-BE49-F238E27FC236}">
              <a16:creationId xmlns:a16="http://schemas.microsoft.com/office/drawing/2014/main" id="{00F3CC17-72DD-450B-8665-2AF9BD5AD387}"/>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8" name="正方形/長方形 197">
          <a:extLst>
            <a:ext uri="{FF2B5EF4-FFF2-40B4-BE49-F238E27FC236}">
              <a16:creationId xmlns:a16="http://schemas.microsoft.com/office/drawing/2014/main" id="{11492B53-2994-45D9-9F54-E2A00230AB6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9" name="正方形/長方形 198">
          <a:extLst>
            <a:ext uri="{FF2B5EF4-FFF2-40B4-BE49-F238E27FC236}">
              <a16:creationId xmlns:a16="http://schemas.microsoft.com/office/drawing/2014/main" id="{8BDAD76F-FDB1-45AB-81E5-2C3053C844CA}"/>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0" name="正方形/長方形 199">
          <a:extLst>
            <a:ext uri="{FF2B5EF4-FFF2-40B4-BE49-F238E27FC236}">
              <a16:creationId xmlns:a16="http://schemas.microsoft.com/office/drawing/2014/main" id="{30651A83-AB28-4077-9338-60047DC2302B}"/>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1" name="正方形/長方形 200">
          <a:extLst>
            <a:ext uri="{FF2B5EF4-FFF2-40B4-BE49-F238E27FC236}">
              <a16:creationId xmlns:a16="http://schemas.microsoft.com/office/drawing/2014/main" id="{F54414FE-B396-4DFC-B506-5A6787798706}"/>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2" name="正方形/長方形 201">
          <a:extLst>
            <a:ext uri="{FF2B5EF4-FFF2-40B4-BE49-F238E27FC236}">
              <a16:creationId xmlns:a16="http://schemas.microsoft.com/office/drawing/2014/main" id="{F1A57A39-FE75-4B62-B0DB-E2DD0D223ECE}"/>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a:extLst>
            <a:ext uri="{FF2B5EF4-FFF2-40B4-BE49-F238E27FC236}">
              <a16:creationId xmlns:a16="http://schemas.microsoft.com/office/drawing/2014/main" id="{680215AC-4167-4921-80C8-DCEC76F0DF05}"/>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a:extLst>
            <a:ext uri="{FF2B5EF4-FFF2-40B4-BE49-F238E27FC236}">
              <a16:creationId xmlns:a16="http://schemas.microsoft.com/office/drawing/2014/main" id="{18462FD6-E581-4DD2-9C5A-036AB0640464}"/>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a:extLst>
            <a:ext uri="{FF2B5EF4-FFF2-40B4-BE49-F238E27FC236}">
              <a16:creationId xmlns:a16="http://schemas.microsoft.com/office/drawing/2014/main" id="{0A6DE75E-4B0E-43B8-88CE-465DAE3EE3F1}"/>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6" name="直線コネクタ 205">
          <a:extLst>
            <a:ext uri="{FF2B5EF4-FFF2-40B4-BE49-F238E27FC236}">
              <a16:creationId xmlns:a16="http://schemas.microsoft.com/office/drawing/2014/main" id="{BB83B729-CE40-41A7-9021-1B40C983E19B}"/>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07" name="テキスト ボックス 206">
          <a:extLst>
            <a:ext uri="{FF2B5EF4-FFF2-40B4-BE49-F238E27FC236}">
              <a16:creationId xmlns:a16="http://schemas.microsoft.com/office/drawing/2014/main" id="{FCA8660A-2665-44C4-BD91-BCB322AD2860}"/>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8" name="直線コネクタ 207">
          <a:extLst>
            <a:ext uri="{FF2B5EF4-FFF2-40B4-BE49-F238E27FC236}">
              <a16:creationId xmlns:a16="http://schemas.microsoft.com/office/drawing/2014/main" id="{C62E2CE6-1BE3-4169-AB0E-DCDE2D1E3FD7}"/>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09" name="テキスト ボックス 208">
          <a:extLst>
            <a:ext uri="{FF2B5EF4-FFF2-40B4-BE49-F238E27FC236}">
              <a16:creationId xmlns:a16="http://schemas.microsoft.com/office/drawing/2014/main" id="{6ACFF919-3EDC-49E7-B844-4679B2B72383}"/>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0" name="直線コネクタ 209">
          <a:extLst>
            <a:ext uri="{FF2B5EF4-FFF2-40B4-BE49-F238E27FC236}">
              <a16:creationId xmlns:a16="http://schemas.microsoft.com/office/drawing/2014/main" id="{402F6A00-8061-4732-882F-565516EC9752}"/>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1" name="テキスト ボックス 210">
          <a:extLst>
            <a:ext uri="{FF2B5EF4-FFF2-40B4-BE49-F238E27FC236}">
              <a16:creationId xmlns:a16="http://schemas.microsoft.com/office/drawing/2014/main" id="{4DE8F880-B3C1-4619-A9A0-EC88E490DFBF}"/>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2" name="直線コネクタ 211">
          <a:extLst>
            <a:ext uri="{FF2B5EF4-FFF2-40B4-BE49-F238E27FC236}">
              <a16:creationId xmlns:a16="http://schemas.microsoft.com/office/drawing/2014/main" id="{B28EE204-64B8-4589-BE18-E2680CC071A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13" name="テキスト ボックス 212">
          <a:extLst>
            <a:ext uri="{FF2B5EF4-FFF2-40B4-BE49-F238E27FC236}">
              <a16:creationId xmlns:a16="http://schemas.microsoft.com/office/drawing/2014/main" id="{5BB78E03-B632-42DC-8071-556283CD0F89}"/>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4" name="直線コネクタ 213">
          <a:extLst>
            <a:ext uri="{FF2B5EF4-FFF2-40B4-BE49-F238E27FC236}">
              <a16:creationId xmlns:a16="http://schemas.microsoft.com/office/drawing/2014/main" id="{5ACE278D-AB7E-4BF3-A3E7-E4E2B586118B}"/>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5" name="テキスト ボックス 214">
          <a:extLst>
            <a:ext uri="{FF2B5EF4-FFF2-40B4-BE49-F238E27FC236}">
              <a16:creationId xmlns:a16="http://schemas.microsoft.com/office/drawing/2014/main" id="{F28040EC-7D20-4DC0-B082-E6FB1C2E766E}"/>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6" name="【体育館・プール】&#10;一人当たり面積グラフ枠">
          <a:extLst>
            <a:ext uri="{FF2B5EF4-FFF2-40B4-BE49-F238E27FC236}">
              <a16:creationId xmlns:a16="http://schemas.microsoft.com/office/drawing/2014/main" id="{77BD7FF1-81ED-48A7-B35B-3EBF8087E75D}"/>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155448</xdr:rowOff>
    </xdr:from>
    <xdr:to>
      <xdr:col>54</xdr:col>
      <xdr:colOff>189865</xdr:colOff>
      <xdr:row>63</xdr:row>
      <xdr:rowOff>157734</xdr:rowOff>
    </xdr:to>
    <xdr:cxnSp macro="">
      <xdr:nvCxnSpPr>
        <xdr:cNvPr id="217" name="直線コネクタ 216">
          <a:extLst>
            <a:ext uri="{FF2B5EF4-FFF2-40B4-BE49-F238E27FC236}">
              <a16:creationId xmlns:a16="http://schemas.microsoft.com/office/drawing/2014/main" id="{D3D0C4F9-6B69-4416-9D61-9213991E2BC2}"/>
            </a:ext>
          </a:extLst>
        </xdr:cNvPr>
        <xdr:cNvCxnSpPr/>
      </xdr:nvCxnSpPr>
      <xdr:spPr>
        <a:xfrm flipV="1">
          <a:off x="10476865" y="9756648"/>
          <a:ext cx="0" cy="1202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161561</xdr:rowOff>
    </xdr:from>
    <xdr:ext cx="469744" cy="259045"/>
    <xdr:sp macro="" textlink="">
      <xdr:nvSpPr>
        <xdr:cNvPr id="218" name="【体育館・プール】&#10;一人当たり面積最小値テキスト">
          <a:extLst>
            <a:ext uri="{FF2B5EF4-FFF2-40B4-BE49-F238E27FC236}">
              <a16:creationId xmlns:a16="http://schemas.microsoft.com/office/drawing/2014/main" id="{303B0EB8-29A4-42C7-AAD3-F7FC5C281295}"/>
            </a:ext>
          </a:extLst>
        </xdr:cNvPr>
        <xdr:cNvSpPr txBox="1"/>
      </xdr:nvSpPr>
      <xdr:spPr>
        <a:xfrm>
          <a:off x="10515600"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157734</xdr:rowOff>
    </xdr:from>
    <xdr:to>
      <xdr:col>55</xdr:col>
      <xdr:colOff>88900</xdr:colOff>
      <xdr:row>63</xdr:row>
      <xdr:rowOff>157734</xdr:rowOff>
    </xdr:to>
    <xdr:cxnSp macro="">
      <xdr:nvCxnSpPr>
        <xdr:cNvPr id="219" name="直線コネクタ 218">
          <a:extLst>
            <a:ext uri="{FF2B5EF4-FFF2-40B4-BE49-F238E27FC236}">
              <a16:creationId xmlns:a16="http://schemas.microsoft.com/office/drawing/2014/main" id="{61550AD1-4C31-451C-ACCC-162C40FBB42D}"/>
            </a:ext>
          </a:extLst>
        </xdr:cNvPr>
        <xdr:cNvCxnSpPr/>
      </xdr:nvCxnSpPr>
      <xdr:spPr>
        <a:xfrm>
          <a:off x="10388600" y="1095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102125</xdr:rowOff>
    </xdr:from>
    <xdr:ext cx="469744" cy="259045"/>
    <xdr:sp macro="" textlink="">
      <xdr:nvSpPr>
        <xdr:cNvPr id="220" name="【体育館・プール】&#10;一人当たり面積最大値テキスト">
          <a:extLst>
            <a:ext uri="{FF2B5EF4-FFF2-40B4-BE49-F238E27FC236}">
              <a16:creationId xmlns:a16="http://schemas.microsoft.com/office/drawing/2014/main" id="{C862DED8-B59A-49EF-BD52-550ED0119ED0}"/>
            </a:ext>
          </a:extLst>
        </xdr:cNvPr>
        <xdr:cNvSpPr txBox="1"/>
      </xdr:nvSpPr>
      <xdr:spPr>
        <a:xfrm>
          <a:off x="10515600" y="953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155448</xdr:rowOff>
    </xdr:from>
    <xdr:to>
      <xdr:col>55</xdr:col>
      <xdr:colOff>88900</xdr:colOff>
      <xdr:row>56</xdr:row>
      <xdr:rowOff>155448</xdr:rowOff>
    </xdr:to>
    <xdr:cxnSp macro="">
      <xdr:nvCxnSpPr>
        <xdr:cNvPr id="221" name="直線コネクタ 220">
          <a:extLst>
            <a:ext uri="{FF2B5EF4-FFF2-40B4-BE49-F238E27FC236}">
              <a16:creationId xmlns:a16="http://schemas.microsoft.com/office/drawing/2014/main" id="{60254C04-091A-49F7-A131-175736066066}"/>
            </a:ext>
          </a:extLst>
        </xdr:cNvPr>
        <xdr:cNvCxnSpPr/>
      </xdr:nvCxnSpPr>
      <xdr:spPr>
        <a:xfrm>
          <a:off x="10388600" y="975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12209</xdr:rowOff>
    </xdr:from>
    <xdr:ext cx="469744" cy="259045"/>
    <xdr:sp macro="" textlink="">
      <xdr:nvSpPr>
        <xdr:cNvPr id="222" name="【体育館・プール】&#10;一人当たり面積平均値テキスト">
          <a:extLst>
            <a:ext uri="{FF2B5EF4-FFF2-40B4-BE49-F238E27FC236}">
              <a16:creationId xmlns:a16="http://schemas.microsoft.com/office/drawing/2014/main" id="{EA3E1507-3D6F-47F3-BF3D-CEF067350632}"/>
            </a:ext>
          </a:extLst>
        </xdr:cNvPr>
        <xdr:cNvSpPr txBox="1"/>
      </xdr:nvSpPr>
      <xdr:spPr>
        <a:xfrm>
          <a:off x="10515600" y="106421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33782</xdr:rowOff>
    </xdr:from>
    <xdr:to>
      <xdr:col>55</xdr:col>
      <xdr:colOff>50800</xdr:colOff>
      <xdr:row>62</xdr:row>
      <xdr:rowOff>135382</xdr:rowOff>
    </xdr:to>
    <xdr:sp macro="" textlink="">
      <xdr:nvSpPr>
        <xdr:cNvPr id="223" name="フローチャート: 判断 222">
          <a:extLst>
            <a:ext uri="{FF2B5EF4-FFF2-40B4-BE49-F238E27FC236}">
              <a16:creationId xmlns:a16="http://schemas.microsoft.com/office/drawing/2014/main" id="{B43C3588-9BFB-4F6F-BA77-666862240FA7}"/>
            </a:ext>
          </a:extLst>
        </xdr:cNvPr>
        <xdr:cNvSpPr/>
      </xdr:nvSpPr>
      <xdr:spPr>
        <a:xfrm>
          <a:off x="10426700" y="1066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36068</xdr:rowOff>
    </xdr:from>
    <xdr:to>
      <xdr:col>50</xdr:col>
      <xdr:colOff>165100</xdr:colOff>
      <xdr:row>62</xdr:row>
      <xdr:rowOff>137668</xdr:rowOff>
    </xdr:to>
    <xdr:sp macro="" textlink="">
      <xdr:nvSpPr>
        <xdr:cNvPr id="224" name="フローチャート: 判断 223">
          <a:extLst>
            <a:ext uri="{FF2B5EF4-FFF2-40B4-BE49-F238E27FC236}">
              <a16:creationId xmlns:a16="http://schemas.microsoft.com/office/drawing/2014/main" id="{D5FC8BF9-261A-45A2-B347-B22FB28013DC}"/>
            </a:ext>
          </a:extLst>
        </xdr:cNvPr>
        <xdr:cNvSpPr/>
      </xdr:nvSpPr>
      <xdr:spPr>
        <a:xfrm>
          <a:off x="9588500" y="106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170942</xdr:rowOff>
    </xdr:from>
    <xdr:to>
      <xdr:col>46</xdr:col>
      <xdr:colOff>38100</xdr:colOff>
      <xdr:row>62</xdr:row>
      <xdr:rowOff>101092</xdr:rowOff>
    </xdr:to>
    <xdr:sp macro="" textlink="">
      <xdr:nvSpPr>
        <xdr:cNvPr id="225" name="フローチャート: 判断 224">
          <a:extLst>
            <a:ext uri="{FF2B5EF4-FFF2-40B4-BE49-F238E27FC236}">
              <a16:creationId xmlns:a16="http://schemas.microsoft.com/office/drawing/2014/main" id="{11AF45AC-6DF3-4A9F-A1CF-C7D9FA779929}"/>
            </a:ext>
          </a:extLst>
        </xdr:cNvPr>
        <xdr:cNvSpPr/>
      </xdr:nvSpPr>
      <xdr:spPr>
        <a:xfrm>
          <a:off x="8699500" y="1062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61214</xdr:rowOff>
    </xdr:from>
    <xdr:to>
      <xdr:col>41</xdr:col>
      <xdr:colOff>101600</xdr:colOff>
      <xdr:row>62</xdr:row>
      <xdr:rowOff>162814</xdr:rowOff>
    </xdr:to>
    <xdr:sp macro="" textlink="">
      <xdr:nvSpPr>
        <xdr:cNvPr id="226" name="フローチャート: 判断 225">
          <a:extLst>
            <a:ext uri="{FF2B5EF4-FFF2-40B4-BE49-F238E27FC236}">
              <a16:creationId xmlns:a16="http://schemas.microsoft.com/office/drawing/2014/main" id="{CE3F1BD8-432B-4D7C-9574-F8EB4B53A779}"/>
            </a:ext>
          </a:extLst>
        </xdr:cNvPr>
        <xdr:cNvSpPr/>
      </xdr:nvSpPr>
      <xdr:spPr>
        <a:xfrm>
          <a:off x="78105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95504</xdr:rowOff>
    </xdr:from>
    <xdr:to>
      <xdr:col>36</xdr:col>
      <xdr:colOff>165100</xdr:colOff>
      <xdr:row>63</xdr:row>
      <xdr:rowOff>25654</xdr:rowOff>
    </xdr:to>
    <xdr:sp macro="" textlink="">
      <xdr:nvSpPr>
        <xdr:cNvPr id="227" name="フローチャート: 判断 226">
          <a:extLst>
            <a:ext uri="{FF2B5EF4-FFF2-40B4-BE49-F238E27FC236}">
              <a16:creationId xmlns:a16="http://schemas.microsoft.com/office/drawing/2014/main" id="{2E6E7CDE-ACC8-46FD-8664-F7E2E5E08B0B}"/>
            </a:ext>
          </a:extLst>
        </xdr:cNvPr>
        <xdr:cNvSpPr/>
      </xdr:nvSpPr>
      <xdr:spPr>
        <a:xfrm>
          <a:off x="6921500" y="1072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A2D9F846-2C3E-437F-90F3-6B41868E716E}"/>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1D60358E-DDE5-4053-A4AD-56B733B2B41B}"/>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0E545393-B5AC-431E-9598-3DF5B0AD3CBD}"/>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1EF9182E-476C-4F8B-A3EC-7382A3023F04}"/>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595116AC-9755-4500-9150-12560C0FF032}"/>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116078</xdr:rowOff>
    </xdr:from>
    <xdr:to>
      <xdr:col>55</xdr:col>
      <xdr:colOff>50800</xdr:colOff>
      <xdr:row>57</xdr:row>
      <xdr:rowOff>46228</xdr:rowOff>
    </xdr:to>
    <xdr:sp macro="" textlink="">
      <xdr:nvSpPr>
        <xdr:cNvPr id="233" name="楕円 232">
          <a:extLst>
            <a:ext uri="{FF2B5EF4-FFF2-40B4-BE49-F238E27FC236}">
              <a16:creationId xmlns:a16="http://schemas.microsoft.com/office/drawing/2014/main" id="{FA02EB9F-E410-46D0-B433-E2F61432BF25}"/>
            </a:ext>
          </a:extLst>
        </xdr:cNvPr>
        <xdr:cNvSpPr/>
      </xdr:nvSpPr>
      <xdr:spPr>
        <a:xfrm>
          <a:off x="10426700" y="9717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57675</xdr:rowOff>
    </xdr:from>
    <xdr:ext cx="469744" cy="259045"/>
    <xdr:sp macro="" textlink="">
      <xdr:nvSpPr>
        <xdr:cNvPr id="234" name="【体育館・プール】&#10;一人当たり面積該当値テキスト">
          <a:extLst>
            <a:ext uri="{FF2B5EF4-FFF2-40B4-BE49-F238E27FC236}">
              <a16:creationId xmlns:a16="http://schemas.microsoft.com/office/drawing/2014/main" id="{C9A8F641-76C8-438F-9C6B-3D92BB814288}"/>
            </a:ext>
          </a:extLst>
        </xdr:cNvPr>
        <xdr:cNvSpPr txBox="1"/>
      </xdr:nvSpPr>
      <xdr:spPr>
        <a:xfrm>
          <a:off x="10515600" y="9658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134366</xdr:rowOff>
    </xdr:from>
    <xdr:to>
      <xdr:col>50</xdr:col>
      <xdr:colOff>165100</xdr:colOff>
      <xdr:row>57</xdr:row>
      <xdr:rowOff>64516</xdr:rowOff>
    </xdr:to>
    <xdr:sp macro="" textlink="">
      <xdr:nvSpPr>
        <xdr:cNvPr id="235" name="楕円 234">
          <a:extLst>
            <a:ext uri="{FF2B5EF4-FFF2-40B4-BE49-F238E27FC236}">
              <a16:creationId xmlns:a16="http://schemas.microsoft.com/office/drawing/2014/main" id="{761E1F83-1F49-48FD-8B1F-C8362F560818}"/>
            </a:ext>
          </a:extLst>
        </xdr:cNvPr>
        <xdr:cNvSpPr/>
      </xdr:nvSpPr>
      <xdr:spPr>
        <a:xfrm>
          <a:off x="9588500" y="973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166878</xdr:rowOff>
    </xdr:from>
    <xdr:to>
      <xdr:col>55</xdr:col>
      <xdr:colOff>0</xdr:colOff>
      <xdr:row>57</xdr:row>
      <xdr:rowOff>13716</xdr:rowOff>
    </xdr:to>
    <xdr:cxnSp macro="">
      <xdr:nvCxnSpPr>
        <xdr:cNvPr id="236" name="直線コネクタ 235">
          <a:extLst>
            <a:ext uri="{FF2B5EF4-FFF2-40B4-BE49-F238E27FC236}">
              <a16:creationId xmlns:a16="http://schemas.microsoft.com/office/drawing/2014/main" id="{41E5D99A-1DDC-4A8F-89DF-3EAC205C47CD}"/>
            </a:ext>
          </a:extLst>
        </xdr:cNvPr>
        <xdr:cNvCxnSpPr/>
      </xdr:nvCxnSpPr>
      <xdr:spPr>
        <a:xfrm flipV="1">
          <a:off x="9639300" y="976807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150368</xdr:rowOff>
    </xdr:from>
    <xdr:to>
      <xdr:col>46</xdr:col>
      <xdr:colOff>38100</xdr:colOff>
      <xdr:row>57</xdr:row>
      <xdr:rowOff>80518</xdr:rowOff>
    </xdr:to>
    <xdr:sp macro="" textlink="">
      <xdr:nvSpPr>
        <xdr:cNvPr id="237" name="楕円 236">
          <a:extLst>
            <a:ext uri="{FF2B5EF4-FFF2-40B4-BE49-F238E27FC236}">
              <a16:creationId xmlns:a16="http://schemas.microsoft.com/office/drawing/2014/main" id="{FD98917D-A55E-41C8-9692-353428928910}"/>
            </a:ext>
          </a:extLst>
        </xdr:cNvPr>
        <xdr:cNvSpPr/>
      </xdr:nvSpPr>
      <xdr:spPr>
        <a:xfrm>
          <a:off x="8699500" y="9751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13716</xdr:rowOff>
    </xdr:from>
    <xdr:to>
      <xdr:col>50</xdr:col>
      <xdr:colOff>114300</xdr:colOff>
      <xdr:row>57</xdr:row>
      <xdr:rowOff>29718</xdr:rowOff>
    </xdr:to>
    <xdr:cxnSp macro="">
      <xdr:nvCxnSpPr>
        <xdr:cNvPr id="238" name="直線コネクタ 237">
          <a:extLst>
            <a:ext uri="{FF2B5EF4-FFF2-40B4-BE49-F238E27FC236}">
              <a16:creationId xmlns:a16="http://schemas.microsoft.com/office/drawing/2014/main" id="{9DED9F18-A8E7-485E-AA4A-D16BDEE79FD4}"/>
            </a:ext>
          </a:extLst>
        </xdr:cNvPr>
        <xdr:cNvCxnSpPr/>
      </xdr:nvCxnSpPr>
      <xdr:spPr>
        <a:xfrm flipV="1">
          <a:off x="8750300" y="9786366"/>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159512</xdr:rowOff>
    </xdr:from>
    <xdr:to>
      <xdr:col>41</xdr:col>
      <xdr:colOff>101600</xdr:colOff>
      <xdr:row>57</xdr:row>
      <xdr:rowOff>89662</xdr:rowOff>
    </xdr:to>
    <xdr:sp macro="" textlink="">
      <xdr:nvSpPr>
        <xdr:cNvPr id="239" name="楕円 238">
          <a:extLst>
            <a:ext uri="{FF2B5EF4-FFF2-40B4-BE49-F238E27FC236}">
              <a16:creationId xmlns:a16="http://schemas.microsoft.com/office/drawing/2014/main" id="{0D9C8806-4AF2-402D-9B8E-718F28804E27}"/>
            </a:ext>
          </a:extLst>
        </xdr:cNvPr>
        <xdr:cNvSpPr/>
      </xdr:nvSpPr>
      <xdr:spPr>
        <a:xfrm>
          <a:off x="7810500" y="9760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57</xdr:row>
      <xdr:rowOff>29718</xdr:rowOff>
    </xdr:from>
    <xdr:to>
      <xdr:col>45</xdr:col>
      <xdr:colOff>177800</xdr:colOff>
      <xdr:row>57</xdr:row>
      <xdr:rowOff>38862</xdr:rowOff>
    </xdr:to>
    <xdr:cxnSp macro="">
      <xdr:nvCxnSpPr>
        <xdr:cNvPr id="240" name="直線コネクタ 239">
          <a:extLst>
            <a:ext uri="{FF2B5EF4-FFF2-40B4-BE49-F238E27FC236}">
              <a16:creationId xmlns:a16="http://schemas.microsoft.com/office/drawing/2014/main" id="{AC4C2557-73B1-4DDD-A4CE-8B85BA783058}"/>
            </a:ext>
          </a:extLst>
        </xdr:cNvPr>
        <xdr:cNvCxnSpPr/>
      </xdr:nvCxnSpPr>
      <xdr:spPr>
        <a:xfrm flipV="1">
          <a:off x="7861300" y="980236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128795</xdr:rowOff>
    </xdr:from>
    <xdr:ext cx="469744" cy="259045"/>
    <xdr:sp macro="" textlink="">
      <xdr:nvSpPr>
        <xdr:cNvPr id="241" name="n_1aveValue【体育館・プール】&#10;一人当たり面積">
          <a:extLst>
            <a:ext uri="{FF2B5EF4-FFF2-40B4-BE49-F238E27FC236}">
              <a16:creationId xmlns:a16="http://schemas.microsoft.com/office/drawing/2014/main" id="{B48D6D4E-AFB7-4249-BBF4-A244CB2A2E58}"/>
            </a:ext>
          </a:extLst>
        </xdr:cNvPr>
        <xdr:cNvSpPr txBox="1"/>
      </xdr:nvSpPr>
      <xdr:spPr>
        <a:xfrm>
          <a:off x="9391727" y="1075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92219</xdr:rowOff>
    </xdr:from>
    <xdr:ext cx="469744" cy="259045"/>
    <xdr:sp macro="" textlink="">
      <xdr:nvSpPr>
        <xdr:cNvPr id="242" name="n_2aveValue【体育館・プール】&#10;一人当たり面積">
          <a:extLst>
            <a:ext uri="{FF2B5EF4-FFF2-40B4-BE49-F238E27FC236}">
              <a16:creationId xmlns:a16="http://schemas.microsoft.com/office/drawing/2014/main" id="{F9A153B1-D57F-458E-ACDF-B493405FAAE5}"/>
            </a:ext>
          </a:extLst>
        </xdr:cNvPr>
        <xdr:cNvSpPr txBox="1"/>
      </xdr:nvSpPr>
      <xdr:spPr>
        <a:xfrm>
          <a:off x="8515427" y="1072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153941</xdr:rowOff>
    </xdr:from>
    <xdr:ext cx="469744" cy="259045"/>
    <xdr:sp macro="" textlink="">
      <xdr:nvSpPr>
        <xdr:cNvPr id="243" name="n_3aveValue【体育館・プール】&#10;一人当たり面積">
          <a:extLst>
            <a:ext uri="{FF2B5EF4-FFF2-40B4-BE49-F238E27FC236}">
              <a16:creationId xmlns:a16="http://schemas.microsoft.com/office/drawing/2014/main" id="{34F29218-82EE-4423-8360-3CAA31DBD53A}"/>
            </a:ext>
          </a:extLst>
        </xdr:cNvPr>
        <xdr:cNvSpPr txBox="1"/>
      </xdr:nvSpPr>
      <xdr:spPr>
        <a:xfrm>
          <a:off x="7626427" y="10783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42181</xdr:rowOff>
    </xdr:from>
    <xdr:ext cx="469744" cy="259045"/>
    <xdr:sp macro="" textlink="">
      <xdr:nvSpPr>
        <xdr:cNvPr id="244" name="n_4aveValue【体育館・プール】&#10;一人当たり面積">
          <a:extLst>
            <a:ext uri="{FF2B5EF4-FFF2-40B4-BE49-F238E27FC236}">
              <a16:creationId xmlns:a16="http://schemas.microsoft.com/office/drawing/2014/main" id="{990BFC0A-DB03-4BF3-957B-7E0071F79872}"/>
            </a:ext>
          </a:extLst>
        </xdr:cNvPr>
        <xdr:cNvSpPr txBox="1"/>
      </xdr:nvSpPr>
      <xdr:spPr>
        <a:xfrm>
          <a:off x="6737427" y="10500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55</xdr:row>
      <xdr:rowOff>81043</xdr:rowOff>
    </xdr:from>
    <xdr:ext cx="469744" cy="259045"/>
    <xdr:sp macro="" textlink="">
      <xdr:nvSpPr>
        <xdr:cNvPr id="245" name="n_1mainValue【体育館・プール】&#10;一人当たり面積">
          <a:extLst>
            <a:ext uri="{FF2B5EF4-FFF2-40B4-BE49-F238E27FC236}">
              <a16:creationId xmlns:a16="http://schemas.microsoft.com/office/drawing/2014/main" id="{183038CF-C85D-4DDA-980A-D4EC21A1CF84}"/>
            </a:ext>
          </a:extLst>
        </xdr:cNvPr>
        <xdr:cNvSpPr txBox="1"/>
      </xdr:nvSpPr>
      <xdr:spPr>
        <a:xfrm>
          <a:off x="9391727" y="9510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55</xdr:row>
      <xdr:rowOff>97045</xdr:rowOff>
    </xdr:from>
    <xdr:ext cx="469744" cy="259045"/>
    <xdr:sp macro="" textlink="">
      <xdr:nvSpPr>
        <xdr:cNvPr id="246" name="n_2mainValue【体育館・プール】&#10;一人当たり面積">
          <a:extLst>
            <a:ext uri="{FF2B5EF4-FFF2-40B4-BE49-F238E27FC236}">
              <a16:creationId xmlns:a16="http://schemas.microsoft.com/office/drawing/2014/main" id="{9776C58B-CC94-4328-B543-18BAFA4D7E53}"/>
            </a:ext>
          </a:extLst>
        </xdr:cNvPr>
        <xdr:cNvSpPr txBox="1"/>
      </xdr:nvSpPr>
      <xdr:spPr>
        <a:xfrm>
          <a:off x="8515427" y="9526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55</xdr:row>
      <xdr:rowOff>106189</xdr:rowOff>
    </xdr:from>
    <xdr:ext cx="469744" cy="259045"/>
    <xdr:sp macro="" textlink="">
      <xdr:nvSpPr>
        <xdr:cNvPr id="247" name="n_3mainValue【体育館・プール】&#10;一人当たり面積">
          <a:extLst>
            <a:ext uri="{FF2B5EF4-FFF2-40B4-BE49-F238E27FC236}">
              <a16:creationId xmlns:a16="http://schemas.microsoft.com/office/drawing/2014/main" id="{EFF684B6-58DD-4CDA-A26F-9690678F00A1}"/>
            </a:ext>
          </a:extLst>
        </xdr:cNvPr>
        <xdr:cNvSpPr txBox="1"/>
      </xdr:nvSpPr>
      <xdr:spPr>
        <a:xfrm>
          <a:off x="7626427" y="9535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8" name="正方形/長方形 247">
          <a:extLst>
            <a:ext uri="{FF2B5EF4-FFF2-40B4-BE49-F238E27FC236}">
              <a16:creationId xmlns:a16="http://schemas.microsoft.com/office/drawing/2014/main" id="{AEFB32AE-8C16-4ABF-80F1-837E3EE09D27}"/>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9" name="正方形/長方形 248">
          <a:extLst>
            <a:ext uri="{FF2B5EF4-FFF2-40B4-BE49-F238E27FC236}">
              <a16:creationId xmlns:a16="http://schemas.microsoft.com/office/drawing/2014/main" id="{98425B94-8D4E-4181-9928-3DDCECC0EA53}"/>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0" name="正方形/長方形 249">
          <a:extLst>
            <a:ext uri="{FF2B5EF4-FFF2-40B4-BE49-F238E27FC236}">
              <a16:creationId xmlns:a16="http://schemas.microsoft.com/office/drawing/2014/main" id="{7936211E-9EF6-405A-9D91-BA31FE64222A}"/>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1" name="正方形/長方形 250">
          <a:extLst>
            <a:ext uri="{FF2B5EF4-FFF2-40B4-BE49-F238E27FC236}">
              <a16:creationId xmlns:a16="http://schemas.microsoft.com/office/drawing/2014/main" id="{9FE4A26D-62C0-4F6E-B502-A035ED15F253}"/>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2" name="正方形/長方形 251">
          <a:extLst>
            <a:ext uri="{FF2B5EF4-FFF2-40B4-BE49-F238E27FC236}">
              <a16:creationId xmlns:a16="http://schemas.microsoft.com/office/drawing/2014/main" id="{056F406F-1543-43B1-B336-55ED54CA3CA9}"/>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3" name="正方形/長方形 252">
          <a:extLst>
            <a:ext uri="{FF2B5EF4-FFF2-40B4-BE49-F238E27FC236}">
              <a16:creationId xmlns:a16="http://schemas.microsoft.com/office/drawing/2014/main" id="{710B5089-2CE7-49D4-85BF-9FD9F7A7EBA9}"/>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4" name="正方形/長方形 253">
          <a:extLst>
            <a:ext uri="{FF2B5EF4-FFF2-40B4-BE49-F238E27FC236}">
              <a16:creationId xmlns:a16="http://schemas.microsoft.com/office/drawing/2014/main" id="{A97D20D8-8DF0-43C0-B53E-E359267A68EC}"/>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5" name="正方形/長方形 254">
          <a:extLst>
            <a:ext uri="{FF2B5EF4-FFF2-40B4-BE49-F238E27FC236}">
              <a16:creationId xmlns:a16="http://schemas.microsoft.com/office/drawing/2014/main" id="{D995C99D-CCC3-4D6C-B8D5-91C1716212EE}"/>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56" name="正方形/長方形 255">
          <a:extLst>
            <a:ext uri="{FF2B5EF4-FFF2-40B4-BE49-F238E27FC236}">
              <a16:creationId xmlns:a16="http://schemas.microsoft.com/office/drawing/2014/main" id="{6D3D5A13-F0DA-40A3-94D4-A7A6991252E7}"/>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7" name="正方形/長方形 256">
          <a:extLst>
            <a:ext uri="{FF2B5EF4-FFF2-40B4-BE49-F238E27FC236}">
              <a16:creationId xmlns:a16="http://schemas.microsoft.com/office/drawing/2014/main" id="{24C6EE47-2948-49D6-85EE-F540173C83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8" name="正方形/長方形 257">
          <a:extLst>
            <a:ext uri="{FF2B5EF4-FFF2-40B4-BE49-F238E27FC236}">
              <a16:creationId xmlns:a16="http://schemas.microsoft.com/office/drawing/2014/main" id="{2441F263-3EC7-4BBF-A106-617F37E34EDA}"/>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9" name="正方形/長方形 258">
          <a:extLst>
            <a:ext uri="{FF2B5EF4-FFF2-40B4-BE49-F238E27FC236}">
              <a16:creationId xmlns:a16="http://schemas.microsoft.com/office/drawing/2014/main" id="{E1565F38-2806-4B14-A28F-90C00C829671}"/>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0" name="正方形/長方形 259">
          <a:extLst>
            <a:ext uri="{FF2B5EF4-FFF2-40B4-BE49-F238E27FC236}">
              <a16:creationId xmlns:a16="http://schemas.microsoft.com/office/drawing/2014/main" id="{8B9F1DAC-84BE-4A66-B8E5-E11A74A1B4D9}"/>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1" name="正方形/長方形 260">
          <a:extLst>
            <a:ext uri="{FF2B5EF4-FFF2-40B4-BE49-F238E27FC236}">
              <a16:creationId xmlns:a16="http://schemas.microsoft.com/office/drawing/2014/main" id="{22A1C8EB-9492-4F1D-B994-1F7F68DFB3DE}"/>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2" name="正方形/長方形 261">
          <a:extLst>
            <a:ext uri="{FF2B5EF4-FFF2-40B4-BE49-F238E27FC236}">
              <a16:creationId xmlns:a16="http://schemas.microsoft.com/office/drawing/2014/main" id="{6B5D3779-BA02-4F5F-B5C5-CA74CEA3DE2C}"/>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3" name="正方形/長方形 262">
          <a:extLst>
            <a:ext uri="{FF2B5EF4-FFF2-40B4-BE49-F238E27FC236}">
              <a16:creationId xmlns:a16="http://schemas.microsoft.com/office/drawing/2014/main" id="{DCB00F47-EE56-4900-8891-D86B03A9013B}"/>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64" name="正方形/長方形 263">
          <a:extLst>
            <a:ext uri="{FF2B5EF4-FFF2-40B4-BE49-F238E27FC236}">
              <a16:creationId xmlns:a16="http://schemas.microsoft.com/office/drawing/2014/main" id="{E66BF0CE-CEC5-49D9-A60D-E6E7D33EC6B9}"/>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5" name="正方形/長方形 264">
          <a:extLst>
            <a:ext uri="{FF2B5EF4-FFF2-40B4-BE49-F238E27FC236}">
              <a16:creationId xmlns:a16="http://schemas.microsoft.com/office/drawing/2014/main" id="{C8F6AD33-A0B8-421B-9BC3-7E6724665D75}"/>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6" name="正方形/長方形 265">
          <a:extLst>
            <a:ext uri="{FF2B5EF4-FFF2-40B4-BE49-F238E27FC236}">
              <a16:creationId xmlns:a16="http://schemas.microsoft.com/office/drawing/2014/main" id="{6A95E2FD-D4D4-412D-8AB0-56991D9E010F}"/>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7" name="正方形/長方形 266">
          <a:extLst>
            <a:ext uri="{FF2B5EF4-FFF2-40B4-BE49-F238E27FC236}">
              <a16:creationId xmlns:a16="http://schemas.microsoft.com/office/drawing/2014/main" id="{07527875-DD3E-4301-AD75-CD3044B3571F}"/>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8" name="正方形/長方形 267">
          <a:extLst>
            <a:ext uri="{FF2B5EF4-FFF2-40B4-BE49-F238E27FC236}">
              <a16:creationId xmlns:a16="http://schemas.microsoft.com/office/drawing/2014/main" id="{B69BBCAD-3228-48E0-9957-1ECE87B2AB4B}"/>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9" name="正方形/長方形 268">
          <a:extLst>
            <a:ext uri="{FF2B5EF4-FFF2-40B4-BE49-F238E27FC236}">
              <a16:creationId xmlns:a16="http://schemas.microsoft.com/office/drawing/2014/main" id="{D46F5791-4EF9-4187-B25B-0C8F11BC5FED}"/>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70" name="正方形/長方形 269">
          <a:extLst>
            <a:ext uri="{FF2B5EF4-FFF2-40B4-BE49-F238E27FC236}">
              <a16:creationId xmlns:a16="http://schemas.microsoft.com/office/drawing/2014/main" id="{7AAE8556-59C2-4EAD-8557-77EF66D0EA1D}"/>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1" name="正方形/長方形 270">
          <a:extLst>
            <a:ext uri="{FF2B5EF4-FFF2-40B4-BE49-F238E27FC236}">
              <a16:creationId xmlns:a16="http://schemas.microsoft.com/office/drawing/2014/main" id="{C7028214-FAC9-46A9-B920-8F521814B79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72" name="テキスト ボックス 271">
          <a:extLst>
            <a:ext uri="{FF2B5EF4-FFF2-40B4-BE49-F238E27FC236}">
              <a16:creationId xmlns:a16="http://schemas.microsoft.com/office/drawing/2014/main" id="{203FF27D-5CF9-47EF-ADE8-86340215684B}"/>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73" name="直線コネクタ 272">
          <a:extLst>
            <a:ext uri="{FF2B5EF4-FFF2-40B4-BE49-F238E27FC236}">
              <a16:creationId xmlns:a16="http://schemas.microsoft.com/office/drawing/2014/main" id="{5117B8B9-ABEA-40B7-9FE3-1EDCA6D132CB}"/>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74" name="テキスト ボックス 273">
          <a:extLst>
            <a:ext uri="{FF2B5EF4-FFF2-40B4-BE49-F238E27FC236}">
              <a16:creationId xmlns:a16="http://schemas.microsoft.com/office/drawing/2014/main" id="{2D5CD228-2793-4D3A-8FF7-CB54F2AD0EDD}"/>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75" name="直線コネクタ 274">
          <a:extLst>
            <a:ext uri="{FF2B5EF4-FFF2-40B4-BE49-F238E27FC236}">
              <a16:creationId xmlns:a16="http://schemas.microsoft.com/office/drawing/2014/main" id="{6D9E6DF7-B92A-41E3-B81B-FF20915205AE}"/>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76" name="テキスト ボックス 275">
          <a:extLst>
            <a:ext uri="{FF2B5EF4-FFF2-40B4-BE49-F238E27FC236}">
              <a16:creationId xmlns:a16="http://schemas.microsoft.com/office/drawing/2014/main" id="{0EEB5907-37A2-48DE-9A1D-F64764793676}"/>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77" name="直線コネクタ 276">
          <a:extLst>
            <a:ext uri="{FF2B5EF4-FFF2-40B4-BE49-F238E27FC236}">
              <a16:creationId xmlns:a16="http://schemas.microsoft.com/office/drawing/2014/main" id="{5D8A935F-BDDE-4E5C-8CE8-8FEF96849CA6}"/>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78" name="テキスト ボックス 277">
          <a:extLst>
            <a:ext uri="{FF2B5EF4-FFF2-40B4-BE49-F238E27FC236}">
              <a16:creationId xmlns:a16="http://schemas.microsoft.com/office/drawing/2014/main" id="{23E44F3A-DBC5-4C00-B099-586B5C493B75}"/>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79" name="直線コネクタ 278">
          <a:extLst>
            <a:ext uri="{FF2B5EF4-FFF2-40B4-BE49-F238E27FC236}">
              <a16:creationId xmlns:a16="http://schemas.microsoft.com/office/drawing/2014/main" id="{C5DF3A33-D876-4490-B370-33DD91392C7B}"/>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80" name="テキスト ボックス 279">
          <a:extLst>
            <a:ext uri="{FF2B5EF4-FFF2-40B4-BE49-F238E27FC236}">
              <a16:creationId xmlns:a16="http://schemas.microsoft.com/office/drawing/2014/main" id="{82DD5CE2-0E25-4579-A763-E06BA84FBDD1}"/>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81" name="直線コネクタ 280">
          <a:extLst>
            <a:ext uri="{FF2B5EF4-FFF2-40B4-BE49-F238E27FC236}">
              <a16:creationId xmlns:a16="http://schemas.microsoft.com/office/drawing/2014/main" id="{E5193245-4661-4D82-9EDE-38798AD64A33}"/>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82" name="テキスト ボックス 281">
          <a:extLst>
            <a:ext uri="{FF2B5EF4-FFF2-40B4-BE49-F238E27FC236}">
              <a16:creationId xmlns:a16="http://schemas.microsoft.com/office/drawing/2014/main" id="{62651E8B-AB71-430D-99A5-7E34BA84D383}"/>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83" name="直線コネクタ 282">
          <a:extLst>
            <a:ext uri="{FF2B5EF4-FFF2-40B4-BE49-F238E27FC236}">
              <a16:creationId xmlns:a16="http://schemas.microsoft.com/office/drawing/2014/main" id="{4258E65B-ABA8-4F08-BFFC-05D780267F9C}"/>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84" name="テキスト ボックス 283">
          <a:extLst>
            <a:ext uri="{FF2B5EF4-FFF2-40B4-BE49-F238E27FC236}">
              <a16:creationId xmlns:a16="http://schemas.microsoft.com/office/drawing/2014/main" id="{C305261C-2A24-416F-B15F-CB26A2F4BA03}"/>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85" name="直線コネクタ 284">
          <a:extLst>
            <a:ext uri="{FF2B5EF4-FFF2-40B4-BE49-F238E27FC236}">
              <a16:creationId xmlns:a16="http://schemas.microsoft.com/office/drawing/2014/main" id="{E8385CD6-6014-4B22-98BB-E5320A10406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286" name="テキスト ボックス 285">
          <a:extLst>
            <a:ext uri="{FF2B5EF4-FFF2-40B4-BE49-F238E27FC236}">
              <a16:creationId xmlns:a16="http://schemas.microsoft.com/office/drawing/2014/main" id="{9FD356E9-3A62-4BD5-9C65-A623C3DAB3AF}"/>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87" name="直線コネクタ 286">
          <a:extLst>
            <a:ext uri="{FF2B5EF4-FFF2-40B4-BE49-F238E27FC236}">
              <a16:creationId xmlns:a16="http://schemas.microsoft.com/office/drawing/2014/main" id="{330F5308-70D0-4304-A56C-F36CF53B5D9B}"/>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市民会館】&#10;有形固定資産減価償却率グラフ枠">
          <a:extLst>
            <a:ext uri="{FF2B5EF4-FFF2-40B4-BE49-F238E27FC236}">
              <a16:creationId xmlns:a16="http://schemas.microsoft.com/office/drawing/2014/main" id="{D256875E-F480-496D-B7F4-20B9405BCD84}"/>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136616</xdr:rowOff>
    </xdr:from>
    <xdr:to>
      <xdr:col>24</xdr:col>
      <xdr:colOff>62865</xdr:colOff>
      <xdr:row>109</xdr:row>
      <xdr:rowOff>35379</xdr:rowOff>
    </xdr:to>
    <xdr:cxnSp macro="">
      <xdr:nvCxnSpPr>
        <xdr:cNvPr id="289" name="直線コネクタ 288">
          <a:extLst>
            <a:ext uri="{FF2B5EF4-FFF2-40B4-BE49-F238E27FC236}">
              <a16:creationId xmlns:a16="http://schemas.microsoft.com/office/drawing/2014/main" id="{A9D4D1E7-25BF-481F-B4A7-BC6F614DA325}"/>
            </a:ext>
          </a:extLst>
        </xdr:cNvPr>
        <xdr:cNvCxnSpPr/>
      </xdr:nvCxnSpPr>
      <xdr:spPr>
        <a:xfrm flipV="1">
          <a:off x="4634865" y="17281616"/>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290" name="【市民会館】&#10;有形固定資産減価償却率最小値テキスト">
          <a:extLst>
            <a:ext uri="{FF2B5EF4-FFF2-40B4-BE49-F238E27FC236}">
              <a16:creationId xmlns:a16="http://schemas.microsoft.com/office/drawing/2014/main" id="{FBAD11A6-4E47-49AE-AE14-0E559640AFC1}"/>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291" name="直線コネクタ 290">
          <a:extLst>
            <a:ext uri="{FF2B5EF4-FFF2-40B4-BE49-F238E27FC236}">
              <a16:creationId xmlns:a16="http://schemas.microsoft.com/office/drawing/2014/main" id="{A5F7BBC5-C802-4A6E-A576-706F8B19B9EF}"/>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83293</xdr:rowOff>
    </xdr:from>
    <xdr:ext cx="405111" cy="259045"/>
    <xdr:sp macro="" textlink="">
      <xdr:nvSpPr>
        <xdr:cNvPr id="292" name="【市民会館】&#10;有形固定資産減価償却率最大値テキスト">
          <a:extLst>
            <a:ext uri="{FF2B5EF4-FFF2-40B4-BE49-F238E27FC236}">
              <a16:creationId xmlns:a16="http://schemas.microsoft.com/office/drawing/2014/main" id="{2C767BC4-1C3D-4C9A-A572-F53719854BDF}"/>
            </a:ext>
          </a:extLst>
        </xdr:cNvPr>
        <xdr:cNvSpPr txBox="1"/>
      </xdr:nvSpPr>
      <xdr:spPr>
        <a:xfrm>
          <a:off x="4673600" y="17056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136616</xdr:rowOff>
    </xdr:from>
    <xdr:to>
      <xdr:col>24</xdr:col>
      <xdr:colOff>152400</xdr:colOff>
      <xdr:row>100</xdr:row>
      <xdr:rowOff>136616</xdr:rowOff>
    </xdr:to>
    <xdr:cxnSp macro="">
      <xdr:nvCxnSpPr>
        <xdr:cNvPr id="293" name="直線コネクタ 292">
          <a:extLst>
            <a:ext uri="{FF2B5EF4-FFF2-40B4-BE49-F238E27FC236}">
              <a16:creationId xmlns:a16="http://schemas.microsoft.com/office/drawing/2014/main" id="{0172CC5A-F2C5-413E-A089-CC706EA79F21}"/>
            </a:ext>
          </a:extLst>
        </xdr:cNvPr>
        <xdr:cNvCxnSpPr/>
      </xdr:nvCxnSpPr>
      <xdr:spPr>
        <a:xfrm>
          <a:off x="4546600" y="17281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5459</xdr:rowOff>
    </xdr:from>
    <xdr:ext cx="405111" cy="259045"/>
    <xdr:sp macro="" textlink="">
      <xdr:nvSpPr>
        <xdr:cNvPr id="294" name="【市民会館】&#10;有形固定資産減価償却率平均値テキスト">
          <a:extLst>
            <a:ext uri="{FF2B5EF4-FFF2-40B4-BE49-F238E27FC236}">
              <a16:creationId xmlns:a16="http://schemas.microsoft.com/office/drawing/2014/main" id="{F72A6631-5BF0-4BAA-BC32-7DA88B2D4B8A}"/>
            </a:ext>
          </a:extLst>
        </xdr:cNvPr>
        <xdr:cNvSpPr txBox="1"/>
      </xdr:nvSpPr>
      <xdr:spPr>
        <a:xfrm>
          <a:off x="4673600" y="178362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27032</xdr:rowOff>
    </xdr:from>
    <xdr:to>
      <xdr:col>24</xdr:col>
      <xdr:colOff>114300</xdr:colOff>
      <xdr:row>104</xdr:row>
      <xdr:rowOff>128632</xdr:rowOff>
    </xdr:to>
    <xdr:sp macro="" textlink="">
      <xdr:nvSpPr>
        <xdr:cNvPr id="295" name="フローチャート: 判断 294">
          <a:extLst>
            <a:ext uri="{FF2B5EF4-FFF2-40B4-BE49-F238E27FC236}">
              <a16:creationId xmlns:a16="http://schemas.microsoft.com/office/drawing/2014/main" id="{26058C45-0C6A-4BA2-A00B-F67586EE9144}"/>
            </a:ext>
          </a:extLst>
        </xdr:cNvPr>
        <xdr:cNvSpPr/>
      </xdr:nvSpPr>
      <xdr:spPr>
        <a:xfrm>
          <a:off x="4584700" y="1785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64588</xdr:rowOff>
    </xdr:from>
    <xdr:to>
      <xdr:col>20</xdr:col>
      <xdr:colOff>38100</xdr:colOff>
      <xdr:row>104</xdr:row>
      <xdr:rowOff>166188</xdr:rowOff>
    </xdr:to>
    <xdr:sp macro="" textlink="">
      <xdr:nvSpPr>
        <xdr:cNvPr id="296" name="フローチャート: 判断 295">
          <a:extLst>
            <a:ext uri="{FF2B5EF4-FFF2-40B4-BE49-F238E27FC236}">
              <a16:creationId xmlns:a16="http://schemas.microsoft.com/office/drawing/2014/main" id="{E0CFFE90-89FA-489A-B1B4-84A97BBC3510}"/>
            </a:ext>
          </a:extLst>
        </xdr:cNvPr>
        <xdr:cNvSpPr/>
      </xdr:nvSpPr>
      <xdr:spPr>
        <a:xfrm>
          <a:off x="37465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27032</xdr:rowOff>
    </xdr:from>
    <xdr:to>
      <xdr:col>15</xdr:col>
      <xdr:colOff>101600</xdr:colOff>
      <xdr:row>104</xdr:row>
      <xdr:rowOff>128632</xdr:rowOff>
    </xdr:to>
    <xdr:sp macro="" textlink="">
      <xdr:nvSpPr>
        <xdr:cNvPr id="297" name="フローチャート: 判断 296">
          <a:extLst>
            <a:ext uri="{FF2B5EF4-FFF2-40B4-BE49-F238E27FC236}">
              <a16:creationId xmlns:a16="http://schemas.microsoft.com/office/drawing/2014/main" id="{D3092ABC-A65A-4FF9-A4CE-6639849397C3}"/>
            </a:ext>
          </a:extLst>
        </xdr:cNvPr>
        <xdr:cNvSpPr/>
      </xdr:nvSpPr>
      <xdr:spPr>
        <a:xfrm>
          <a:off x="2857500" y="1785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167458</xdr:rowOff>
    </xdr:from>
    <xdr:to>
      <xdr:col>10</xdr:col>
      <xdr:colOff>165100</xdr:colOff>
      <xdr:row>104</xdr:row>
      <xdr:rowOff>97608</xdr:rowOff>
    </xdr:to>
    <xdr:sp macro="" textlink="">
      <xdr:nvSpPr>
        <xdr:cNvPr id="298" name="フローチャート: 判断 297">
          <a:extLst>
            <a:ext uri="{FF2B5EF4-FFF2-40B4-BE49-F238E27FC236}">
              <a16:creationId xmlns:a16="http://schemas.microsoft.com/office/drawing/2014/main" id="{CA3CDF82-4B69-45FA-83B5-CEF964D5B29F}"/>
            </a:ext>
          </a:extLst>
        </xdr:cNvPr>
        <xdr:cNvSpPr/>
      </xdr:nvSpPr>
      <xdr:spPr>
        <a:xfrm>
          <a:off x="1968500" y="1782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61323</xdr:rowOff>
    </xdr:from>
    <xdr:to>
      <xdr:col>6</xdr:col>
      <xdr:colOff>38100</xdr:colOff>
      <xdr:row>104</xdr:row>
      <xdr:rowOff>162923</xdr:rowOff>
    </xdr:to>
    <xdr:sp macro="" textlink="">
      <xdr:nvSpPr>
        <xdr:cNvPr id="299" name="フローチャート: 判断 298">
          <a:extLst>
            <a:ext uri="{FF2B5EF4-FFF2-40B4-BE49-F238E27FC236}">
              <a16:creationId xmlns:a16="http://schemas.microsoft.com/office/drawing/2014/main" id="{DC75B5EA-F03B-4D76-A269-277EBD74DADE}"/>
            </a:ext>
          </a:extLst>
        </xdr:cNvPr>
        <xdr:cNvSpPr/>
      </xdr:nvSpPr>
      <xdr:spPr>
        <a:xfrm>
          <a:off x="1079500" y="1789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00" name="テキスト ボックス 299">
          <a:extLst>
            <a:ext uri="{FF2B5EF4-FFF2-40B4-BE49-F238E27FC236}">
              <a16:creationId xmlns:a16="http://schemas.microsoft.com/office/drawing/2014/main" id="{9C5D98C5-4532-4DD3-9F0D-19B1450EBEEC}"/>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01" name="テキスト ボックス 300">
          <a:extLst>
            <a:ext uri="{FF2B5EF4-FFF2-40B4-BE49-F238E27FC236}">
              <a16:creationId xmlns:a16="http://schemas.microsoft.com/office/drawing/2014/main" id="{6E6302A4-184E-4CA1-B401-DF2507681569}"/>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02" name="テキスト ボックス 301">
          <a:extLst>
            <a:ext uri="{FF2B5EF4-FFF2-40B4-BE49-F238E27FC236}">
              <a16:creationId xmlns:a16="http://schemas.microsoft.com/office/drawing/2014/main" id="{7AF6941C-753A-45FC-AFC1-0F058453B38B}"/>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03" name="テキスト ボックス 302">
          <a:extLst>
            <a:ext uri="{FF2B5EF4-FFF2-40B4-BE49-F238E27FC236}">
              <a16:creationId xmlns:a16="http://schemas.microsoft.com/office/drawing/2014/main" id="{E28D4174-3FC0-4385-BB4A-3FB2C45EEBD5}"/>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04" name="テキスト ボックス 303">
          <a:extLst>
            <a:ext uri="{FF2B5EF4-FFF2-40B4-BE49-F238E27FC236}">
              <a16:creationId xmlns:a16="http://schemas.microsoft.com/office/drawing/2014/main" id="{F238BB8E-05B2-415D-B4B4-F88D50661466}"/>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33564</xdr:rowOff>
    </xdr:from>
    <xdr:to>
      <xdr:col>24</xdr:col>
      <xdr:colOff>114300</xdr:colOff>
      <xdr:row>103</xdr:row>
      <xdr:rowOff>135164</xdr:rowOff>
    </xdr:to>
    <xdr:sp macro="" textlink="">
      <xdr:nvSpPr>
        <xdr:cNvPr id="305" name="楕円 304">
          <a:extLst>
            <a:ext uri="{FF2B5EF4-FFF2-40B4-BE49-F238E27FC236}">
              <a16:creationId xmlns:a16="http://schemas.microsoft.com/office/drawing/2014/main" id="{6AF7E1E1-59DE-49FF-BDF3-AAD634D1CEBB}"/>
            </a:ext>
          </a:extLst>
        </xdr:cNvPr>
        <xdr:cNvSpPr/>
      </xdr:nvSpPr>
      <xdr:spPr>
        <a:xfrm>
          <a:off x="4584700" y="1769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56441</xdr:rowOff>
    </xdr:from>
    <xdr:ext cx="405111" cy="259045"/>
    <xdr:sp macro="" textlink="">
      <xdr:nvSpPr>
        <xdr:cNvPr id="306" name="【市民会館】&#10;有形固定資産減価償却率該当値テキスト">
          <a:extLst>
            <a:ext uri="{FF2B5EF4-FFF2-40B4-BE49-F238E27FC236}">
              <a16:creationId xmlns:a16="http://schemas.microsoft.com/office/drawing/2014/main" id="{3F159CB7-387C-4C74-89D8-D84E82FE5434}"/>
            </a:ext>
          </a:extLst>
        </xdr:cNvPr>
        <xdr:cNvSpPr txBox="1"/>
      </xdr:nvSpPr>
      <xdr:spPr>
        <a:xfrm>
          <a:off x="4673600" y="17544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141332</xdr:rowOff>
    </xdr:from>
    <xdr:to>
      <xdr:col>20</xdr:col>
      <xdr:colOff>38100</xdr:colOff>
      <xdr:row>105</xdr:row>
      <xdr:rowOff>71482</xdr:rowOff>
    </xdr:to>
    <xdr:sp macro="" textlink="">
      <xdr:nvSpPr>
        <xdr:cNvPr id="307" name="楕円 306">
          <a:extLst>
            <a:ext uri="{FF2B5EF4-FFF2-40B4-BE49-F238E27FC236}">
              <a16:creationId xmlns:a16="http://schemas.microsoft.com/office/drawing/2014/main" id="{4B6269A6-F078-4D2B-ADAC-86D7EF8CCE15}"/>
            </a:ext>
          </a:extLst>
        </xdr:cNvPr>
        <xdr:cNvSpPr/>
      </xdr:nvSpPr>
      <xdr:spPr>
        <a:xfrm>
          <a:off x="3746500" y="1797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84364</xdr:rowOff>
    </xdr:from>
    <xdr:to>
      <xdr:col>24</xdr:col>
      <xdr:colOff>63500</xdr:colOff>
      <xdr:row>105</xdr:row>
      <xdr:rowOff>20682</xdr:rowOff>
    </xdr:to>
    <xdr:cxnSp macro="">
      <xdr:nvCxnSpPr>
        <xdr:cNvPr id="308" name="直線コネクタ 307">
          <a:extLst>
            <a:ext uri="{FF2B5EF4-FFF2-40B4-BE49-F238E27FC236}">
              <a16:creationId xmlns:a16="http://schemas.microsoft.com/office/drawing/2014/main" id="{C40C9134-73D4-4B90-98CA-7DE8CC2B60FF}"/>
            </a:ext>
          </a:extLst>
        </xdr:cNvPr>
        <xdr:cNvCxnSpPr/>
      </xdr:nvCxnSpPr>
      <xdr:spPr>
        <a:xfrm flipV="1">
          <a:off x="3797300" y="17743714"/>
          <a:ext cx="838200" cy="279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113574</xdr:rowOff>
    </xdr:from>
    <xdr:to>
      <xdr:col>15</xdr:col>
      <xdr:colOff>101600</xdr:colOff>
      <xdr:row>105</xdr:row>
      <xdr:rowOff>43724</xdr:rowOff>
    </xdr:to>
    <xdr:sp macro="" textlink="">
      <xdr:nvSpPr>
        <xdr:cNvPr id="309" name="楕円 308">
          <a:extLst>
            <a:ext uri="{FF2B5EF4-FFF2-40B4-BE49-F238E27FC236}">
              <a16:creationId xmlns:a16="http://schemas.microsoft.com/office/drawing/2014/main" id="{EA4E30ED-CD66-48E0-AEDE-EB1F88BE3C92}"/>
            </a:ext>
          </a:extLst>
        </xdr:cNvPr>
        <xdr:cNvSpPr/>
      </xdr:nvSpPr>
      <xdr:spPr>
        <a:xfrm>
          <a:off x="2857500" y="1794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164374</xdr:rowOff>
    </xdr:from>
    <xdr:to>
      <xdr:col>19</xdr:col>
      <xdr:colOff>177800</xdr:colOff>
      <xdr:row>105</xdr:row>
      <xdr:rowOff>20682</xdr:rowOff>
    </xdr:to>
    <xdr:cxnSp macro="">
      <xdr:nvCxnSpPr>
        <xdr:cNvPr id="310" name="直線コネクタ 309">
          <a:extLst>
            <a:ext uri="{FF2B5EF4-FFF2-40B4-BE49-F238E27FC236}">
              <a16:creationId xmlns:a16="http://schemas.microsoft.com/office/drawing/2014/main" id="{23C75828-CAFC-40EE-AE76-71E0EAFD1A5D}"/>
            </a:ext>
          </a:extLst>
        </xdr:cNvPr>
        <xdr:cNvCxnSpPr/>
      </xdr:nvCxnSpPr>
      <xdr:spPr>
        <a:xfrm>
          <a:off x="2908300" y="17995174"/>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89081</xdr:rowOff>
    </xdr:from>
    <xdr:to>
      <xdr:col>10</xdr:col>
      <xdr:colOff>165100</xdr:colOff>
      <xdr:row>105</xdr:row>
      <xdr:rowOff>19231</xdr:rowOff>
    </xdr:to>
    <xdr:sp macro="" textlink="">
      <xdr:nvSpPr>
        <xdr:cNvPr id="311" name="楕円 310">
          <a:extLst>
            <a:ext uri="{FF2B5EF4-FFF2-40B4-BE49-F238E27FC236}">
              <a16:creationId xmlns:a16="http://schemas.microsoft.com/office/drawing/2014/main" id="{E5AAD1FA-4E70-4BF2-A494-7E1C458E7FCF}"/>
            </a:ext>
          </a:extLst>
        </xdr:cNvPr>
        <xdr:cNvSpPr/>
      </xdr:nvSpPr>
      <xdr:spPr>
        <a:xfrm>
          <a:off x="1968500" y="1791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139881</xdr:rowOff>
    </xdr:from>
    <xdr:to>
      <xdr:col>15</xdr:col>
      <xdr:colOff>50800</xdr:colOff>
      <xdr:row>104</xdr:row>
      <xdr:rowOff>164374</xdr:rowOff>
    </xdr:to>
    <xdr:cxnSp macro="">
      <xdr:nvCxnSpPr>
        <xdr:cNvPr id="312" name="直線コネクタ 311">
          <a:extLst>
            <a:ext uri="{FF2B5EF4-FFF2-40B4-BE49-F238E27FC236}">
              <a16:creationId xmlns:a16="http://schemas.microsoft.com/office/drawing/2014/main" id="{DF9B1D41-F5D3-4167-9366-F3471F5DDBE8}"/>
            </a:ext>
          </a:extLst>
        </xdr:cNvPr>
        <xdr:cNvCxnSpPr/>
      </xdr:nvCxnSpPr>
      <xdr:spPr>
        <a:xfrm>
          <a:off x="2019300" y="17970681"/>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11265</xdr:rowOff>
    </xdr:from>
    <xdr:ext cx="405111" cy="259045"/>
    <xdr:sp macro="" textlink="">
      <xdr:nvSpPr>
        <xdr:cNvPr id="313" name="n_1aveValue【市民会館】&#10;有形固定資産減価償却率">
          <a:extLst>
            <a:ext uri="{FF2B5EF4-FFF2-40B4-BE49-F238E27FC236}">
              <a16:creationId xmlns:a16="http://schemas.microsoft.com/office/drawing/2014/main" id="{51AB4F61-9EDF-4757-AC4F-A898FA9AA5E5}"/>
            </a:ext>
          </a:extLst>
        </xdr:cNvPr>
        <xdr:cNvSpPr txBox="1"/>
      </xdr:nvSpPr>
      <xdr:spPr>
        <a:xfrm>
          <a:off x="3582044" y="1767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145159</xdr:rowOff>
    </xdr:from>
    <xdr:ext cx="405111" cy="259045"/>
    <xdr:sp macro="" textlink="">
      <xdr:nvSpPr>
        <xdr:cNvPr id="314" name="n_2aveValue【市民会館】&#10;有形固定資産減価償却率">
          <a:extLst>
            <a:ext uri="{FF2B5EF4-FFF2-40B4-BE49-F238E27FC236}">
              <a16:creationId xmlns:a16="http://schemas.microsoft.com/office/drawing/2014/main" id="{B22CAD86-738F-4711-B5AF-EFDCE7FD7BBA}"/>
            </a:ext>
          </a:extLst>
        </xdr:cNvPr>
        <xdr:cNvSpPr txBox="1"/>
      </xdr:nvSpPr>
      <xdr:spPr>
        <a:xfrm>
          <a:off x="2705744" y="17633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114135</xdr:rowOff>
    </xdr:from>
    <xdr:ext cx="405111" cy="259045"/>
    <xdr:sp macro="" textlink="">
      <xdr:nvSpPr>
        <xdr:cNvPr id="315" name="n_3aveValue【市民会館】&#10;有形固定資産減価償却率">
          <a:extLst>
            <a:ext uri="{FF2B5EF4-FFF2-40B4-BE49-F238E27FC236}">
              <a16:creationId xmlns:a16="http://schemas.microsoft.com/office/drawing/2014/main" id="{B52A4B36-DD75-4167-935A-A47DA1445A75}"/>
            </a:ext>
          </a:extLst>
        </xdr:cNvPr>
        <xdr:cNvSpPr txBox="1"/>
      </xdr:nvSpPr>
      <xdr:spPr>
        <a:xfrm>
          <a:off x="1816744" y="1760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8000</xdr:rowOff>
    </xdr:from>
    <xdr:ext cx="405111" cy="259045"/>
    <xdr:sp macro="" textlink="">
      <xdr:nvSpPr>
        <xdr:cNvPr id="316" name="n_4aveValue【市民会館】&#10;有形固定資産減価償却率">
          <a:extLst>
            <a:ext uri="{FF2B5EF4-FFF2-40B4-BE49-F238E27FC236}">
              <a16:creationId xmlns:a16="http://schemas.microsoft.com/office/drawing/2014/main" id="{850210E1-EE2B-40CB-AEAD-28982C39DBBD}"/>
            </a:ext>
          </a:extLst>
        </xdr:cNvPr>
        <xdr:cNvSpPr txBox="1"/>
      </xdr:nvSpPr>
      <xdr:spPr>
        <a:xfrm>
          <a:off x="927744" y="1766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62609</xdr:rowOff>
    </xdr:from>
    <xdr:ext cx="405111" cy="259045"/>
    <xdr:sp macro="" textlink="">
      <xdr:nvSpPr>
        <xdr:cNvPr id="317" name="n_1mainValue【市民会館】&#10;有形固定資産減価償却率">
          <a:extLst>
            <a:ext uri="{FF2B5EF4-FFF2-40B4-BE49-F238E27FC236}">
              <a16:creationId xmlns:a16="http://schemas.microsoft.com/office/drawing/2014/main" id="{5E70A5C0-5D0D-4876-BFA7-017553CCAB90}"/>
            </a:ext>
          </a:extLst>
        </xdr:cNvPr>
        <xdr:cNvSpPr txBox="1"/>
      </xdr:nvSpPr>
      <xdr:spPr>
        <a:xfrm>
          <a:off x="3582044" y="1806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34851</xdr:rowOff>
    </xdr:from>
    <xdr:ext cx="405111" cy="259045"/>
    <xdr:sp macro="" textlink="">
      <xdr:nvSpPr>
        <xdr:cNvPr id="318" name="n_2mainValue【市民会館】&#10;有形固定資産減価償却率">
          <a:extLst>
            <a:ext uri="{FF2B5EF4-FFF2-40B4-BE49-F238E27FC236}">
              <a16:creationId xmlns:a16="http://schemas.microsoft.com/office/drawing/2014/main" id="{96A454F7-E2C1-42EB-9849-550E3F59E5E2}"/>
            </a:ext>
          </a:extLst>
        </xdr:cNvPr>
        <xdr:cNvSpPr txBox="1"/>
      </xdr:nvSpPr>
      <xdr:spPr>
        <a:xfrm>
          <a:off x="2705744" y="1803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10358</xdr:rowOff>
    </xdr:from>
    <xdr:ext cx="405111" cy="259045"/>
    <xdr:sp macro="" textlink="">
      <xdr:nvSpPr>
        <xdr:cNvPr id="319" name="n_3mainValue【市民会館】&#10;有形固定資産減価償却率">
          <a:extLst>
            <a:ext uri="{FF2B5EF4-FFF2-40B4-BE49-F238E27FC236}">
              <a16:creationId xmlns:a16="http://schemas.microsoft.com/office/drawing/2014/main" id="{C80F776D-61C4-441D-83B0-585870180662}"/>
            </a:ext>
          </a:extLst>
        </xdr:cNvPr>
        <xdr:cNvSpPr txBox="1"/>
      </xdr:nvSpPr>
      <xdr:spPr>
        <a:xfrm>
          <a:off x="1816744" y="1801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20" name="正方形/長方形 319">
          <a:extLst>
            <a:ext uri="{FF2B5EF4-FFF2-40B4-BE49-F238E27FC236}">
              <a16:creationId xmlns:a16="http://schemas.microsoft.com/office/drawing/2014/main" id="{2D27DA20-9F7D-4B0C-BB88-3B5E2EAB07C9}"/>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1" name="正方形/長方形 320">
          <a:extLst>
            <a:ext uri="{FF2B5EF4-FFF2-40B4-BE49-F238E27FC236}">
              <a16:creationId xmlns:a16="http://schemas.microsoft.com/office/drawing/2014/main" id="{D8C9BFEB-762D-4976-9705-49B4A63B27CA}"/>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2" name="正方形/長方形 321">
          <a:extLst>
            <a:ext uri="{FF2B5EF4-FFF2-40B4-BE49-F238E27FC236}">
              <a16:creationId xmlns:a16="http://schemas.microsoft.com/office/drawing/2014/main" id="{6AADDF9A-9D15-477C-BE7A-93FE1AE384B5}"/>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3" name="正方形/長方形 322">
          <a:extLst>
            <a:ext uri="{FF2B5EF4-FFF2-40B4-BE49-F238E27FC236}">
              <a16:creationId xmlns:a16="http://schemas.microsoft.com/office/drawing/2014/main" id="{94F81DE5-E458-481F-820E-C4250310E9A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4" name="正方形/長方形 323">
          <a:extLst>
            <a:ext uri="{FF2B5EF4-FFF2-40B4-BE49-F238E27FC236}">
              <a16:creationId xmlns:a16="http://schemas.microsoft.com/office/drawing/2014/main" id="{3239BA4F-0175-4EA0-B1B5-8941963DF82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5" name="正方形/長方形 324">
          <a:extLst>
            <a:ext uri="{FF2B5EF4-FFF2-40B4-BE49-F238E27FC236}">
              <a16:creationId xmlns:a16="http://schemas.microsoft.com/office/drawing/2014/main" id="{46B57D6B-281D-4021-9532-00E601D24344}"/>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6" name="正方形/長方形 325">
          <a:extLst>
            <a:ext uri="{FF2B5EF4-FFF2-40B4-BE49-F238E27FC236}">
              <a16:creationId xmlns:a16="http://schemas.microsoft.com/office/drawing/2014/main" id="{08501E82-ED4F-443E-8719-57F4889E0314}"/>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7" name="正方形/長方形 326">
          <a:extLst>
            <a:ext uri="{FF2B5EF4-FFF2-40B4-BE49-F238E27FC236}">
              <a16:creationId xmlns:a16="http://schemas.microsoft.com/office/drawing/2014/main" id="{4A98C520-89F5-482C-87F6-1B17F7E1C4B9}"/>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28" name="テキスト ボックス 327">
          <a:extLst>
            <a:ext uri="{FF2B5EF4-FFF2-40B4-BE49-F238E27FC236}">
              <a16:creationId xmlns:a16="http://schemas.microsoft.com/office/drawing/2014/main" id="{617051BF-45A9-46DB-8CC3-3E88D8C86A16}"/>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29" name="直線コネクタ 328">
          <a:extLst>
            <a:ext uri="{FF2B5EF4-FFF2-40B4-BE49-F238E27FC236}">
              <a16:creationId xmlns:a16="http://schemas.microsoft.com/office/drawing/2014/main" id="{0A2B9E14-5C7B-4C88-A047-2FFB59EC382B}"/>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330" name="直線コネクタ 329">
          <a:extLst>
            <a:ext uri="{FF2B5EF4-FFF2-40B4-BE49-F238E27FC236}">
              <a16:creationId xmlns:a16="http://schemas.microsoft.com/office/drawing/2014/main" id="{3E1B72D2-BF01-42F6-A430-5EC5DF20C9BE}"/>
            </a:ext>
          </a:extLst>
        </xdr:cNvPr>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331" name="テキスト ボックス 330">
          <a:extLst>
            <a:ext uri="{FF2B5EF4-FFF2-40B4-BE49-F238E27FC236}">
              <a16:creationId xmlns:a16="http://schemas.microsoft.com/office/drawing/2014/main" id="{8C41E2F5-1259-42E2-8AB2-04A51933BC93}"/>
            </a:ext>
          </a:extLst>
        </xdr:cNvPr>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32" name="直線コネクタ 331">
          <a:extLst>
            <a:ext uri="{FF2B5EF4-FFF2-40B4-BE49-F238E27FC236}">
              <a16:creationId xmlns:a16="http://schemas.microsoft.com/office/drawing/2014/main" id="{61ADC298-4E56-445D-AF75-73A041DA43BB}"/>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33" name="テキスト ボックス 332">
          <a:extLst>
            <a:ext uri="{FF2B5EF4-FFF2-40B4-BE49-F238E27FC236}">
              <a16:creationId xmlns:a16="http://schemas.microsoft.com/office/drawing/2014/main" id="{9C284310-052F-4567-83DB-51F79E05750A}"/>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334" name="直線コネクタ 333">
          <a:extLst>
            <a:ext uri="{FF2B5EF4-FFF2-40B4-BE49-F238E27FC236}">
              <a16:creationId xmlns:a16="http://schemas.microsoft.com/office/drawing/2014/main" id="{A1243E01-9B1C-4909-A89A-B85AF9E5FFC3}"/>
            </a:ext>
          </a:extLst>
        </xdr:cNvPr>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335" name="テキスト ボックス 334">
          <a:extLst>
            <a:ext uri="{FF2B5EF4-FFF2-40B4-BE49-F238E27FC236}">
              <a16:creationId xmlns:a16="http://schemas.microsoft.com/office/drawing/2014/main" id="{93F0486C-AD38-4A49-9367-98A56695DEE7}"/>
            </a:ext>
          </a:extLst>
        </xdr:cNvPr>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36" name="直線コネクタ 335">
          <a:extLst>
            <a:ext uri="{FF2B5EF4-FFF2-40B4-BE49-F238E27FC236}">
              <a16:creationId xmlns:a16="http://schemas.microsoft.com/office/drawing/2014/main" id="{10519A60-733E-49A9-A067-0F8C716E12E3}"/>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37" name="テキスト ボックス 336">
          <a:extLst>
            <a:ext uri="{FF2B5EF4-FFF2-40B4-BE49-F238E27FC236}">
              <a16:creationId xmlns:a16="http://schemas.microsoft.com/office/drawing/2014/main" id="{DA41308C-759A-41A7-BA29-1256D7964B38}"/>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38" name="【市民会館】&#10;一人当たり面積グラフ枠">
          <a:extLst>
            <a:ext uri="{FF2B5EF4-FFF2-40B4-BE49-F238E27FC236}">
              <a16:creationId xmlns:a16="http://schemas.microsoft.com/office/drawing/2014/main" id="{A6A4076E-676C-4298-AFA7-BB87E468F6C4}"/>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121920</xdr:rowOff>
    </xdr:from>
    <xdr:to>
      <xdr:col>54</xdr:col>
      <xdr:colOff>189865</xdr:colOff>
      <xdr:row>107</xdr:row>
      <xdr:rowOff>104775</xdr:rowOff>
    </xdr:to>
    <xdr:cxnSp macro="">
      <xdr:nvCxnSpPr>
        <xdr:cNvPr id="339" name="直線コネクタ 338">
          <a:extLst>
            <a:ext uri="{FF2B5EF4-FFF2-40B4-BE49-F238E27FC236}">
              <a16:creationId xmlns:a16="http://schemas.microsoft.com/office/drawing/2014/main" id="{548B9927-5CE3-4565-902A-06496772F894}"/>
            </a:ext>
          </a:extLst>
        </xdr:cNvPr>
        <xdr:cNvCxnSpPr/>
      </xdr:nvCxnSpPr>
      <xdr:spPr>
        <a:xfrm flipV="1">
          <a:off x="10476865" y="17266920"/>
          <a:ext cx="0" cy="1183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340" name="【市民会館】&#10;一人当たり面積最小値テキスト">
          <a:extLst>
            <a:ext uri="{FF2B5EF4-FFF2-40B4-BE49-F238E27FC236}">
              <a16:creationId xmlns:a16="http://schemas.microsoft.com/office/drawing/2014/main" id="{DFE91C59-DFDF-431F-B2E6-4FE312749BA0}"/>
            </a:ext>
          </a:extLst>
        </xdr:cNvPr>
        <xdr:cNvSpPr txBox="1"/>
      </xdr:nvSpPr>
      <xdr:spPr>
        <a:xfrm>
          <a:off x="10515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341" name="直線コネクタ 340">
          <a:extLst>
            <a:ext uri="{FF2B5EF4-FFF2-40B4-BE49-F238E27FC236}">
              <a16:creationId xmlns:a16="http://schemas.microsoft.com/office/drawing/2014/main" id="{9A33C6FF-832C-4F70-9E4A-58BC06E860DF}"/>
            </a:ext>
          </a:extLst>
        </xdr:cNvPr>
        <xdr:cNvCxnSpPr/>
      </xdr:nvCxnSpPr>
      <xdr:spPr>
        <a:xfrm>
          <a:off x="10388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68597</xdr:rowOff>
    </xdr:from>
    <xdr:ext cx="469744" cy="259045"/>
    <xdr:sp macro="" textlink="">
      <xdr:nvSpPr>
        <xdr:cNvPr id="342" name="【市民会館】&#10;一人当たり面積最大値テキスト">
          <a:extLst>
            <a:ext uri="{FF2B5EF4-FFF2-40B4-BE49-F238E27FC236}">
              <a16:creationId xmlns:a16="http://schemas.microsoft.com/office/drawing/2014/main" id="{3CA75DF2-E1B9-400E-AC6D-CB7AAFAE1DB5}"/>
            </a:ext>
          </a:extLst>
        </xdr:cNvPr>
        <xdr:cNvSpPr txBox="1"/>
      </xdr:nvSpPr>
      <xdr:spPr>
        <a:xfrm>
          <a:off x="10515600" y="1704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121920</xdr:rowOff>
    </xdr:from>
    <xdr:to>
      <xdr:col>55</xdr:col>
      <xdr:colOff>88900</xdr:colOff>
      <xdr:row>100</xdr:row>
      <xdr:rowOff>121920</xdr:rowOff>
    </xdr:to>
    <xdr:cxnSp macro="">
      <xdr:nvCxnSpPr>
        <xdr:cNvPr id="343" name="直線コネクタ 342">
          <a:extLst>
            <a:ext uri="{FF2B5EF4-FFF2-40B4-BE49-F238E27FC236}">
              <a16:creationId xmlns:a16="http://schemas.microsoft.com/office/drawing/2014/main" id="{B0B7DC3F-AD65-4882-9587-8780EE525D9D}"/>
            </a:ext>
          </a:extLst>
        </xdr:cNvPr>
        <xdr:cNvCxnSpPr/>
      </xdr:nvCxnSpPr>
      <xdr:spPr>
        <a:xfrm>
          <a:off x="10388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31132</xdr:rowOff>
    </xdr:from>
    <xdr:ext cx="469744" cy="259045"/>
    <xdr:sp macro="" textlink="">
      <xdr:nvSpPr>
        <xdr:cNvPr id="344" name="【市民会館】&#10;一人当たり面積平均値テキスト">
          <a:extLst>
            <a:ext uri="{FF2B5EF4-FFF2-40B4-BE49-F238E27FC236}">
              <a16:creationId xmlns:a16="http://schemas.microsoft.com/office/drawing/2014/main" id="{FC6F8DF3-F50D-48D5-AAB5-E2E79AC94798}"/>
            </a:ext>
          </a:extLst>
        </xdr:cNvPr>
        <xdr:cNvSpPr txBox="1"/>
      </xdr:nvSpPr>
      <xdr:spPr>
        <a:xfrm>
          <a:off x="10515600" y="17861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8255</xdr:rowOff>
    </xdr:from>
    <xdr:to>
      <xdr:col>55</xdr:col>
      <xdr:colOff>50800</xdr:colOff>
      <xdr:row>105</xdr:row>
      <xdr:rowOff>109855</xdr:rowOff>
    </xdr:to>
    <xdr:sp macro="" textlink="">
      <xdr:nvSpPr>
        <xdr:cNvPr id="345" name="フローチャート: 判断 344">
          <a:extLst>
            <a:ext uri="{FF2B5EF4-FFF2-40B4-BE49-F238E27FC236}">
              <a16:creationId xmlns:a16="http://schemas.microsoft.com/office/drawing/2014/main" id="{E6684F78-412E-4C00-A62F-327DB4232851}"/>
            </a:ext>
          </a:extLst>
        </xdr:cNvPr>
        <xdr:cNvSpPr/>
      </xdr:nvSpPr>
      <xdr:spPr>
        <a:xfrm>
          <a:off x="104267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19686</xdr:rowOff>
    </xdr:from>
    <xdr:to>
      <xdr:col>50</xdr:col>
      <xdr:colOff>165100</xdr:colOff>
      <xdr:row>105</xdr:row>
      <xdr:rowOff>121286</xdr:rowOff>
    </xdr:to>
    <xdr:sp macro="" textlink="">
      <xdr:nvSpPr>
        <xdr:cNvPr id="346" name="フローチャート: 判断 345">
          <a:extLst>
            <a:ext uri="{FF2B5EF4-FFF2-40B4-BE49-F238E27FC236}">
              <a16:creationId xmlns:a16="http://schemas.microsoft.com/office/drawing/2014/main" id="{A5B0508E-8597-4D36-9DB2-9280066B0EB1}"/>
            </a:ext>
          </a:extLst>
        </xdr:cNvPr>
        <xdr:cNvSpPr/>
      </xdr:nvSpPr>
      <xdr:spPr>
        <a:xfrm>
          <a:off x="9588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8255</xdr:rowOff>
    </xdr:from>
    <xdr:to>
      <xdr:col>46</xdr:col>
      <xdr:colOff>38100</xdr:colOff>
      <xdr:row>105</xdr:row>
      <xdr:rowOff>109855</xdr:rowOff>
    </xdr:to>
    <xdr:sp macro="" textlink="">
      <xdr:nvSpPr>
        <xdr:cNvPr id="347" name="フローチャート: 判断 346">
          <a:extLst>
            <a:ext uri="{FF2B5EF4-FFF2-40B4-BE49-F238E27FC236}">
              <a16:creationId xmlns:a16="http://schemas.microsoft.com/office/drawing/2014/main" id="{F4B11B8D-7E74-4338-8393-2C10C07BF91A}"/>
            </a:ext>
          </a:extLst>
        </xdr:cNvPr>
        <xdr:cNvSpPr/>
      </xdr:nvSpPr>
      <xdr:spPr>
        <a:xfrm>
          <a:off x="8699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8255</xdr:rowOff>
    </xdr:from>
    <xdr:to>
      <xdr:col>41</xdr:col>
      <xdr:colOff>101600</xdr:colOff>
      <xdr:row>105</xdr:row>
      <xdr:rowOff>109855</xdr:rowOff>
    </xdr:to>
    <xdr:sp macro="" textlink="">
      <xdr:nvSpPr>
        <xdr:cNvPr id="348" name="フローチャート: 判断 347">
          <a:extLst>
            <a:ext uri="{FF2B5EF4-FFF2-40B4-BE49-F238E27FC236}">
              <a16:creationId xmlns:a16="http://schemas.microsoft.com/office/drawing/2014/main" id="{E7DC3FB8-A26E-41EA-96FB-A0BC2F4DBA8D}"/>
            </a:ext>
          </a:extLst>
        </xdr:cNvPr>
        <xdr:cNvSpPr/>
      </xdr:nvSpPr>
      <xdr:spPr>
        <a:xfrm>
          <a:off x="7810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19686</xdr:rowOff>
    </xdr:from>
    <xdr:to>
      <xdr:col>36</xdr:col>
      <xdr:colOff>165100</xdr:colOff>
      <xdr:row>105</xdr:row>
      <xdr:rowOff>121286</xdr:rowOff>
    </xdr:to>
    <xdr:sp macro="" textlink="">
      <xdr:nvSpPr>
        <xdr:cNvPr id="349" name="フローチャート: 判断 348">
          <a:extLst>
            <a:ext uri="{FF2B5EF4-FFF2-40B4-BE49-F238E27FC236}">
              <a16:creationId xmlns:a16="http://schemas.microsoft.com/office/drawing/2014/main" id="{28BD88EE-C077-49CB-88F6-B9E9FB1B4B0A}"/>
            </a:ext>
          </a:extLst>
        </xdr:cNvPr>
        <xdr:cNvSpPr/>
      </xdr:nvSpPr>
      <xdr:spPr>
        <a:xfrm>
          <a:off x="6921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50" name="テキスト ボックス 349">
          <a:extLst>
            <a:ext uri="{FF2B5EF4-FFF2-40B4-BE49-F238E27FC236}">
              <a16:creationId xmlns:a16="http://schemas.microsoft.com/office/drawing/2014/main" id="{27B8015D-C1AE-4839-B754-A751173B1E8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51" name="テキスト ボックス 350">
          <a:extLst>
            <a:ext uri="{FF2B5EF4-FFF2-40B4-BE49-F238E27FC236}">
              <a16:creationId xmlns:a16="http://schemas.microsoft.com/office/drawing/2014/main" id="{51DF3305-6F1E-4313-8B30-652ADE8657F4}"/>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52" name="テキスト ボックス 351">
          <a:extLst>
            <a:ext uri="{FF2B5EF4-FFF2-40B4-BE49-F238E27FC236}">
              <a16:creationId xmlns:a16="http://schemas.microsoft.com/office/drawing/2014/main" id="{1C41328E-63F9-44B8-BA85-811591E2A12F}"/>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53" name="テキスト ボックス 352">
          <a:extLst>
            <a:ext uri="{FF2B5EF4-FFF2-40B4-BE49-F238E27FC236}">
              <a16:creationId xmlns:a16="http://schemas.microsoft.com/office/drawing/2014/main" id="{A3A94199-D4D5-49B2-B5C5-5372A336C13E}"/>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54" name="テキスト ボックス 353">
          <a:extLst>
            <a:ext uri="{FF2B5EF4-FFF2-40B4-BE49-F238E27FC236}">
              <a16:creationId xmlns:a16="http://schemas.microsoft.com/office/drawing/2014/main" id="{3B5CDA3C-ACB2-476A-8556-4E793C10162F}"/>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111125</xdr:rowOff>
    </xdr:from>
    <xdr:to>
      <xdr:col>55</xdr:col>
      <xdr:colOff>50800</xdr:colOff>
      <xdr:row>106</xdr:row>
      <xdr:rowOff>41275</xdr:rowOff>
    </xdr:to>
    <xdr:sp macro="" textlink="">
      <xdr:nvSpPr>
        <xdr:cNvPr id="355" name="楕円 354">
          <a:extLst>
            <a:ext uri="{FF2B5EF4-FFF2-40B4-BE49-F238E27FC236}">
              <a16:creationId xmlns:a16="http://schemas.microsoft.com/office/drawing/2014/main" id="{9BE2C269-E5E9-487D-8E29-F6C99B5ACF29}"/>
            </a:ext>
          </a:extLst>
        </xdr:cNvPr>
        <xdr:cNvSpPr/>
      </xdr:nvSpPr>
      <xdr:spPr>
        <a:xfrm>
          <a:off x="10426700" y="1811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89552</xdr:rowOff>
    </xdr:from>
    <xdr:ext cx="469744" cy="259045"/>
    <xdr:sp macro="" textlink="">
      <xdr:nvSpPr>
        <xdr:cNvPr id="356" name="【市民会館】&#10;一人当たり面積該当値テキスト">
          <a:extLst>
            <a:ext uri="{FF2B5EF4-FFF2-40B4-BE49-F238E27FC236}">
              <a16:creationId xmlns:a16="http://schemas.microsoft.com/office/drawing/2014/main" id="{813C15A8-AD66-4858-8E03-4A9ED02BAAAE}"/>
            </a:ext>
          </a:extLst>
        </xdr:cNvPr>
        <xdr:cNvSpPr txBox="1"/>
      </xdr:nvSpPr>
      <xdr:spPr>
        <a:xfrm>
          <a:off x="10515600" y="1809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133986</xdr:rowOff>
    </xdr:from>
    <xdr:to>
      <xdr:col>50</xdr:col>
      <xdr:colOff>165100</xdr:colOff>
      <xdr:row>106</xdr:row>
      <xdr:rowOff>64136</xdr:rowOff>
    </xdr:to>
    <xdr:sp macro="" textlink="">
      <xdr:nvSpPr>
        <xdr:cNvPr id="357" name="楕円 356">
          <a:extLst>
            <a:ext uri="{FF2B5EF4-FFF2-40B4-BE49-F238E27FC236}">
              <a16:creationId xmlns:a16="http://schemas.microsoft.com/office/drawing/2014/main" id="{B53575FE-5C92-4EFC-9F76-158A31E5AACF}"/>
            </a:ext>
          </a:extLst>
        </xdr:cNvPr>
        <xdr:cNvSpPr/>
      </xdr:nvSpPr>
      <xdr:spPr>
        <a:xfrm>
          <a:off x="9588500" y="1813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161925</xdr:rowOff>
    </xdr:from>
    <xdr:to>
      <xdr:col>55</xdr:col>
      <xdr:colOff>0</xdr:colOff>
      <xdr:row>106</xdr:row>
      <xdr:rowOff>13336</xdr:rowOff>
    </xdr:to>
    <xdr:cxnSp macro="">
      <xdr:nvCxnSpPr>
        <xdr:cNvPr id="358" name="直線コネクタ 357">
          <a:extLst>
            <a:ext uri="{FF2B5EF4-FFF2-40B4-BE49-F238E27FC236}">
              <a16:creationId xmlns:a16="http://schemas.microsoft.com/office/drawing/2014/main" id="{2B4ED7FC-4BC3-4A2F-9CA3-6B0AC656D6A0}"/>
            </a:ext>
          </a:extLst>
        </xdr:cNvPr>
        <xdr:cNvCxnSpPr/>
      </xdr:nvCxnSpPr>
      <xdr:spPr>
        <a:xfrm flipV="1">
          <a:off x="9639300" y="18164175"/>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139700</xdr:rowOff>
    </xdr:from>
    <xdr:to>
      <xdr:col>46</xdr:col>
      <xdr:colOff>38100</xdr:colOff>
      <xdr:row>106</xdr:row>
      <xdr:rowOff>69850</xdr:rowOff>
    </xdr:to>
    <xdr:sp macro="" textlink="">
      <xdr:nvSpPr>
        <xdr:cNvPr id="359" name="楕円 358">
          <a:extLst>
            <a:ext uri="{FF2B5EF4-FFF2-40B4-BE49-F238E27FC236}">
              <a16:creationId xmlns:a16="http://schemas.microsoft.com/office/drawing/2014/main" id="{8A46DB3F-78A9-4290-B0FE-FE4DD6B6AB26}"/>
            </a:ext>
          </a:extLst>
        </xdr:cNvPr>
        <xdr:cNvSpPr/>
      </xdr:nvSpPr>
      <xdr:spPr>
        <a:xfrm>
          <a:off x="8699500" y="181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13336</xdr:rowOff>
    </xdr:from>
    <xdr:to>
      <xdr:col>50</xdr:col>
      <xdr:colOff>114300</xdr:colOff>
      <xdr:row>106</xdr:row>
      <xdr:rowOff>19050</xdr:rowOff>
    </xdr:to>
    <xdr:cxnSp macro="">
      <xdr:nvCxnSpPr>
        <xdr:cNvPr id="360" name="直線コネクタ 359">
          <a:extLst>
            <a:ext uri="{FF2B5EF4-FFF2-40B4-BE49-F238E27FC236}">
              <a16:creationId xmlns:a16="http://schemas.microsoft.com/office/drawing/2014/main" id="{17FA1580-79DF-4CE8-9DD5-D5CC32591B3B}"/>
            </a:ext>
          </a:extLst>
        </xdr:cNvPr>
        <xdr:cNvCxnSpPr/>
      </xdr:nvCxnSpPr>
      <xdr:spPr>
        <a:xfrm flipV="1">
          <a:off x="8750300" y="18187036"/>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139700</xdr:rowOff>
    </xdr:from>
    <xdr:to>
      <xdr:col>41</xdr:col>
      <xdr:colOff>101600</xdr:colOff>
      <xdr:row>106</xdr:row>
      <xdr:rowOff>69850</xdr:rowOff>
    </xdr:to>
    <xdr:sp macro="" textlink="">
      <xdr:nvSpPr>
        <xdr:cNvPr id="361" name="楕円 360">
          <a:extLst>
            <a:ext uri="{FF2B5EF4-FFF2-40B4-BE49-F238E27FC236}">
              <a16:creationId xmlns:a16="http://schemas.microsoft.com/office/drawing/2014/main" id="{0F809B2D-48D9-432D-A11F-A52DD4083C28}"/>
            </a:ext>
          </a:extLst>
        </xdr:cNvPr>
        <xdr:cNvSpPr/>
      </xdr:nvSpPr>
      <xdr:spPr>
        <a:xfrm>
          <a:off x="7810500" y="181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19050</xdr:rowOff>
    </xdr:from>
    <xdr:to>
      <xdr:col>45</xdr:col>
      <xdr:colOff>177800</xdr:colOff>
      <xdr:row>106</xdr:row>
      <xdr:rowOff>19050</xdr:rowOff>
    </xdr:to>
    <xdr:cxnSp macro="">
      <xdr:nvCxnSpPr>
        <xdr:cNvPr id="362" name="直線コネクタ 361">
          <a:extLst>
            <a:ext uri="{FF2B5EF4-FFF2-40B4-BE49-F238E27FC236}">
              <a16:creationId xmlns:a16="http://schemas.microsoft.com/office/drawing/2014/main" id="{FBA67EBF-C351-47F5-9E69-3404E619541B}"/>
            </a:ext>
          </a:extLst>
        </xdr:cNvPr>
        <xdr:cNvCxnSpPr/>
      </xdr:nvCxnSpPr>
      <xdr:spPr>
        <a:xfrm>
          <a:off x="7861300" y="18192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137813</xdr:rowOff>
    </xdr:from>
    <xdr:ext cx="469744" cy="259045"/>
    <xdr:sp macro="" textlink="">
      <xdr:nvSpPr>
        <xdr:cNvPr id="363" name="n_1aveValue【市民会館】&#10;一人当たり面積">
          <a:extLst>
            <a:ext uri="{FF2B5EF4-FFF2-40B4-BE49-F238E27FC236}">
              <a16:creationId xmlns:a16="http://schemas.microsoft.com/office/drawing/2014/main" id="{2C1BFBE6-1A79-4B17-801E-C7A1DF7F273D}"/>
            </a:ext>
          </a:extLst>
        </xdr:cNvPr>
        <xdr:cNvSpPr txBox="1"/>
      </xdr:nvSpPr>
      <xdr:spPr>
        <a:xfrm>
          <a:off x="9391727" y="17797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126382</xdr:rowOff>
    </xdr:from>
    <xdr:ext cx="469744" cy="259045"/>
    <xdr:sp macro="" textlink="">
      <xdr:nvSpPr>
        <xdr:cNvPr id="364" name="n_2aveValue【市民会館】&#10;一人当たり面積">
          <a:extLst>
            <a:ext uri="{FF2B5EF4-FFF2-40B4-BE49-F238E27FC236}">
              <a16:creationId xmlns:a16="http://schemas.microsoft.com/office/drawing/2014/main" id="{53883C50-20D3-4EED-93A6-42130584C987}"/>
            </a:ext>
          </a:extLst>
        </xdr:cNvPr>
        <xdr:cNvSpPr txBox="1"/>
      </xdr:nvSpPr>
      <xdr:spPr>
        <a:xfrm>
          <a:off x="8515427" y="1778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126382</xdr:rowOff>
    </xdr:from>
    <xdr:ext cx="469744" cy="259045"/>
    <xdr:sp macro="" textlink="">
      <xdr:nvSpPr>
        <xdr:cNvPr id="365" name="n_3aveValue【市民会館】&#10;一人当たり面積">
          <a:extLst>
            <a:ext uri="{FF2B5EF4-FFF2-40B4-BE49-F238E27FC236}">
              <a16:creationId xmlns:a16="http://schemas.microsoft.com/office/drawing/2014/main" id="{2840D765-09E7-4DFB-90F4-17DCA1FB53A7}"/>
            </a:ext>
          </a:extLst>
        </xdr:cNvPr>
        <xdr:cNvSpPr txBox="1"/>
      </xdr:nvSpPr>
      <xdr:spPr>
        <a:xfrm>
          <a:off x="7626427" y="1778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137813</xdr:rowOff>
    </xdr:from>
    <xdr:ext cx="469744" cy="259045"/>
    <xdr:sp macro="" textlink="">
      <xdr:nvSpPr>
        <xdr:cNvPr id="366" name="n_4aveValue【市民会館】&#10;一人当たり面積">
          <a:extLst>
            <a:ext uri="{FF2B5EF4-FFF2-40B4-BE49-F238E27FC236}">
              <a16:creationId xmlns:a16="http://schemas.microsoft.com/office/drawing/2014/main" id="{A960DF7E-48EA-4897-9ED2-D7152EF1C168}"/>
            </a:ext>
          </a:extLst>
        </xdr:cNvPr>
        <xdr:cNvSpPr txBox="1"/>
      </xdr:nvSpPr>
      <xdr:spPr>
        <a:xfrm>
          <a:off x="6737427" y="17797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55263</xdr:rowOff>
    </xdr:from>
    <xdr:ext cx="469744" cy="259045"/>
    <xdr:sp macro="" textlink="">
      <xdr:nvSpPr>
        <xdr:cNvPr id="367" name="n_1mainValue【市民会館】&#10;一人当たり面積">
          <a:extLst>
            <a:ext uri="{FF2B5EF4-FFF2-40B4-BE49-F238E27FC236}">
              <a16:creationId xmlns:a16="http://schemas.microsoft.com/office/drawing/2014/main" id="{A8F77662-6B37-4570-AB9A-C14730DF1266}"/>
            </a:ext>
          </a:extLst>
        </xdr:cNvPr>
        <xdr:cNvSpPr txBox="1"/>
      </xdr:nvSpPr>
      <xdr:spPr>
        <a:xfrm>
          <a:off x="9391727" y="18228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60977</xdr:rowOff>
    </xdr:from>
    <xdr:ext cx="469744" cy="259045"/>
    <xdr:sp macro="" textlink="">
      <xdr:nvSpPr>
        <xdr:cNvPr id="368" name="n_2mainValue【市民会館】&#10;一人当たり面積">
          <a:extLst>
            <a:ext uri="{FF2B5EF4-FFF2-40B4-BE49-F238E27FC236}">
              <a16:creationId xmlns:a16="http://schemas.microsoft.com/office/drawing/2014/main" id="{FF185448-2D31-42C9-BF19-A00A241D09FF}"/>
            </a:ext>
          </a:extLst>
        </xdr:cNvPr>
        <xdr:cNvSpPr txBox="1"/>
      </xdr:nvSpPr>
      <xdr:spPr>
        <a:xfrm>
          <a:off x="8515427" y="1823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60977</xdr:rowOff>
    </xdr:from>
    <xdr:ext cx="469744" cy="259045"/>
    <xdr:sp macro="" textlink="">
      <xdr:nvSpPr>
        <xdr:cNvPr id="369" name="n_3mainValue【市民会館】&#10;一人当たり面積">
          <a:extLst>
            <a:ext uri="{FF2B5EF4-FFF2-40B4-BE49-F238E27FC236}">
              <a16:creationId xmlns:a16="http://schemas.microsoft.com/office/drawing/2014/main" id="{F9A11712-B886-4FF6-8541-70882D67BDEF}"/>
            </a:ext>
          </a:extLst>
        </xdr:cNvPr>
        <xdr:cNvSpPr txBox="1"/>
      </xdr:nvSpPr>
      <xdr:spPr>
        <a:xfrm>
          <a:off x="7626427" y="1823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70" name="正方形/長方形 369">
          <a:extLst>
            <a:ext uri="{FF2B5EF4-FFF2-40B4-BE49-F238E27FC236}">
              <a16:creationId xmlns:a16="http://schemas.microsoft.com/office/drawing/2014/main" id="{2DEA695F-8FC0-4915-9136-C8FCC9C679B2}"/>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1" name="正方形/長方形 370">
          <a:extLst>
            <a:ext uri="{FF2B5EF4-FFF2-40B4-BE49-F238E27FC236}">
              <a16:creationId xmlns:a16="http://schemas.microsoft.com/office/drawing/2014/main" id="{BCF7ED73-C621-4910-A250-C0CCE3B5D2DE}"/>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2" name="正方形/長方形 371">
          <a:extLst>
            <a:ext uri="{FF2B5EF4-FFF2-40B4-BE49-F238E27FC236}">
              <a16:creationId xmlns:a16="http://schemas.microsoft.com/office/drawing/2014/main" id="{C2335E41-FC7C-4B5D-83B5-94D5836EC279}"/>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3" name="正方形/長方形 372">
          <a:extLst>
            <a:ext uri="{FF2B5EF4-FFF2-40B4-BE49-F238E27FC236}">
              <a16:creationId xmlns:a16="http://schemas.microsoft.com/office/drawing/2014/main" id="{35046368-7305-4CB3-922C-75565F38BD8F}"/>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4" name="正方形/長方形 373">
          <a:extLst>
            <a:ext uri="{FF2B5EF4-FFF2-40B4-BE49-F238E27FC236}">
              <a16:creationId xmlns:a16="http://schemas.microsoft.com/office/drawing/2014/main" id="{266F8AF4-CE2C-4621-8934-5EE448ECB42D}"/>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5" name="正方形/長方形 374">
          <a:extLst>
            <a:ext uri="{FF2B5EF4-FFF2-40B4-BE49-F238E27FC236}">
              <a16:creationId xmlns:a16="http://schemas.microsoft.com/office/drawing/2014/main" id="{AF2B7459-3D71-40DF-A804-2F77363A1CB5}"/>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6" name="正方形/長方形 375">
          <a:extLst>
            <a:ext uri="{FF2B5EF4-FFF2-40B4-BE49-F238E27FC236}">
              <a16:creationId xmlns:a16="http://schemas.microsoft.com/office/drawing/2014/main" id="{36361865-7A02-4175-A928-21260AC9E2EF}"/>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7" name="正方形/長方形 376">
          <a:extLst>
            <a:ext uri="{FF2B5EF4-FFF2-40B4-BE49-F238E27FC236}">
              <a16:creationId xmlns:a16="http://schemas.microsoft.com/office/drawing/2014/main" id="{424E5DC6-43E3-4B25-A990-8EB97A16D894}"/>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8" name="テキスト ボックス 377">
          <a:extLst>
            <a:ext uri="{FF2B5EF4-FFF2-40B4-BE49-F238E27FC236}">
              <a16:creationId xmlns:a16="http://schemas.microsoft.com/office/drawing/2014/main" id="{90034335-6ABA-4984-91E0-93E420D4E6B9}"/>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9" name="直線コネクタ 378">
          <a:extLst>
            <a:ext uri="{FF2B5EF4-FFF2-40B4-BE49-F238E27FC236}">
              <a16:creationId xmlns:a16="http://schemas.microsoft.com/office/drawing/2014/main" id="{4A58EF15-58F7-4ED5-BCC9-DC42DE1B9112}"/>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0" name="テキスト ボックス 379">
          <a:extLst>
            <a:ext uri="{FF2B5EF4-FFF2-40B4-BE49-F238E27FC236}">
              <a16:creationId xmlns:a16="http://schemas.microsoft.com/office/drawing/2014/main" id="{68102BFA-3871-4BB9-BF0C-98BBF1BB30F4}"/>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81" name="直線コネクタ 380">
          <a:extLst>
            <a:ext uri="{FF2B5EF4-FFF2-40B4-BE49-F238E27FC236}">
              <a16:creationId xmlns:a16="http://schemas.microsoft.com/office/drawing/2014/main" id="{028DEBA6-8A84-4287-9ACC-A27E7BB46C9E}"/>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82" name="テキスト ボックス 381">
          <a:extLst>
            <a:ext uri="{FF2B5EF4-FFF2-40B4-BE49-F238E27FC236}">
              <a16:creationId xmlns:a16="http://schemas.microsoft.com/office/drawing/2014/main" id="{DA3788B9-A34A-4DE5-923B-E43B200BF38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83" name="直線コネクタ 382">
          <a:extLst>
            <a:ext uri="{FF2B5EF4-FFF2-40B4-BE49-F238E27FC236}">
              <a16:creationId xmlns:a16="http://schemas.microsoft.com/office/drawing/2014/main" id="{0202895E-8D50-481D-83D5-11981D937BEE}"/>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84" name="テキスト ボックス 383">
          <a:extLst>
            <a:ext uri="{FF2B5EF4-FFF2-40B4-BE49-F238E27FC236}">
              <a16:creationId xmlns:a16="http://schemas.microsoft.com/office/drawing/2014/main" id="{6D0BADBD-C7E0-43B0-B5A8-5B8764B14492}"/>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85" name="直線コネクタ 384">
          <a:extLst>
            <a:ext uri="{FF2B5EF4-FFF2-40B4-BE49-F238E27FC236}">
              <a16:creationId xmlns:a16="http://schemas.microsoft.com/office/drawing/2014/main" id="{534AD71D-4AC4-45D2-9224-27F31E5061E2}"/>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86" name="テキスト ボックス 385">
          <a:extLst>
            <a:ext uri="{FF2B5EF4-FFF2-40B4-BE49-F238E27FC236}">
              <a16:creationId xmlns:a16="http://schemas.microsoft.com/office/drawing/2014/main" id="{BB01CF47-3A2F-4C1B-B3D1-7224DF5E38FD}"/>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87" name="直線コネクタ 386">
          <a:extLst>
            <a:ext uri="{FF2B5EF4-FFF2-40B4-BE49-F238E27FC236}">
              <a16:creationId xmlns:a16="http://schemas.microsoft.com/office/drawing/2014/main" id="{3DB16D97-C5BE-46D9-A4FD-52ECE123248C}"/>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8" name="テキスト ボックス 387">
          <a:extLst>
            <a:ext uri="{FF2B5EF4-FFF2-40B4-BE49-F238E27FC236}">
              <a16:creationId xmlns:a16="http://schemas.microsoft.com/office/drawing/2014/main" id="{7D78AF3D-898B-4D5D-939D-E91D3371C23A}"/>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9" name="直線コネクタ 388">
          <a:extLst>
            <a:ext uri="{FF2B5EF4-FFF2-40B4-BE49-F238E27FC236}">
              <a16:creationId xmlns:a16="http://schemas.microsoft.com/office/drawing/2014/main" id="{715E7327-C984-4817-A824-8B6ACE09B89A}"/>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0" name="テキスト ボックス 389">
          <a:extLst>
            <a:ext uri="{FF2B5EF4-FFF2-40B4-BE49-F238E27FC236}">
              <a16:creationId xmlns:a16="http://schemas.microsoft.com/office/drawing/2014/main" id="{02379C9B-4DB0-4008-B0C7-686792ECE0FD}"/>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1" name="直線コネクタ 390">
          <a:extLst>
            <a:ext uri="{FF2B5EF4-FFF2-40B4-BE49-F238E27FC236}">
              <a16:creationId xmlns:a16="http://schemas.microsoft.com/office/drawing/2014/main" id="{55074CD3-9914-40B4-99DB-43D0AE1292ED}"/>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92" name="テキスト ボックス 391">
          <a:extLst>
            <a:ext uri="{FF2B5EF4-FFF2-40B4-BE49-F238E27FC236}">
              <a16:creationId xmlns:a16="http://schemas.microsoft.com/office/drawing/2014/main" id="{B6E84711-00ED-48D5-89B3-2018D04CB2E9}"/>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3" name="直線コネクタ 392">
          <a:extLst>
            <a:ext uri="{FF2B5EF4-FFF2-40B4-BE49-F238E27FC236}">
              <a16:creationId xmlns:a16="http://schemas.microsoft.com/office/drawing/2014/main" id="{DE6B4575-0C9F-4D92-8960-A808B5190C2D}"/>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94" name="【一般廃棄物処理施設】&#10;有形固定資産減価償却率グラフ枠">
          <a:extLst>
            <a:ext uri="{FF2B5EF4-FFF2-40B4-BE49-F238E27FC236}">
              <a16:creationId xmlns:a16="http://schemas.microsoft.com/office/drawing/2014/main" id="{95DD4AE0-5CB1-4A79-B0E8-9D4A1AC1A491}"/>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56606</xdr:rowOff>
    </xdr:from>
    <xdr:to>
      <xdr:col>85</xdr:col>
      <xdr:colOff>126364</xdr:colOff>
      <xdr:row>41</xdr:row>
      <xdr:rowOff>152944</xdr:rowOff>
    </xdr:to>
    <xdr:cxnSp macro="">
      <xdr:nvCxnSpPr>
        <xdr:cNvPr id="395" name="直線コネクタ 394">
          <a:extLst>
            <a:ext uri="{FF2B5EF4-FFF2-40B4-BE49-F238E27FC236}">
              <a16:creationId xmlns:a16="http://schemas.microsoft.com/office/drawing/2014/main" id="{91189CB1-A387-4226-9712-E1077BF2870A}"/>
            </a:ext>
          </a:extLst>
        </xdr:cNvPr>
        <xdr:cNvCxnSpPr/>
      </xdr:nvCxnSpPr>
      <xdr:spPr>
        <a:xfrm flipV="1">
          <a:off x="16318864" y="5885906"/>
          <a:ext cx="0" cy="1296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156771</xdr:rowOff>
    </xdr:from>
    <xdr:ext cx="405111" cy="259045"/>
    <xdr:sp macro="" textlink="">
      <xdr:nvSpPr>
        <xdr:cNvPr id="396" name="【一般廃棄物処理施設】&#10;有形固定資産減価償却率最小値テキスト">
          <a:extLst>
            <a:ext uri="{FF2B5EF4-FFF2-40B4-BE49-F238E27FC236}">
              <a16:creationId xmlns:a16="http://schemas.microsoft.com/office/drawing/2014/main" id="{C64A92AC-9F95-4208-91D2-53378B5985D7}"/>
            </a:ext>
          </a:extLst>
        </xdr:cNvPr>
        <xdr:cNvSpPr txBox="1"/>
      </xdr:nvSpPr>
      <xdr:spPr>
        <a:xfrm>
          <a:off x="16357600" y="718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152944</xdr:rowOff>
    </xdr:from>
    <xdr:to>
      <xdr:col>86</xdr:col>
      <xdr:colOff>25400</xdr:colOff>
      <xdr:row>41</xdr:row>
      <xdr:rowOff>152944</xdr:rowOff>
    </xdr:to>
    <xdr:cxnSp macro="">
      <xdr:nvCxnSpPr>
        <xdr:cNvPr id="397" name="直線コネクタ 396">
          <a:extLst>
            <a:ext uri="{FF2B5EF4-FFF2-40B4-BE49-F238E27FC236}">
              <a16:creationId xmlns:a16="http://schemas.microsoft.com/office/drawing/2014/main" id="{3B13296A-279B-49A8-A82B-02A4FF038914}"/>
            </a:ext>
          </a:extLst>
        </xdr:cNvPr>
        <xdr:cNvCxnSpPr/>
      </xdr:nvCxnSpPr>
      <xdr:spPr>
        <a:xfrm>
          <a:off x="16230600" y="718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3283</xdr:rowOff>
    </xdr:from>
    <xdr:ext cx="405111" cy="259045"/>
    <xdr:sp macro="" textlink="">
      <xdr:nvSpPr>
        <xdr:cNvPr id="398" name="【一般廃棄物処理施設】&#10;有形固定資産減価償却率最大値テキスト">
          <a:extLst>
            <a:ext uri="{FF2B5EF4-FFF2-40B4-BE49-F238E27FC236}">
              <a16:creationId xmlns:a16="http://schemas.microsoft.com/office/drawing/2014/main" id="{51F2CE76-A0F3-45A0-A92D-002464B6BF12}"/>
            </a:ext>
          </a:extLst>
        </xdr:cNvPr>
        <xdr:cNvSpPr txBox="1"/>
      </xdr:nvSpPr>
      <xdr:spPr>
        <a:xfrm>
          <a:off x="16357600" y="5661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56606</xdr:rowOff>
    </xdr:from>
    <xdr:to>
      <xdr:col>86</xdr:col>
      <xdr:colOff>25400</xdr:colOff>
      <xdr:row>34</xdr:row>
      <xdr:rowOff>56606</xdr:rowOff>
    </xdr:to>
    <xdr:cxnSp macro="">
      <xdr:nvCxnSpPr>
        <xdr:cNvPr id="399" name="直線コネクタ 398">
          <a:extLst>
            <a:ext uri="{FF2B5EF4-FFF2-40B4-BE49-F238E27FC236}">
              <a16:creationId xmlns:a16="http://schemas.microsoft.com/office/drawing/2014/main" id="{5D3B71D1-F2D0-44DA-9744-57854B07A086}"/>
            </a:ext>
          </a:extLst>
        </xdr:cNvPr>
        <xdr:cNvCxnSpPr/>
      </xdr:nvCxnSpPr>
      <xdr:spPr>
        <a:xfrm>
          <a:off x="16230600" y="588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58074</xdr:rowOff>
    </xdr:from>
    <xdr:ext cx="405111" cy="259045"/>
    <xdr:sp macro="" textlink="">
      <xdr:nvSpPr>
        <xdr:cNvPr id="400" name="【一般廃棄物処理施設】&#10;有形固定資産減価償却率平均値テキスト">
          <a:extLst>
            <a:ext uri="{FF2B5EF4-FFF2-40B4-BE49-F238E27FC236}">
              <a16:creationId xmlns:a16="http://schemas.microsoft.com/office/drawing/2014/main" id="{B005FCE7-ECA0-4F3E-A668-E109992A4E08}"/>
            </a:ext>
          </a:extLst>
        </xdr:cNvPr>
        <xdr:cNvSpPr txBox="1"/>
      </xdr:nvSpPr>
      <xdr:spPr>
        <a:xfrm>
          <a:off x="16357600" y="64017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35197</xdr:rowOff>
    </xdr:from>
    <xdr:to>
      <xdr:col>85</xdr:col>
      <xdr:colOff>177800</xdr:colOff>
      <xdr:row>38</xdr:row>
      <xdr:rowOff>136797</xdr:rowOff>
    </xdr:to>
    <xdr:sp macro="" textlink="">
      <xdr:nvSpPr>
        <xdr:cNvPr id="401" name="フローチャート: 判断 400">
          <a:extLst>
            <a:ext uri="{FF2B5EF4-FFF2-40B4-BE49-F238E27FC236}">
              <a16:creationId xmlns:a16="http://schemas.microsoft.com/office/drawing/2014/main" id="{231F2A4D-DE27-4507-A722-D6E813408FBC}"/>
            </a:ext>
          </a:extLst>
        </xdr:cNvPr>
        <xdr:cNvSpPr/>
      </xdr:nvSpPr>
      <xdr:spPr>
        <a:xfrm>
          <a:off x="162687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53159</xdr:rowOff>
    </xdr:from>
    <xdr:to>
      <xdr:col>81</xdr:col>
      <xdr:colOff>101600</xdr:colOff>
      <xdr:row>38</xdr:row>
      <xdr:rowOff>154759</xdr:rowOff>
    </xdr:to>
    <xdr:sp macro="" textlink="">
      <xdr:nvSpPr>
        <xdr:cNvPr id="402" name="フローチャート: 判断 401">
          <a:extLst>
            <a:ext uri="{FF2B5EF4-FFF2-40B4-BE49-F238E27FC236}">
              <a16:creationId xmlns:a16="http://schemas.microsoft.com/office/drawing/2014/main" id="{4784297B-A7AE-485C-8547-32A93E2501DC}"/>
            </a:ext>
          </a:extLst>
        </xdr:cNvPr>
        <xdr:cNvSpPr/>
      </xdr:nvSpPr>
      <xdr:spPr>
        <a:xfrm>
          <a:off x="15430500" y="656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72753</xdr:rowOff>
    </xdr:from>
    <xdr:to>
      <xdr:col>76</xdr:col>
      <xdr:colOff>165100</xdr:colOff>
      <xdr:row>39</xdr:row>
      <xdr:rowOff>2903</xdr:rowOff>
    </xdr:to>
    <xdr:sp macro="" textlink="">
      <xdr:nvSpPr>
        <xdr:cNvPr id="403" name="フローチャート: 判断 402">
          <a:extLst>
            <a:ext uri="{FF2B5EF4-FFF2-40B4-BE49-F238E27FC236}">
              <a16:creationId xmlns:a16="http://schemas.microsoft.com/office/drawing/2014/main" id="{9505455F-5110-40F0-9351-DAAEDFBBB422}"/>
            </a:ext>
          </a:extLst>
        </xdr:cNvPr>
        <xdr:cNvSpPr/>
      </xdr:nvSpPr>
      <xdr:spPr>
        <a:xfrm>
          <a:off x="14541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5806</xdr:rowOff>
    </xdr:from>
    <xdr:to>
      <xdr:col>72</xdr:col>
      <xdr:colOff>38100</xdr:colOff>
      <xdr:row>38</xdr:row>
      <xdr:rowOff>107406</xdr:rowOff>
    </xdr:to>
    <xdr:sp macro="" textlink="">
      <xdr:nvSpPr>
        <xdr:cNvPr id="404" name="フローチャート: 判断 403">
          <a:extLst>
            <a:ext uri="{FF2B5EF4-FFF2-40B4-BE49-F238E27FC236}">
              <a16:creationId xmlns:a16="http://schemas.microsoft.com/office/drawing/2014/main" id="{37F443B9-7BB9-4603-B3C2-5A5B3BDEACED}"/>
            </a:ext>
          </a:extLst>
        </xdr:cNvPr>
        <xdr:cNvSpPr/>
      </xdr:nvSpPr>
      <xdr:spPr>
        <a:xfrm>
          <a:off x="13652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61323</xdr:rowOff>
    </xdr:from>
    <xdr:to>
      <xdr:col>67</xdr:col>
      <xdr:colOff>101600</xdr:colOff>
      <xdr:row>38</xdr:row>
      <xdr:rowOff>162923</xdr:rowOff>
    </xdr:to>
    <xdr:sp macro="" textlink="">
      <xdr:nvSpPr>
        <xdr:cNvPr id="405" name="フローチャート: 判断 404">
          <a:extLst>
            <a:ext uri="{FF2B5EF4-FFF2-40B4-BE49-F238E27FC236}">
              <a16:creationId xmlns:a16="http://schemas.microsoft.com/office/drawing/2014/main" id="{E3BF1193-6BF9-4E8D-BB7A-DC5F395A74CF}"/>
            </a:ext>
          </a:extLst>
        </xdr:cNvPr>
        <xdr:cNvSpPr/>
      </xdr:nvSpPr>
      <xdr:spPr>
        <a:xfrm>
          <a:off x="12763500" y="657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6" name="テキスト ボックス 405">
          <a:extLst>
            <a:ext uri="{FF2B5EF4-FFF2-40B4-BE49-F238E27FC236}">
              <a16:creationId xmlns:a16="http://schemas.microsoft.com/office/drawing/2014/main" id="{C7174D5A-374C-4523-8573-77BCFC1FDBB7}"/>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7" name="テキスト ボックス 406">
          <a:extLst>
            <a:ext uri="{FF2B5EF4-FFF2-40B4-BE49-F238E27FC236}">
              <a16:creationId xmlns:a16="http://schemas.microsoft.com/office/drawing/2014/main" id="{1F08B61B-5FBC-4F87-9CC3-7422763522B7}"/>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8" name="テキスト ボックス 407">
          <a:extLst>
            <a:ext uri="{FF2B5EF4-FFF2-40B4-BE49-F238E27FC236}">
              <a16:creationId xmlns:a16="http://schemas.microsoft.com/office/drawing/2014/main" id="{D265B0C3-B421-4927-A032-53212F5419DD}"/>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9" name="テキスト ボックス 408">
          <a:extLst>
            <a:ext uri="{FF2B5EF4-FFF2-40B4-BE49-F238E27FC236}">
              <a16:creationId xmlns:a16="http://schemas.microsoft.com/office/drawing/2014/main" id="{31139C5B-89E7-4124-B30D-67C10C8F8744}"/>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0" name="テキスト ボックス 409">
          <a:extLst>
            <a:ext uri="{FF2B5EF4-FFF2-40B4-BE49-F238E27FC236}">
              <a16:creationId xmlns:a16="http://schemas.microsoft.com/office/drawing/2014/main" id="{D51B5181-D849-42B5-BDD3-BAAAE398A381}"/>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102144</xdr:rowOff>
    </xdr:from>
    <xdr:to>
      <xdr:col>85</xdr:col>
      <xdr:colOff>177800</xdr:colOff>
      <xdr:row>42</xdr:row>
      <xdr:rowOff>32294</xdr:rowOff>
    </xdr:to>
    <xdr:sp macro="" textlink="">
      <xdr:nvSpPr>
        <xdr:cNvPr id="411" name="楕円 410">
          <a:extLst>
            <a:ext uri="{FF2B5EF4-FFF2-40B4-BE49-F238E27FC236}">
              <a16:creationId xmlns:a16="http://schemas.microsoft.com/office/drawing/2014/main" id="{A01C34F9-D5B1-4BE0-90BA-5A512A60DB76}"/>
            </a:ext>
          </a:extLst>
        </xdr:cNvPr>
        <xdr:cNvSpPr/>
      </xdr:nvSpPr>
      <xdr:spPr>
        <a:xfrm>
          <a:off x="16268700" y="713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17071</xdr:rowOff>
    </xdr:from>
    <xdr:ext cx="405111" cy="259045"/>
    <xdr:sp macro="" textlink="">
      <xdr:nvSpPr>
        <xdr:cNvPr id="412" name="【一般廃棄物処理施設】&#10;有形固定資産減価償却率該当値テキスト">
          <a:extLst>
            <a:ext uri="{FF2B5EF4-FFF2-40B4-BE49-F238E27FC236}">
              <a16:creationId xmlns:a16="http://schemas.microsoft.com/office/drawing/2014/main" id="{9ADC336E-D600-48F4-94CE-AE8DDD9E1A60}"/>
            </a:ext>
          </a:extLst>
        </xdr:cNvPr>
        <xdr:cNvSpPr txBox="1"/>
      </xdr:nvSpPr>
      <xdr:spPr>
        <a:xfrm>
          <a:off x="16357600" y="7046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89081</xdr:rowOff>
    </xdr:from>
    <xdr:to>
      <xdr:col>81</xdr:col>
      <xdr:colOff>101600</xdr:colOff>
      <xdr:row>42</xdr:row>
      <xdr:rowOff>19231</xdr:rowOff>
    </xdr:to>
    <xdr:sp macro="" textlink="">
      <xdr:nvSpPr>
        <xdr:cNvPr id="413" name="楕円 412">
          <a:extLst>
            <a:ext uri="{FF2B5EF4-FFF2-40B4-BE49-F238E27FC236}">
              <a16:creationId xmlns:a16="http://schemas.microsoft.com/office/drawing/2014/main" id="{C934D799-1AA8-421C-AC0A-4444EEFADA06}"/>
            </a:ext>
          </a:extLst>
        </xdr:cNvPr>
        <xdr:cNvSpPr/>
      </xdr:nvSpPr>
      <xdr:spPr>
        <a:xfrm>
          <a:off x="15430500" y="711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139881</xdr:rowOff>
    </xdr:from>
    <xdr:to>
      <xdr:col>85</xdr:col>
      <xdr:colOff>127000</xdr:colOff>
      <xdr:row>41</xdr:row>
      <xdr:rowOff>152944</xdr:rowOff>
    </xdr:to>
    <xdr:cxnSp macro="">
      <xdr:nvCxnSpPr>
        <xdr:cNvPr id="414" name="直線コネクタ 413">
          <a:extLst>
            <a:ext uri="{FF2B5EF4-FFF2-40B4-BE49-F238E27FC236}">
              <a16:creationId xmlns:a16="http://schemas.microsoft.com/office/drawing/2014/main" id="{4067931A-D2F3-4312-8BB7-5108FCA43327}"/>
            </a:ext>
          </a:extLst>
        </xdr:cNvPr>
        <xdr:cNvCxnSpPr/>
      </xdr:nvCxnSpPr>
      <xdr:spPr>
        <a:xfrm>
          <a:off x="15481300" y="7169331"/>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61323</xdr:rowOff>
    </xdr:from>
    <xdr:to>
      <xdr:col>76</xdr:col>
      <xdr:colOff>165100</xdr:colOff>
      <xdr:row>41</xdr:row>
      <xdr:rowOff>162923</xdr:rowOff>
    </xdr:to>
    <xdr:sp macro="" textlink="">
      <xdr:nvSpPr>
        <xdr:cNvPr id="415" name="楕円 414">
          <a:extLst>
            <a:ext uri="{FF2B5EF4-FFF2-40B4-BE49-F238E27FC236}">
              <a16:creationId xmlns:a16="http://schemas.microsoft.com/office/drawing/2014/main" id="{1585DD6C-F569-4C32-9E05-56C24231E957}"/>
            </a:ext>
          </a:extLst>
        </xdr:cNvPr>
        <xdr:cNvSpPr/>
      </xdr:nvSpPr>
      <xdr:spPr>
        <a:xfrm>
          <a:off x="14541500" y="709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112123</xdr:rowOff>
    </xdr:from>
    <xdr:to>
      <xdr:col>81</xdr:col>
      <xdr:colOff>50800</xdr:colOff>
      <xdr:row>41</xdr:row>
      <xdr:rowOff>139881</xdr:rowOff>
    </xdr:to>
    <xdr:cxnSp macro="">
      <xdr:nvCxnSpPr>
        <xdr:cNvPr id="416" name="直線コネクタ 415">
          <a:extLst>
            <a:ext uri="{FF2B5EF4-FFF2-40B4-BE49-F238E27FC236}">
              <a16:creationId xmlns:a16="http://schemas.microsoft.com/office/drawing/2014/main" id="{CBFB1570-03E9-4519-B316-980F176FB88A}"/>
            </a:ext>
          </a:extLst>
        </xdr:cNvPr>
        <xdr:cNvCxnSpPr/>
      </xdr:nvCxnSpPr>
      <xdr:spPr>
        <a:xfrm>
          <a:off x="14592300" y="7141573"/>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167459</xdr:rowOff>
    </xdr:from>
    <xdr:to>
      <xdr:col>72</xdr:col>
      <xdr:colOff>38100</xdr:colOff>
      <xdr:row>41</xdr:row>
      <xdr:rowOff>97609</xdr:rowOff>
    </xdr:to>
    <xdr:sp macro="" textlink="">
      <xdr:nvSpPr>
        <xdr:cNvPr id="417" name="楕円 416">
          <a:extLst>
            <a:ext uri="{FF2B5EF4-FFF2-40B4-BE49-F238E27FC236}">
              <a16:creationId xmlns:a16="http://schemas.microsoft.com/office/drawing/2014/main" id="{8AA2E524-7D43-4865-A8F0-A284BBEDE846}"/>
            </a:ext>
          </a:extLst>
        </xdr:cNvPr>
        <xdr:cNvSpPr/>
      </xdr:nvSpPr>
      <xdr:spPr>
        <a:xfrm>
          <a:off x="13652500" y="702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46809</xdr:rowOff>
    </xdr:from>
    <xdr:to>
      <xdr:col>76</xdr:col>
      <xdr:colOff>114300</xdr:colOff>
      <xdr:row>41</xdr:row>
      <xdr:rowOff>112123</xdr:rowOff>
    </xdr:to>
    <xdr:cxnSp macro="">
      <xdr:nvCxnSpPr>
        <xdr:cNvPr id="418" name="直線コネクタ 417">
          <a:extLst>
            <a:ext uri="{FF2B5EF4-FFF2-40B4-BE49-F238E27FC236}">
              <a16:creationId xmlns:a16="http://schemas.microsoft.com/office/drawing/2014/main" id="{EEC57778-EC5C-457B-8205-54425FD79912}"/>
            </a:ext>
          </a:extLst>
        </xdr:cNvPr>
        <xdr:cNvCxnSpPr/>
      </xdr:nvCxnSpPr>
      <xdr:spPr>
        <a:xfrm>
          <a:off x="13703300" y="7076259"/>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171285</xdr:rowOff>
    </xdr:from>
    <xdr:ext cx="405111" cy="259045"/>
    <xdr:sp macro="" textlink="">
      <xdr:nvSpPr>
        <xdr:cNvPr id="419" name="n_1aveValue【一般廃棄物処理施設】&#10;有形固定資産減価償却率">
          <a:extLst>
            <a:ext uri="{FF2B5EF4-FFF2-40B4-BE49-F238E27FC236}">
              <a16:creationId xmlns:a16="http://schemas.microsoft.com/office/drawing/2014/main" id="{5D93E5B2-6250-4144-BCF0-72BB2F719734}"/>
            </a:ext>
          </a:extLst>
        </xdr:cNvPr>
        <xdr:cNvSpPr txBox="1"/>
      </xdr:nvSpPr>
      <xdr:spPr>
        <a:xfrm>
          <a:off x="15266044" y="634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19430</xdr:rowOff>
    </xdr:from>
    <xdr:ext cx="405111" cy="259045"/>
    <xdr:sp macro="" textlink="">
      <xdr:nvSpPr>
        <xdr:cNvPr id="420" name="n_2aveValue【一般廃棄物処理施設】&#10;有形固定資産減価償却率">
          <a:extLst>
            <a:ext uri="{FF2B5EF4-FFF2-40B4-BE49-F238E27FC236}">
              <a16:creationId xmlns:a16="http://schemas.microsoft.com/office/drawing/2014/main" id="{B946E97E-C451-4641-AA8C-B7CE1413DBEC}"/>
            </a:ext>
          </a:extLst>
        </xdr:cNvPr>
        <xdr:cNvSpPr txBox="1"/>
      </xdr:nvSpPr>
      <xdr:spPr>
        <a:xfrm>
          <a:off x="14389744" y="636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123933</xdr:rowOff>
    </xdr:from>
    <xdr:ext cx="405111" cy="259045"/>
    <xdr:sp macro="" textlink="">
      <xdr:nvSpPr>
        <xdr:cNvPr id="421" name="n_3aveValue【一般廃棄物処理施設】&#10;有形固定資産減価償却率">
          <a:extLst>
            <a:ext uri="{FF2B5EF4-FFF2-40B4-BE49-F238E27FC236}">
              <a16:creationId xmlns:a16="http://schemas.microsoft.com/office/drawing/2014/main" id="{94BD8EC7-40C4-47A4-852D-F1A90891C8A4}"/>
            </a:ext>
          </a:extLst>
        </xdr:cNvPr>
        <xdr:cNvSpPr txBox="1"/>
      </xdr:nvSpPr>
      <xdr:spPr>
        <a:xfrm>
          <a:off x="135007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8000</xdr:rowOff>
    </xdr:from>
    <xdr:ext cx="405111" cy="259045"/>
    <xdr:sp macro="" textlink="">
      <xdr:nvSpPr>
        <xdr:cNvPr id="422" name="n_4aveValue【一般廃棄物処理施設】&#10;有形固定資産減価償却率">
          <a:extLst>
            <a:ext uri="{FF2B5EF4-FFF2-40B4-BE49-F238E27FC236}">
              <a16:creationId xmlns:a16="http://schemas.microsoft.com/office/drawing/2014/main" id="{CC745D1A-772F-47B1-8AE2-2C09DC9860B8}"/>
            </a:ext>
          </a:extLst>
        </xdr:cNvPr>
        <xdr:cNvSpPr txBox="1"/>
      </xdr:nvSpPr>
      <xdr:spPr>
        <a:xfrm>
          <a:off x="12611744" y="635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10358</xdr:rowOff>
    </xdr:from>
    <xdr:ext cx="405111" cy="259045"/>
    <xdr:sp macro="" textlink="">
      <xdr:nvSpPr>
        <xdr:cNvPr id="423" name="n_1mainValue【一般廃棄物処理施設】&#10;有形固定資産減価償却率">
          <a:extLst>
            <a:ext uri="{FF2B5EF4-FFF2-40B4-BE49-F238E27FC236}">
              <a16:creationId xmlns:a16="http://schemas.microsoft.com/office/drawing/2014/main" id="{5A271456-65B0-464E-BA05-722EB7B8159B}"/>
            </a:ext>
          </a:extLst>
        </xdr:cNvPr>
        <xdr:cNvSpPr txBox="1"/>
      </xdr:nvSpPr>
      <xdr:spPr>
        <a:xfrm>
          <a:off x="15266044" y="7211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154050</xdr:rowOff>
    </xdr:from>
    <xdr:ext cx="405111" cy="259045"/>
    <xdr:sp macro="" textlink="">
      <xdr:nvSpPr>
        <xdr:cNvPr id="424" name="n_2mainValue【一般廃棄物処理施設】&#10;有形固定資産減価償却率">
          <a:extLst>
            <a:ext uri="{FF2B5EF4-FFF2-40B4-BE49-F238E27FC236}">
              <a16:creationId xmlns:a16="http://schemas.microsoft.com/office/drawing/2014/main" id="{78AA223B-5262-4E96-B7FC-0FCB7F8842BF}"/>
            </a:ext>
          </a:extLst>
        </xdr:cNvPr>
        <xdr:cNvSpPr txBox="1"/>
      </xdr:nvSpPr>
      <xdr:spPr>
        <a:xfrm>
          <a:off x="14389744" y="7183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88736</xdr:rowOff>
    </xdr:from>
    <xdr:ext cx="405111" cy="259045"/>
    <xdr:sp macro="" textlink="">
      <xdr:nvSpPr>
        <xdr:cNvPr id="425" name="n_3mainValue【一般廃棄物処理施設】&#10;有形固定資産減価償却率">
          <a:extLst>
            <a:ext uri="{FF2B5EF4-FFF2-40B4-BE49-F238E27FC236}">
              <a16:creationId xmlns:a16="http://schemas.microsoft.com/office/drawing/2014/main" id="{2E04592D-20C2-478B-9E51-A81D23822F19}"/>
            </a:ext>
          </a:extLst>
        </xdr:cNvPr>
        <xdr:cNvSpPr txBox="1"/>
      </xdr:nvSpPr>
      <xdr:spPr>
        <a:xfrm>
          <a:off x="13500744" y="7118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6" name="正方形/長方形 425">
          <a:extLst>
            <a:ext uri="{FF2B5EF4-FFF2-40B4-BE49-F238E27FC236}">
              <a16:creationId xmlns:a16="http://schemas.microsoft.com/office/drawing/2014/main" id="{844303CA-EC44-4E89-96FD-2B544AB90F05}"/>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7" name="正方形/長方形 426">
          <a:extLst>
            <a:ext uri="{FF2B5EF4-FFF2-40B4-BE49-F238E27FC236}">
              <a16:creationId xmlns:a16="http://schemas.microsoft.com/office/drawing/2014/main" id="{E1EE9E84-FE08-42F7-AD6A-34CF20EF96E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8" name="正方形/長方形 427">
          <a:extLst>
            <a:ext uri="{FF2B5EF4-FFF2-40B4-BE49-F238E27FC236}">
              <a16:creationId xmlns:a16="http://schemas.microsoft.com/office/drawing/2014/main" id="{D57FA135-0205-4D6C-B29D-1119C50B4132}"/>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9" name="正方形/長方形 428">
          <a:extLst>
            <a:ext uri="{FF2B5EF4-FFF2-40B4-BE49-F238E27FC236}">
              <a16:creationId xmlns:a16="http://schemas.microsoft.com/office/drawing/2014/main" id="{ED561821-B5A1-481B-A2FA-716D24D082D7}"/>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0" name="正方形/長方形 429">
          <a:extLst>
            <a:ext uri="{FF2B5EF4-FFF2-40B4-BE49-F238E27FC236}">
              <a16:creationId xmlns:a16="http://schemas.microsoft.com/office/drawing/2014/main" id="{B0E181ED-2A4B-4FD1-83E7-07C759CFE1AE}"/>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1" name="正方形/長方形 430">
          <a:extLst>
            <a:ext uri="{FF2B5EF4-FFF2-40B4-BE49-F238E27FC236}">
              <a16:creationId xmlns:a16="http://schemas.microsoft.com/office/drawing/2014/main" id="{A327F990-32C6-49DF-98D2-B062A7D8EA44}"/>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2" name="正方形/長方形 431">
          <a:extLst>
            <a:ext uri="{FF2B5EF4-FFF2-40B4-BE49-F238E27FC236}">
              <a16:creationId xmlns:a16="http://schemas.microsoft.com/office/drawing/2014/main" id="{C42C3CF1-97D8-4904-BF5B-8BA90B27A7FB}"/>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3" name="正方形/長方形 432">
          <a:extLst>
            <a:ext uri="{FF2B5EF4-FFF2-40B4-BE49-F238E27FC236}">
              <a16:creationId xmlns:a16="http://schemas.microsoft.com/office/drawing/2014/main" id="{ADF8122C-105F-4448-A1C3-D0276A8AA827}"/>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4" name="テキスト ボックス 433">
          <a:extLst>
            <a:ext uri="{FF2B5EF4-FFF2-40B4-BE49-F238E27FC236}">
              <a16:creationId xmlns:a16="http://schemas.microsoft.com/office/drawing/2014/main" id="{39EFD5E8-6DCB-495F-B3EE-75E467B15B0B}"/>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5" name="直線コネクタ 434">
          <a:extLst>
            <a:ext uri="{FF2B5EF4-FFF2-40B4-BE49-F238E27FC236}">
              <a16:creationId xmlns:a16="http://schemas.microsoft.com/office/drawing/2014/main" id="{F94142A0-14FF-4740-A6A6-5E229F888E65}"/>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36" name="直線コネクタ 435">
          <a:extLst>
            <a:ext uri="{FF2B5EF4-FFF2-40B4-BE49-F238E27FC236}">
              <a16:creationId xmlns:a16="http://schemas.microsoft.com/office/drawing/2014/main" id="{6E58B837-325F-4200-8681-34B2645B7D5D}"/>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37" name="テキスト ボックス 436">
          <a:extLst>
            <a:ext uri="{FF2B5EF4-FFF2-40B4-BE49-F238E27FC236}">
              <a16:creationId xmlns:a16="http://schemas.microsoft.com/office/drawing/2014/main" id="{F6B824AB-EC32-4139-92A3-51726FE6406F}"/>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38" name="直線コネクタ 437">
          <a:extLst>
            <a:ext uri="{FF2B5EF4-FFF2-40B4-BE49-F238E27FC236}">
              <a16:creationId xmlns:a16="http://schemas.microsoft.com/office/drawing/2014/main" id="{E878896D-B87C-4BAA-87BA-3654DCD19C3A}"/>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39" name="テキスト ボックス 438">
          <a:extLst>
            <a:ext uri="{FF2B5EF4-FFF2-40B4-BE49-F238E27FC236}">
              <a16:creationId xmlns:a16="http://schemas.microsoft.com/office/drawing/2014/main" id="{FA64215A-7326-477D-8DF2-B27671EE5B99}"/>
            </a:ext>
          </a:extLst>
        </xdr:cNvPr>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40" name="直線コネクタ 439">
          <a:extLst>
            <a:ext uri="{FF2B5EF4-FFF2-40B4-BE49-F238E27FC236}">
              <a16:creationId xmlns:a16="http://schemas.microsoft.com/office/drawing/2014/main" id="{9863D1CA-3D26-4E07-88A2-6C9B83D2FFF7}"/>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41" name="テキスト ボックス 440">
          <a:extLst>
            <a:ext uri="{FF2B5EF4-FFF2-40B4-BE49-F238E27FC236}">
              <a16:creationId xmlns:a16="http://schemas.microsoft.com/office/drawing/2014/main" id="{43362966-D3D6-4055-B1D2-DF6E95B733F6}"/>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42" name="直線コネクタ 441">
          <a:extLst>
            <a:ext uri="{FF2B5EF4-FFF2-40B4-BE49-F238E27FC236}">
              <a16:creationId xmlns:a16="http://schemas.microsoft.com/office/drawing/2014/main" id="{31A6F9AA-A1EC-4353-BDE2-2A96522ED3B1}"/>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43" name="テキスト ボックス 442">
          <a:extLst>
            <a:ext uri="{FF2B5EF4-FFF2-40B4-BE49-F238E27FC236}">
              <a16:creationId xmlns:a16="http://schemas.microsoft.com/office/drawing/2014/main" id="{73D57139-D4DE-494B-8BDB-5BD97EEB87FD}"/>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44" name="直線コネクタ 443">
          <a:extLst>
            <a:ext uri="{FF2B5EF4-FFF2-40B4-BE49-F238E27FC236}">
              <a16:creationId xmlns:a16="http://schemas.microsoft.com/office/drawing/2014/main" id="{52A9187D-2E25-4EA0-853E-461CA524CAF2}"/>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45" name="テキスト ボックス 444">
          <a:extLst>
            <a:ext uri="{FF2B5EF4-FFF2-40B4-BE49-F238E27FC236}">
              <a16:creationId xmlns:a16="http://schemas.microsoft.com/office/drawing/2014/main" id="{ACFC30B1-DA51-438B-8112-9D327AFAA122}"/>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6" name="直線コネクタ 445">
          <a:extLst>
            <a:ext uri="{FF2B5EF4-FFF2-40B4-BE49-F238E27FC236}">
              <a16:creationId xmlns:a16="http://schemas.microsoft.com/office/drawing/2014/main" id="{81CF892B-7002-4595-B842-BADE87D6DB14}"/>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47" name="テキスト ボックス 446">
          <a:extLst>
            <a:ext uri="{FF2B5EF4-FFF2-40B4-BE49-F238E27FC236}">
              <a16:creationId xmlns:a16="http://schemas.microsoft.com/office/drawing/2014/main" id="{0ED27165-B981-4674-8160-41699939ECD2}"/>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8" name="【一般廃棄物処理施設】&#10;一人当たり有形固定資産（償却資産）額グラフ枠">
          <a:extLst>
            <a:ext uri="{FF2B5EF4-FFF2-40B4-BE49-F238E27FC236}">
              <a16:creationId xmlns:a16="http://schemas.microsoft.com/office/drawing/2014/main" id="{F3E823C2-6676-4197-A5FA-621F35CFE961}"/>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105263</xdr:rowOff>
    </xdr:from>
    <xdr:to>
      <xdr:col>116</xdr:col>
      <xdr:colOff>62864</xdr:colOff>
      <xdr:row>42</xdr:row>
      <xdr:rowOff>17755</xdr:rowOff>
    </xdr:to>
    <xdr:cxnSp macro="">
      <xdr:nvCxnSpPr>
        <xdr:cNvPr id="449" name="直線コネクタ 448">
          <a:extLst>
            <a:ext uri="{FF2B5EF4-FFF2-40B4-BE49-F238E27FC236}">
              <a16:creationId xmlns:a16="http://schemas.microsoft.com/office/drawing/2014/main" id="{B7F9A6A1-E654-498F-8032-E63DC62CC89F}"/>
            </a:ext>
          </a:extLst>
        </xdr:cNvPr>
        <xdr:cNvCxnSpPr/>
      </xdr:nvCxnSpPr>
      <xdr:spPr>
        <a:xfrm flipV="1">
          <a:off x="22160864" y="5763113"/>
          <a:ext cx="0" cy="1455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21582</xdr:rowOff>
    </xdr:from>
    <xdr:ext cx="469744" cy="259045"/>
    <xdr:sp macro="" textlink="">
      <xdr:nvSpPr>
        <xdr:cNvPr id="450" name="【一般廃棄物処理施設】&#10;一人当たり有形固定資産（償却資産）額最小値テキスト">
          <a:extLst>
            <a:ext uri="{FF2B5EF4-FFF2-40B4-BE49-F238E27FC236}">
              <a16:creationId xmlns:a16="http://schemas.microsoft.com/office/drawing/2014/main" id="{B2954B05-ABC5-41A1-B618-81EE174424D6}"/>
            </a:ext>
          </a:extLst>
        </xdr:cNvPr>
        <xdr:cNvSpPr txBox="1"/>
      </xdr:nvSpPr>
      <xdr:spPr>
        <a:xfrm>
          <a:off x="22199600" y="7222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17755</xdr:rowOff>
    </xdr:from>
    <xdr:to>
      <xdr:col>116</xdr:col>
      <xdr:colOff>152400</xdr:colOff>
      <xdr:row>42</xdr:row>
      <xdr:rowOff>17755</xdr:rowOff>
    </xdr:to>
    <xdr:cxnSp macro="">
      <xdr:nvCxnSpPr>
        <xdr:cNvPr id="451" name="直線コネクタ 450">
          <a:extLst>
            <a:ext uri="{FF2B5EF4-FFF2-40B4-BE49-F238E27FC236}">
              <a16:creationId xmlns:a16="http://schemas.microsoft.com/office/drawing/2014/main" id="{E6DD3868-67C8-4A2C-BFEF-8F890FE5E1A7}"/>
            </a:ext>
          </a:extLst>
        </xdr:cNvPr>
        <xdr:cNvCxnSpPr/>
      </xdr:nvCxnSpPr>
      <xdr:spPr>
        <a:xfrm>
          <a:off x="22072600" y="7218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51940</xdr:rowOff>
    </xdr:from>
    <xdr:ext cx="599010" cy="259045"/>
    <xdr:sp macro="" textlink="">
      <xdr:nvSpPr>
        <xdr:cNvPr id="452" name="【一般廃棄物処理施設】&#10;一人当たり有形固定資産（償却資産）額最大値テキスト">
          <a:extLst>
            <a:ext uri="{FF2B5EF4-FFF2-40B4-BE49-F238E27FC236}">
              <a16:creationId xmlns:a16="http://schemas.microsoft.com/office/drawing/2014/main" id="{B71272F2-1EDB-4D1D-BE3F-9E47DCD50B5A}"/>
            </a:ext>
          </a:extLst>
        </xdr:cNvPr>
        <xdr:cNvSpPr txBox="1"/>
      </xdr:nvSpPr>
      <xdr:spPr>
        <a:xfrm>
          <a:off x="22199600" y="5538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105263</xdr:rowOff>
    </xdr:from>
    <xdr:to>
      <xdr:col>116</xdr:col>
      <xdr:colOff>152400</xdr:colOff>
      <xdr:row>33</xdr:row>
      <xdr:rowOff>105263</xdr:rowOff>
    </xdr:to>
    <xdr:cxnSp macro="">
      <xdr:nvCxnSpPr>
        <xdr:cNvPr id="453" name="直線コネクタ 452">
          <a:extLst>
            <a:ext uri="{FF2B5EF4-FFF2-40B4-BE49-F238E27FC236}">
              <a16:creationId xmlns:a16="http://schemas.microsoft.com/office/drawing/2014/main" id="{09BF47D6-F309-4CD5-8511-8C1BFD3BFC76}"/>
            </a:ext>
          </a:extLst>
        </xdr:cNvPr>
        <xdr:cNvCxnSpPr/>
      </xdr:nvCxnSpPr>
      <xdr:spPr>
        <a:xfrm>
          <a:off x="22072600" y="5763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130662</xdr:rowOff>
    </xdr:from>
    <xdr:ext cx="534377" cy="259045"/>
    <xdr:sp macro="" textlink="">
      <xdr:nvSpPr>
        <xdr:cNvPr id="454" name="【一般廃棄物処理施設】&#10;一人当たり有形固定資産（償却資産）額平均値テキスト">
          <a:extLst>
            <a:ext uri="{FF2B5EF4-FFF2-40B4-BE49-F238E27FC236}">
              <a16:creationId xmlns:a16="http://schemas.microsoft.com/office/drawing/2014/main" id="{5366FEDF-0A8A-43B7-98FD-CD43E40A9D57}"/>
            </a:ext>
          </a:extLst>
        </xdr:cNvPr>
        <xdr:cNvSpPr txBox="1"/>
      </xdr:nvSpPr>
      <xdr:spPr>
        <a:xfrm>
          <a:off x="22199600" y="6645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152235</xdr:rowOff>
    </xdr:from>
    <xdr:to>
      <xdr:col>116</xdr:col>
      <xdr:colOff>114300</xdr:colOff>
      <xdr:row>39</xdr:row>
      <xdr:rowOff>82385</xdr:rowOff>
    </xdr:to>
    <xdr:sp macro="" textlink="">
      <xdr:nvSpPr>
        <xdr:cNvPr id="455" name="フローチャート: 判断 454">
          <a:extLst>
            <a:ext uri="{FF2B5EF4-FFF2-40B4-BE49-F238E27FC236}">
              <a16:creationId xmlns:a16="http://schemas.microsoft.com/office/drawing/2014/main" id="{F3FBEE2B-E08E-45B8-A57A-9C41F67C70BF}"/>
            </a:ext>
          </a:extLst>
        </xdr:cNvPr>
        <xdr:cNvSpPr/>
      </xdr:nvSpPr>
      <xdr:spPr>
        <a:xfrm>
          <a:off x="22110700" y="666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7516</xdr:rowOff>
    </xdr:from>
    <xdr:to>
      <xdr:col>112</xdr:col>
      <xdr:colOff>38100</xdr:colOff>
      <xdr:row>39</xdr:row>
      <xdr:rowOff>109116</xdr:rowOff>
    </xdr:to>
    <xdr:sp macro="" textlink="">
      <xdr:nvSpPr>
        <xdr:cNvPr id="456" name="フローチャート: 判断 455">
          <a:extLst>
            <a:ext uri="{FF2B5EF4-FFF2-40B4-BE49-F238E27FC236}">
              <a16:creationId xmlns:a16="http://schemas.microsoft.com/office/drawing/2014/main" id="{E9752CAD-3EBC-4728-A61C-0AF8FBAB0575}"/>
            </a:ext>
          </a:extLst>
        </xdr:cNvPr>
        <xdr:cNvSpPr/>
      </xdr:nvSpPr>
      <xdr:spPr>
        <a:xfrm>
          <a:off x="21272500" y="669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4056</xdr:rowOff>
    </xdr:from>
    <xdr:to>
      <xdr:col>107</xdr:col>
      <xdr:colOff>101600</xdr:colOff>
      <xdr:row>39</xdr:row>
      <xdr:rowOff>105656</xdr:rowOff>
    </xdr:to>
    <xdr:sp macro="" textlink="">
      <xdr:nvSpPr>
        <xdr:cNvPr id="457" name="フローチャート: 判断 456">
          <a:extLst>
            <a:ext uri="{FF2B5EF4-FFF2-40B4-BE49-F238E27FC236}">
              <a16:creationId xmlns:a16="http://schemas.microsoft.com/office/drawing/2014/main" id="{9856A6E4-F13B-4AE0-A2CE-DDD021B1A269}"/>
            </a:ext>
          </a:extLst>
        </xdr:cNvPr>
        <xdr:cNvSpPr/>
      </xdr:nvSpPr>
      <xdr:spPr>
        <a:xfrm>
          <a:off x="20383500" y="6690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43086</xdr:rowOff>
    </xdr:from>
    <xdr:to>
      <xdr:col>102</xdr:col>
      <xdr:colOff>165100</xdr:colOff>
      <xdr:row>39</xdr:row>
      <xdr:rowOff>144686</xdr:rowOff>
    </xdr:to>
    <xdr:sp macro="" textlink="">
      <xdr:nvSpPr>
        <xdr:cNvPr id="458" name="フローチャート: 判断 457">
          <a:extLst>
            <a:ext uri="{FF2B5EF4-FFF2-40B4-BE49-F238E27FC236}">
              <a16:creationId xmlns:a16="http://schemas.microsoft.com/office/drawing/2014/main" id="{8902D38A-BE15-40A3-86EF-25B70BB8BADE}"/>
            </a:ext>
          </a:extLst>
        </xdr:cNvPr>
        <xdr:cNvSpPr/>
      </xdr:nvSpPr>
      <xdr:spPr>
        <a:xfrm>
          <a:off x="19494500" y="6729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2228</xdr:rowOff>
    </xdr:from>
    <xdr:to>
      <xdr:col>98</xdr:col>
      <xdr:colOff>38100</xdr:colOff>
      <xdr:row>39</xdr:row>
      <xdr:rowOff>103828</xdr:rowOff>
    </xdr:to>
    <xdr:sp macro="" textlink="">
      <xdr:nvSpPr>
        <xdr:cNvPr id="459" name="フローチャート: 判断 458">
          <a:extLst>
            <a:ext uri="{FF2B5EF4-FFF2-40B4-BE49-F238E27FC236}">
              <a16:creationId xmlns:a16="http://schemas.microsoft.com/office/drawing/2014/main" id="{EB602D6C-4E9F-4A78-829D-D583766831BF}"/>
            </a:ext>
          </a:extLst>
        </xdr:cNvPr>
        <xdr:cNvSpPr/>
      </xdr:nvSpPr>
      <xdr:spPr>
        <a:xfrm>
          <a:off x="18605500" y="668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0" name="テキスト ボックス 459">
          <a:extLst>
            <a:ext uri="{FF2B5EF4-FFF2-40B4-BE49-F238E27FC236}">
              <a16:creationId xmlns:a16="http://schemas.microsoft.com/office/drawing/2014/main" id="{FDEDAB24-CE89-44B9-907E-A66CADA67872}"/>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1" name="テキスト ボックス 460">
          <a:extLst>
            <a:ext uri="{FF2B5EF4-FFF2-40B4-BE49-F238E27FC236}">
              <a16:creationId xmlns:a16="http://schemas.microsoft.com/office/drawing/2014/main" id="{D903BF7D-E2A6-4D7E-A8DF-093550F6C61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2" name="テキスト ボックス 461">
          <a:extLst>
            <a:ext uri="{FF2B5EF4-FFF2-40B4-BE49-F238E27FC236}">
              <a16:creationId xmlns:a16="http://schemas.microsoft.com/office/drawing/2014/main" id="{5B1E6CEE-1B99-437B-A854-315112F8E64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3" name="テキスト ボックス 462">
          <a:extLst>
            <a:ext uri="{FF2B5EF4-FFF2-40B4-BE49-F238E27FC236}">
              <a16:creationId xmlns:a16="http://schemas.microsoft.com/office/drawing/2014/main" id="{68C4F182-D7DC-4A3B-BAB9-52290314B52B}"/>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4" name="テキスト ボックス 463">
          <a:extLst>
            <a:ext uri="{FF2B5EF4-FFF2-40B4-BE49-F238E27FC236}">
              <a16:creationId xmlns:a16="http://schemas.microsoft.com/office/drawing/2014/main" id="{0FB7EE1E-5E2A-4F1D-B990-9127D7FE5B12}"/>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79685</xdr:rowOff>
    </xdr:from>
    <xdr:to>
      <xdr:col>116</xdr:col>
      <xdr:colOff>114300</xdr:colOff>
      <xdr:row>39</xdr:row>
      <xdr:rowOff>9835</xdr:rowOff>
    </xdr:to>
    <xdr:sp macro="" textlink="">
      <xdr:nvSpPr>
        <xdr:cNvPr id="465" name="楕円 464">
          <a:extLst>
            <a:ext uri="{FF2B5EF4-FFF2-40B4-BE49-F238E27FC236}">
              <a16:creationId xmlns:a16="http://schemas.microsoft.com/office/drawing/2014/main" id="{CF924757-AB07-4184-8B9F-41F3E5B951B7}"/>
            </a:ext>
          </a:extLst>
        </xdr:cNvPr>
        <xdr:cNvSpPr/>
      </xdr:nvSpPr>
      <xdr:spPr>
        <a:xfrm>
          <a:off x="22110700" y="659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102562</xdr:rowOff>
    </xdr:from>
    <xdr:ext cx="534377" cy="259045"/>
    <xdr:sp macro="" textlink="">
      <xdr:nvSpPr>
        <xdr:cNvPr id="466" name="【一般廃棄物処理施設】&#10;一人当たり有形固定資産（償却資産）額該当値テキスト">
          <a:extLst>
            <a:ext uri="{FF2B5EF4-FFF2-40B4-BE49-F238E27FC236}">
              <a16:creationId xmlns:a16="http://schemas.microsoft.com/office/drawing/2014/main" id="{86DB9A31-9169-43F7-BF0B-8C8BD941B415}"/>
            </a:ext>
          </a:extLst>
        </xdr:cNvPr>
        <xdr:cNvSpPr txBox="1"/>
      </xdr:nvSpPr>
      <xdr:spPr>
        <a:xfrm>
          <a:off x="22199600" y="6446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88052</xdr:rowOff>
    </xdr:from>
    <xdr:to>
      <xdr:col>112</xdr:col>
      <xdr:colOff>38100</xdr:colOff>
      <xdr:row>39</xdr:row>
      <xdr:rowOff>18202</xdr:rowOff>
    </xdr:to>
    <xdr:sp macro="" textlink="">
      <xdr:nvSpPr>
        <xdr:cNvPr id="467" name="楕円 466">
          <a:extLst>
            <a:ext uri="{FF2B5EF4-FFF2-40B4-BE49-F238E27FC236}">
              <a16:creationId xmlns:a16="http://schemas.microsoft.com/office/drawing/2014/main" id="{4181ED39-99A8-4F13-9F92-14280C3CE7B7}"/>
            </a:ext>
          </a:extLst>
        </xdr:cNvPr>
        <xdr:cNvSpPr/>
      </xdr:nvSpPr>
      <xdr:spPr>
        <a:xfrm>
          <a:off x="21272500" y="6603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130485</xdr:rowOff>
    </xdr:from>
    <xdr:to>
      <xdr:col>116</xdr:col>
      <xdr:colOff>63500</xdr:colOff>
      <xdr:row>38</xdr:row>
      <xdr:rowOff>138852</xdr:rowOff>
    </xdr:to>
    <xdr:cxnSp macro="">
      <xdr:nvCxnSpPr>
        <xdr:cNvPr id="468" name="直線コネクタ 467">
          <a:extLst>
            <a:ext uri="{FF2B5EF4-FFF2-40B4-BE49-F238E27FC236}">
              <a16:creationId xmlns:a16="http://schemas.microsoft.com/office/drawing/2014/main" id="{3497EABD-B89C-419C-AD64-6B87F99BCF39}"/>
            </a:ext>
          </a:extLst>
        </xdr:cNvPr>
        <xdr:cNvCxnSpPr/>
      </xdr:nvCxnSpPr>
      <xdr:spPr>
        <a:xfrm flipV="1">
          <a:off x="21323300" y="6645585"/>
          <a:ext cx="838200" cy="8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109030</xdr:rowOff>
    </xdr:from>
    <xdr:to>
      <xdr:col>107</xdr:col>
      <xdr:colOff>101600</xdr:colOff>
      <xdr:row>39</xdr:row>
      <xdr:rowOff>39180</xdr:rowOff>
    </xdr:to>
    <xdr:sp macro="" textlink="">
      <xdr:nvSpPr>
        <xdr:cNvPr id="469" name="楕円 468">
          <a:extLst>
            <a:ext uri="{FF2B5EF4-FFF2-40B4-BE49-F238E27FC236}">
              <a16:creationId xmlns:a16="http://schemas.microsoft.com/office/drawing/2014/main" id="{231C83C9-C0A2-46B1-8FD3-BC438EFA3BF7}"/>
            </a:ext>
          </a:extLst>
        </xdr:cNvPr>
        <xdr:cNvSpPr/>
      </xdr:nvSpPr>
      <xdr:spPr>
        <a:xfrm>
          <a:off x="20383500" y="662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138852</xdr:rowOff>
    </xdr:from>
    <xdr:to>
      <xdr:col>111</xdr:col>
      <xdr:colOff>177800</xdr:colOff>
      <xdr:row>38</xdr:row>
      <xdr:rowOff>159830</xdr:rowOff>
    </xdr:to>
    <xdr:cxnSp macro="">
      <xdr:nvCxnSpPr>
        <xdr:cNvPr id="470" name="直線コネクタ 469">
          <a:extLst>
            <a:ext uri="{FF2B5EF4-FFF2-40B4-BE49-F238E27FC236}">
              <a16:creationId xmlns:a16="http://schemas.microsoft.com/office/drawing/2014/main" id="{407D407C-F482-4174-8967-81775BDD3BA1}"/>
            </a:ext>
          </a:extLst>
        </xdr:cNvPr>
        <xdr:cNvCxnSpPr/>
      </xdr:nvCxnSpPr>
      <xdr:spPr>
        <a:xfrm flipV="1">
          <a:off x="20434300" y="6653952"/>
          <a:ext cx="889000" cy="20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115370</xdr:rowOff>
    </xdr:from>
    <xdr:to>
      <xdr:col>102</xdr:col>
      <xdr:colOff>165100</xdr:colOff>
      <xdr:row>39</xdr:row>
      <xdr:rowOff>45520</xdr:rowOff>
    </xdr:to>
    <xdr:sp macro="" textlink="">
      <xdr:nvSpPr>
        <xdr:cNvPr id="471" name="楕円 470">
          <a:extLst>
            <a:ext uri="{FF2B5EF4-FFF2-40B4-BE49-F238E27FC236}">
              <a16:creationId xmlns:a16="http://schemas.microsoft.com/office/drawing/2014/main" id="{1A42C59B-48E8-4ABB-9D96-03D35DD81CF0}"/>
            </a:ext>
          </a:extLst>
        </xdr:cNvPr>
        <xdr:cNvSpPr/>
      </xdr:nvSpPr>
      <xdr:spPr>
        <a:xfrm>
          <a:off x="19494500" y="663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159830</xdr:rowOff>
    </xdr:from>
    <xdr:to>
      <xdr:col>107</xdr:col>
      <xdr:colOff>50800</xdr:colOff>
      <xdr:row>38</xdr:row>
      <xdr:rowOff>166170</xdr:rowOff>
    </xdr:to>
    <xdr:cxnSp macro="">
      <xdr:nvCxnSpPr>
        <xdr:cNvPr id="472" name="直線コネクタ 471">
          <a:extLst>
            <a:ext uri="{FF2B5EF4-FFF2-40B4-BE49-F238E27FC236}">
              <a16:creationId xmlns:a16="http://schemas.microsoft.com/office/drawing/2014/main" id="{362958F9-772F-4EA1-BABE-881EFFA77BAD}"/>
            </a:ext>
          </a:extLst>
        </xdr:cNvPr>
        <xdr:cNvCxnSpPr/>
      </xdr:nvCxnSpPr>
      <xdr:spPr>
        <a:xfrm flipV="1">
          <a:off x="19545300" y="6674930"/>
          <a:ext cx="889000" cy="6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100243</xdr:rowOff>
    </xdr:from>
    <xdr:ext cx="534377" cy="259045"/>
    <xdr:sp macro="" textlink="">
      <xdr:nvSpPr>
        <xdr:cNvPr id="473" name="n_1aveValue【一般廃棄物処理施設】&#10;一人当たり有形固定資産（償却資産）額">
          <a:extLst>
            <a:ext uri="{FF2B5EF4-FFF2-40B4-BE49-F238E27FC236}">
              <a16:creationId xmlns:a16="http://schemas.microsoft.com/office/drawing/2014/main" id="{2BA66C24-9F48-477C-ADBD-79B85E98D105}"/>
            </a:ext>
          </a:extLst>
        </xdr:cNvPr>
        <xdr:cNvSpPr txBox="1"/>
      </xdr:nvSpPr>
      <xdr:spPr>
        <a:xfrm>
          <a:off x="21043411" y="678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96783</xdr:rowOff>
    </xdr:from>
    <xdr:ext cx="534377" cy="259045"/>
    <xdr:sp macro="" textlink="">
      <xdr:nvSpPr>
        <xdr:cNvPr id="474" name="n_2aveValue【一般廃棄物処理施設】&#10;一人当たり有形固定資産（償却資産）額">
          <a:extLst>
            <a:ext uri="{FF2B5EF4-FFF2-40B4-BE49-F238E27FC236}">
              <a16:creationId xmlns:a16="http://schemas.microsoft.com/office/drawing/2014/main" id="{1B7B0705-2D8A-4286-B820-7C7D92A6EA7E}"/>
            </a:ext>
          </a:extLst>
        </xdr:cNvPr>
        <xdr:cNvSpPr txBox="1"/>
      </xdr:nvSpPr>
      <xdr:spPr>
        <a:xfrm>
          <a:off x="20167111" y="6783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135813</xdr:rowOff>
    </xdr:from>
    <xdr:ext cx="534377" cy="259045"/>
    <xdr:sp macro="" textlink="">
      <xdr:nvSpPr>
        <xdr:cNvPr id="475" name="n_3aveValue【一般廃棄物処理施設】&#10;一人当たり有形固定資産（償却資産）額">
          <a:extLst>
            <a:ext uri="{FF2B5EF4-FFF2-40B4-BE49-F238E27FC236}">
              <a16:creationId xmlns:a16="http://schemas.microsoft.com/office/drawing/2014/main" id="{3AE3131E-60B4-4BE3-BA4D-F9444B1A907A}"/>
            </a:ext>
          </a:extLst>
        </xdr:cNvPr>
        <xdr:cNvSpPr txBox="1"/>
      </xdr:nvSpPr>
      <xdr:spPr>
        <a:xfrm>
          <a:off x="19278111" y="6822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120355</xdr:rowOff>
    </xdr:from>
    <xdr:ext cx="534377" cy="259045"/>
    <xdr:sp macro="" textlink="">
      <xdr:nvSpPr>
        <xdr:cNvPr id="476" name="n_4aveValue【一般廃棄物処理施設】&#10;一人当たり有形固定資産（償却資産）額">
          <a:extLst>
            <a:ext uri="{FF2B5EF4-FFF2-40B4-BE49-F238E27FC236}">
              <a16:creationId xmlns:a16="http://schemas.microsoft.com/office/drawing/2014/main" id="{A3EF07F1-0660-40CF-BFB1-A659C77A6D49}"/>
            </a:ext>
          </a:extLst>
        </xdr:cNvPr>
        <xdr:cNvSpPr txBox="1"/>
      </xdr:nvSpPr>
      <xdr:spPr>
        <a:xfrm>
          <a:off x="18389111" y="6464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37</xdr:row>
      <xdr:rowOff>34729</xdr:rowOff>
    </xdr:from>
    <xdr:ext cx="534377" cy="259045"/>
    <xdr:sp macro="" textlink="">
      <xdr:nvSpPr>
        <xdr:cNvPr id="477" name="n_1mainValue【一般廃棄物処理施設】&#10;一人当たり有形固定資産（償却資産）額">
          <a:extLst>
            <a:ext uri="{FF2B5EF4-FFF2-40B4-BE49-F238E27FC236}">
              <a16:creationId xmlns:a16="http://schemas.microsoft.com/office/drawing/2014/main" id="{FA79F1AA-20A0-45CD-94B7-F04F28AD3190}"/>
            </a:ext>
          </a:extLst>
        </xdr:cNvPr>
        <xdr:cNvSpPr txBox="1"/>
      </xdr:nvSpPr>
      <xdr:spPr>
        <a:xfrm>
          <a:off x="21043411" y="6378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55706</xdr:rowOff>
    </xdr:from>
    <xdr:ext cx="534377" cy="259045"/>
    <xdr:sp macro="" textlink="">
      <xdr:nvSpPr>
        <xdr:cNvPr id="478" name="n_2mainValue【一般廃棄物処理施設】&#10;一人当たり有形固定資産（償却資産）額">
          <a:extLst>
            <a:ext uri="{FF2B5EF4-FFF2-40B4-BE49-F238E27FC236}">
              <a16:creationId xmlns:a16="http://schemas.microsoft.com/office/drawing/2014/main" id="{F1A75E9E-55D0-4729-B482-DB7F51545B06}"/>
            </a:ext>
          </a:extLst>
        </xdr:cNvPr>
        <xdr:cNvSpPr txBox="1"/>
      </xdr:nvSpPr>
      <xdr:spPr>
        <a:xfrm>
          <a:off x="20167111" y="639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62046</xdr:rowOff>
    </xdr:from>
    <xdr:ext cx="534377" cy="259045"/>
    <xdr:sp macro="" textlink="">
      <xdr:nvSpPr>
        <xdr:cNvPr id="479" name="n_3mainValue【一般廃棄物処理施設】&#10;一人当たり有形固定資産（償却資産）額">
          <a:extLst>
            <a:ext uri="{FF2B5EF4-FFF2-40B4-BE49-F238E27FC236}">
              <a16:creationId xmlns:a16="http://schemas.microsoft.com/office/drawing/2014/main" id="{3BE78BF5-381F-41D6-AEFB-D8D6A4907544}"/>
            </a:ext>
          </a:extLst>
        </xdr:cNvPr>
        <xdr:cNvSpPr txBox="1"/>
      </xdr:nvSpPr>
      <xdr:spPr>
        <a:xfrm>
          <a:off x="19278111" y="640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0" name="正方形/長方形 479">
          <a:extLst>
            <a:ext uri="{FF2B5EF4-FFF2-40B4-BE49-F238E27FC236}">
              <a16:creationId xmlns:a16="http://schemas.microsoft.com/office/drawing/2014/main" id="{3F844BAA-10F3-46EE-8196-C86AA767AFBA}"/>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1" name="正方形/長方形 480">
          <a:extLst>
            <a:ext uri="{FF2B5EF4-FFF2-40B4-BE49-F238E27FC236}">
              <a16:creationId xmlns:a16="http://schemas.microsoft.com/office/drawing/2014/main" id="{54860C8C-89C0-40A1-A5F5-806B7AE5C848}"/>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2" name="正方形/長方形 481">
          <a:extLst>
            <a:ext uri="{FF2B5EF4-FFF2-40B4-BE49-F238E27FC236}">
              <a16:creationId xmlns:a16="http://schemas.microsoft.com/office/drawing/2014/main" id="{139E36DC-5D09-4913-84FE-8FBD4840143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3" name="正方形/長方形 482">
          <a:extLst>
            <a:ext uri="{FF2B5EF4-FFF2-40B4-BE49-F238E27FC236}">
              <a16:creationId xmlns:a16="http://schemas.microsoft.com/office/drawing/2014/main" id="{A41AD12C-8F61-41E7-AA35-363E4302C005}"/>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4" name="正方形/長方形 483">
          <a:extLst>
            <a:ext uri="{FF2B5EF4-FFF2-40B4-BE49-F238E27FC236}">
              <a16:creationId xmlns:a16="http://schemas.microsoft.com/office/drawing/2014/main" id="{DAB0E133-948C-4F04-AE63-7972DE1F15E9}"/>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5" name="正方形/長方形 484">
          <a:extLst>
            <a:ext uri="{FF2B5EF4-FFF2-40B4-BE49-F238E27FC236}">
              <a16:creationId xmlns:a16="http://schemas.microsoft.com/office/drawing/2014/main" id="{35348838-98A7-4836-905F-4145540B2F9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6" name="正方形/長方形 485">
          <a:extLst>
            <a:ext uri="{FF2B5EF4-FFF2-40B4-BE49-F238E27FC236}">
              <a16:creationId xmlns:a16="http://schemas.microsoft.com/office/drawing/2014/main" id="{5004A342-869F-4009-8CB5-A99EB734F096}"/>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7" name="正方形/長方形 486">
          <a:extLst>
            <a:ext uri="{FF2B5EF4-FFF2-40B4-BE49-F238E27FC236}">
              <a16:creationId xmlns:a16="http://schemas.microsoft.com/office/drawing/2014/main" id="{25A168E2-02D9-489B-AD4F-64EF399C65E7}"/>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8" name="テキスト ボックス 487">
          <a:extLst>
            <a:ext uri="{FF2B5EF4-FFF2-40B4-BE49-F238E27FC236}">
              <a16:creationId xmlns:a16="http://schemas.microsoft.com/office/drawing/2014/main" id="{3848C3FC-88C6-477C-BD9B-99B834F82EC2}"/>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9" name="直線コネクタ 488">
          <a:extLst>
            <a:ext uri="{FF2B5EF4-FFF2-40B4-BE49-F238E27FC236}">
              <a16:creationId xmlns:a16="http://schemas.microsoft.com/office/drawing/2014/main" id="{46F08B16-2617-40AF-8765-21AD99E4C7E4}"/>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0" name="テキスト ボックス 489">
          <a:extLst>
            <a:ext uri="{FF2B5EF4-FFF2-40B4-BE49-F238E27FC236}">
              <a16:creationId xmlns:a16="http://schemas.microsoft.com/office/drawing/2014/main" id="{188DADA3-7278-4693-9918-046BF3747A18}"/>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91" name="直線コネクタ 490">
          <a:extLst>
            <a:ext uri="{FF2B5EF4-FFF2-40B4-BE49-F238E27FC236}">
              <a16:creationId xmlns:a16="http://schemas.microsoft.com/office/drawing/2014/main" id="{44B1FB6E-398A-4322-AF15-8A85B2D1CAE5}"/>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92" name="テキスト ボックス 491">
          <a:extLst>
            <a:ext uri="{FF2B5EF4-FFF2-40B4-BE49-F238E27FC236}">
              <a16:creationId xmlns:a16="http://schemas.microsoft.com/office/drawing/2014/main" id="{C4A45BC7-4F75-4600-941F-61D847FE6B7C}"/>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93" name="直線コネクタ 492">
          <a:extLst>
            <a:ext uri="{FF2B5EF4-FFF2-40B4-BE49-F238E27FC236}">
              <a16:creationId xmlns:a16="http://schemas.microsoft.com/office/drawing/2014/main" id="{2585F75F-FE4D-42CE-894A-281839AFB07C}"/>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94" name="テキスト ボックス 493">
          <a:extLst>
            <a:ext uri="{FF2B5EF4-FFF2-40B4-BE49-F238E27FC236}">
              <a16:creationId xmlns:a16="http://schemas.microsoft.com/office/drawing/2014/main" id="{23BEDD76-BC2A-4976-B3C6-FB7C6663CBD3}"/>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95" name="直線コネクタ 494">
          <a:extLst>
            <a:ext uri="{FF2B5EF4-FFF2-40B4-BE49-F238E27FC236}">
              <a16:creationId xmlns:a16="http://schemas.microsoft.com/office/drawing/2014/main" id="{24800A90-7649-484E-A076-CEEBD8314B68}"/>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96" name="テキスト ボックス 495">
          <a:extLst>
            <a:ext uri="{FF2B5EF4-FFF2-40B4-BE49-F238E27FC236}">
              <a16:creationId xmlns:a16="http://schemas.microsoft.com/office/drawing/2014/main" id="{96D43FF1-4256-4CAA-977B-622B41F11A08}"/>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97" name="直線コネクタ 496">
          <a:extLst>
            <a:ext uri="{FF2B5EF4-FFF2-40B4-BE49-F238E27FC236}">
              <a16:creationId xmlns:a16="http://schemas.microsoft.com/office/drawing/2014/main" id="{2B17A611-5D18-4034-BAA3-80D3439EA082}"/>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98" name="テキスト ボックス 497">
          <a:extLst>
            <a:ext uri="{FF2B5EF4-FFF2-40B4-BE49-F238E27FC236}">
              <a16:creationId xmlns:a16="http://schemas.microsoft.com/office/drawing/2014/main" id="{DB237A97-C399-4A41-97AC-A04FD44347AB}"/>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9" name="直線コネクタ 498">
          <a:extLst>
            <a:ext uri="{FF2B5EF4-FFF2-40B4-BE49-F238E27FC236}">
              <a16:creationId xmlns:a16="http://schemas.microsoft.com/office/drawing/2014/main" id="{17CE1722-7085-4DA8-BE97-978410418B3E}"/>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00" name="テキスト ボックス 499">
          <a:extLst>
            <a:ext uri="{FF2B5EF4-FFF2-40B4-BE49-F238E27FC236}">
              <a16:creationId xmlns:a16="http://schemas.microsoft.com/office/drawing/2014/main" id="{B5D85390-6627-4179-B0F1-52459942A881}"/>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1" name="【保健センター・保健所】&#10;有形固定資産減価償却率グラフ枠">
          <a:extLst>
            <a:ext uri="{FF2B5EF4-FFF2-40B4-BE49-F238E27FC236}">
              <a16:creationId xmlns:a16="http://schemas.microsoft.com/office/drawing/2014/main" id="{A6EC699F-3D2A-48A2-BB66-878695948739}"/>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59436</xdr:rowOff>
    </xdr:from>
    <xdr:to>
      <xdr:col>85</xdr:col>
      <xdr:colOff>126364</xdr:colOff>
      <xdr:row>62</xdr:row>
      <xdr:rowOff>121158</xdr:rowOff>
    </xdr:to>
    <xdr:cxnSp macro="">
      <xdr:nvCxnSpPr>
        <xdr:cNvPr id="502" name="直線コネクタ 501">
          <a:extLst>
            <a:ext uri="{FF2B5EF4-FFF2-40B4-BE49-F238E27FC236}">
              <a16:creationId xmlns:a16="http://schemas.microsoft.com/office/drawing/2014/main" id="{E4BFE316-ECFF-4372-8961-D3EC13816D64}"/>
            </a:ext>
          </a:extLst>
        </xdr:cNvPr>
        <xdr:cNvCxnSpPr/>
      </xdr:nvCxnSpPr>
      <xdr:spPr>
        <a:xfrm flipV="1">
          <a:off x="16318864" y="9489186"/>
          <a:ext cx="0" cy="1261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124985</xdr:rowOff>
    </xdr:from>
    <xdr:ext cx="405111" cy="259045"/>
    <xdr:sp macro="" textlink="">
      <xdr:nvSpPr>
        <xdr:cNvPr id="503" name="【保健センター・保健所】&#10;有形固定資産減価償却率最小値テキスト">
          <a:extLst>
            <a:ext uri="{FF2B5EF4-FFF2-40B4-BE49-F238E27FC236}">
              <a16:creationId xmlns:a16="http://schemas.microsoft.com/office/drawing/2014/main" id="{1B8D89FD-D6BD-4147-A320-B2C260E20942}"/>
            </a:ext>
          </a:extLst>
        </xdr:cNvPr>
        <xdr:cNvSpPr txBox="1"/>
      </xdr:nvSpPr>
      <xdr:spPr>
        <a:xfrm>
          <a:off x="16357600" y="10754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121158</xdr:rowOff>
    </xdr:from>
    <xdr:to>
      <xdr:col>86</xdr:col>
      <xdr:colOff>25400</xdr:colOff>
      <xdr:row>62</xdr:row>
      <xdr:rowOff>121158</xdr:rowOff>
    </xdr:to>
    <xdr:cxnSp macro="">
      <xdr:nvCxnSpPr>
        <xdr:cNvPr id="504" name="直線コネクタ 503">
          <a:extLst>
            <a:ext uri="{FF2B5EF4-FFF2-40B4-BE49-F238E27FC236}">
              <a16:creationId xmlns:a16="http://schemas.microsoft.com/office/drawing/2014/main" id="{666A9184-1884-44EE-9EBD-0E6B2B97455C}"/>
            </a:ext>
          </a:extLst>
        </xdr:cNvPr>
        <xdr:cNvCxnSpPr/>
      </xdr:nvCxnSpPr>
      <xdr:spPr>
        <a:xfrm>
          <a:off x="16230600" y="1075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6113</xdr:rowOff>
    </xdr:from>
    <xdr:ext cx="405111" cy="259045"/>
    <xdr:sp macro="" textlink="">
      <xdr:nvSpPr>
        <xdr:cNvPr id="505" name="【保健センター・保健所】&#10;有形固定資産減価償却率最大値テキスト">
          <a:extLst>
            <a:ext uri="{FF2B5EF4-FFF2-40B4-BE49-F238E27FC236}">
              <a16:creationId xmlns:a16="http://schemas.microsoft.com/office/drawing/2014/main" id="{85370D47-EFE6-4F58-828C-BCA69DFD95A8}"/>
            </a:ext>
          </a:extLst>
        </xdr:cNvPr>
        <xdr:cNvSpPr txBox="1"/>
      </xdr:nvSpPr>
      <xdr:spPr>
        <a:xfrm>
          <a:off x="16357600" y="9264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59436</xdr:rowOff>
    </xdr:from>
    <xdr:to>
      <xdr:col>86</xdr:col>
      <xdr:colOff>25400</xdr:colOff>
      <xdr:row>55</xdr:row>
      <xdr:rowOff>59436</xdr:rowOff>
    </xdr:to>
    <xdr:cxnSp macro="">
      <xdr:nvCxnSpPr>
        <xdr:cNvPr id="506" name="直線コネクタ 505">
          <a:extLst>
            <a:ext uri="{FF2B5EF4-FFF2-40B4-BE49-F238E27FC236}">
              <a16:creationId xmlns:a16="http://schemas.microsoft.com/office/drawing/2014/main" id="{1359621E-0575-494C-AA99-DE42666A2943}"/>
            </a:ext>
          </a:extLst>
        </xdr:cNvPr>
        <xdr:cNvCxnSpPr/>
      </xdr:nvCxnSpPr>
      <xdr:spPr>
        <a:xfrm>
          <a:off x="16230600" y="9489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118381</xdr:rowOff>
    </xdr:from>
    <xdr:ext cx="405111" cy="259045"/>
    <xdr:sp macro="" textlink="">
      <xdr:nvSpPr>
        <xdr:cNvPr id="507" name="【保健センター・保健所】&#10;有形固定資産減価償却率平均値テキスト">
          <a:extLst>
            <a:ext uri="{FF2B5EF4-FFF2-40B4-BE49-F238E27FC236}">
              <a16:creationId xmlns:a16="http://schemas.microsoft.com/office/drawing/2014/main" id="{470B75B3-8CFA-4170-8931-C56361B9D9A5}"/>
            </a:ext>
          </a:extLst>
        </xdr:cNvPr>
        <xdr:cNvSpPr txBox="1"/>
      </xdr:nvSpPr>
      <xdr:spPr>
        <a:xfrm>
          <a:off x="16357600" y="98910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95504</xdr:rowOff>
    </xdr:from>
    <xdr:to>
      <xdr:col>85</xdr:col>
      <xdr:colOff>177800</xdr:colOff>
      <xdr:row>59</xdr:row>
      <xdr:rowOff>25654</xdr:rowOff>
    </xdr:to>
    <xdr:sp macro="" textlink="">
      <xdr:nvSpPr>
        <xdr:cNvPr id="508" name="フローチャート: 判断 507">
          <a:extLst>
            <a:ext uri="{FF2B5EF4-FFF2-40B4-BE49-F238E27FC236}">
              <a16:creationId xmlns:a16="http://schemas.microsoft.com/office/drawing/2014/main" id="{5D05CCA2-34EF-450D-B2B6-0F8C2BB34746}"/>
            </a:ext>
          </a:extLst>
        </xdr:cNvPr>
        <xdr:cNvSpPr/>
      </xdr:nvSpPr>
      <xdr:spPr>
        <a:xfrm>
          <a:off x="16268700" y="1003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36068</xdr:rowOff>
    </xdr:from>
    <xdr:to>
      <xdr:col>81</xdr:col>
      <xdr:colOff>101600</xdr:colOff>
      <xdr:row>58</xdr:row>
      <xdr:rowOff>137668</xdr:rowOff>
    </xdr:to>
    <xdr:sp macro="" textlink="">
      <xdr:nvSpPr>
        <xdr:cNvPr id="509" name="フローチャート: 判断 508">
          <a:extLst>
            <a:ext uri="{FF2B5EF4-FFF2-40B4-BE49-F238E27FC236}">
              <a16:creationId xmlns:a16="http://schemas.microsoft.com/office/drawing/2014/main" id="{1F1A196F-7138-47E9-B41E-14982A075A2F}"/>
            </a:ext>
          </a:extLst>
        </xdr:cNvPr>
        <xdr:cNvSpPr/>
      </xdr:nvSpPr>
      <xdr:spPr>
        <a:xfrm>
          <a:off x="15430500" y="9980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6350</xdr:rowOff>
    </xdr:from>
    <xdr:to>
      <xdr:col>76</xdr:col>
      <xdr:colOff>165100</xdr:colOff>
      <xdr:row>58</xdr:row>
      <xdr:rowOff>107950</xdr:rowOff>
    </xdr:to>
    <xdr:sp macro="" textlink="">
      <xdr:nvSpPr>
        <xdr:cNvPr id="510" name="フローチャート: 判断 509">
          <a:extLst>
            <a:ext uri="{FF2B5EF4-FFF2-40B4-BE49-F238E27FC236}">
              <a16:creationId xmlns:a16="http://schemas.microsoft.com/office/drawing/2014/main" id="{F8D8A082-9A5E-4FE8-9ACE-04F1256C2835}"/>
            </a:ext>
          </a:extLst>
        </xdr:cNvPr>
        <xdr:cNvSpPr/>
      </xdr:nvSpPr>
      <xdr:spPr>
        <a:xfrm>
          <a:off x="14541500" y="995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145796</xdr:rowOff>
    </xdr:from>
    <xdr:to>
      <xdr:col>72</xdr:col>
      <xdr:colOff>38100</xdr:colOff>
      <xdr:row>58</xdr:row>
      <xdr:rowOff>75946</xdr:rowOff>
    </xdr:to>
    <xdr:sp macro="" textlink="">
      <xdr:nvSpPr>
        <xdr:cNvPr id="511" name="フローチャート: 判断 510">
          <a:extLst>
            <a:ext uri="{FF2B5EF4-FFF2-40B4-BE49-F238E27FC236}">
              <a16:creationId xmlns:a16="http://schemas.microsoft.com/office/drawing/2014/main" id="{8D1AEB36-BD09-4E83-AB06-10128F06E965}"/>
            </a:ext>
          </a:extLst>
        </xdr:cNvPr>
        <xdr:cNvSpPr/>
      </xdr:nvSpPr>
      <xdr:spPr>
        <a:xfrm>
          <a:off x="13652500" y="991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29210</xdr:rowOff>
    </xdr:from>
    <xdr:to>
      <xdr:col>67</xdr:col>
      <xdr:colOff>101600</xdr:colOff>
      <xdr:row>57</xdr:row>
      <xdr:rowOff>130810</xdr:rowOff>
    </xdr:to>
    <xdr:sp macro="" textlink="">
      <xdr:nvSpPr>
        <xdr:cNvPr id="512" name="フローチャート: 判断 511">
          <a:extLst>
            <a:ext uri="{FF2B5EF4-FFF2-40B4-BE49-F238E27FC236}">
              <a16:creationId xmlns:a16="http://schemas.microsoft.com/office/drawing/2014/main" id="{D83D44B8-1C14-405B-A1CD-68F51FE1B3E5}"/>
            </a:ext>
          </a:extLst>
        </xdr:cNvPr>
        <xdr:cNvSpPr/>
      </xdr:nvSpPr>
      <xdr:spPr>
        <a:xfrm>
          <a:off x="12763500" y="980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3" name="テキスト ボックス 512">
          <a:extLst>
            <a:ext uri="{FF2B5EF4-FFF2-40B4-BE49-F238E27FC236}">
              <a16:creationId xmlns:a16="http://schemas.microsoft.com/office/drawing/2014/main" id="{AC7B7E12-C9AF-433E-AFDC-FA437C4FD28A}"/>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4" name="テキスト ボックス 513">
          <a:extLst>
            <a:ext uri="{FF2B5EF4-FFF2-40B4-BE49-F238E27FC236}">
              <a16:creationId xmlns:a16="http://schemas.microsoft.com/office/drawing/2014/main" id="{63F7C1D8-577B-4615-9D18-AEECEAC46548}"/>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5" name="テキスト ボックス 514">
          <a:extLst>
            <a:ext uri="{FF2B5EF4-FFF2-40B4-BE49-F238E27FC236}">
              <a16:creationId xmlns:a16="http://schemas.microsoft.com/office/drawing/2014/main" id="{611E9768-E172-48C4-A025-D799FE7438B2}"/>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6" name="テキスト ボックス 515">
          <a:extLst>
            <a:ext uri="{FF2B5EF4-FFF2-40B4-BE49-F238E27FC236}">
              <a16:creationId xmlns:a16="http://schemas.microsoft.com/office/drawing/2014/main" id="{3B4C6AB9-7C62-4758-B57D-44D3A65BFF2B}"/>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7" name="テキスト ボックス 516">
          <a:extLst>
            <a:ext uri="{FF2B5EF4-FFF2-40B4-BE49-F238E27FC236}">
              <a16:creationId xmlns:a16="http://schemas.microsoft.com/office/drawing/2014/main" id="{3E4D03E9-C4F4-469B-881C-16DB46E7142B}"/>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143510</xdr:rowOff>
    </xdr:from>
    <xdr:to>
      <xdr:col>85</xdr:col>
      <xdr:colOff>177800</xdr:colOff>
      <xdr:row>60</xdr:row>
      <xdr:rowOff>73660</xdr:rowOff>
    </xdr:to>
    <xdr:sp macro="" textlink="">
      <xdr:nvSpPr>
        <xdr:cNvPr id="518" name="楕円 517">
          <a:extLst>
            <a:ext uri="{FF2B5EF4-FFF2-40B4-BE49-F238E27FC236}">
              <a16:creationId xmlns:a16="http://schemas.microsoft.com/office/drawing/2014/main" id="{4C1882AC-8294-4982-89A6-19CBA9E92080}"/>
            </a:ext>
          </a:extLst>
        </xdr:cNvPr>
        <xdr:cNvSpPr/>
      </xdr:nvSpPr>
      <xdr:spPr>
        <a:xfrm>
          <a:off x="162687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121937</xdr:rowOff>
    </xdr:from>
    <xdr:ext cx="405111" cy="259045"/>
    <xdr:sp macro="" textlink="">
      <xdr:nvSpPr>
        <xdr:cNvPr id="519" name="【保健センター・保健所】&#10;有形固定資産減価償却率該当値テキスト">
          <a:extLst>
            <a:ext uri="{FF2B5EF4-FFF2-40B4-BE49-F238E27FC236}">
              <a16:creationId xmlns:a16="http://schemas.microsoft.com/office/drawing/2014/main" id="{5162FD02-DD39-49C5-96C2-19DAF334D79F}"/>
            </a:ext>
          </a:extLst>
        </xdr:cNvPr>
        <xdr:cNvSpPr txBox="1"/>
      </xdr:nvSpPr>
      <xdr:spPr>
        <a:xfrm>
          <a:off x="16357600"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106934</xdr:rowOff>
    </xdr:from>
    <xdr:to>
      <xdr:col>81</xdr:col>
      <xdr:colOff>101600</xdr:colOff>
      <xdr:row>60</xdr:row>
      <xdr:rowOff>37084</xdr:rowOff>
    </xdr:to>
    <xdr:sp macro="" textlink="">
      <xdr:nvSpPr>
        <xdr:cNvPr id="520" name="楕円 519">
          <a:extLst>
            <a:ext uri="{FF2B5EF4-FFF2-40B4-BE49-F238E27FC236}">
              <a16:creationId xmlns:a16="http://schemas.microsoft.com/office/drawing/2014/main" id="{F7418BB7-1933-4AD4-83F3-5B802B406974}"/>
            </a:ext>
          </a:extLst>
        </xdr:cNvPr>
        <xdr:cNvSpPr/>
      </xdr:nvSpPr>
      <xdr:spPr>
        <a:xfrm>
          <a:off x="15430500" y="10222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157734</xdr:rowOff>
    </xdr:from>
    <xdr:to>
      <xdr:col>85</xdr:col>
      <xdr:colOff>127000</xdr:colOff>
      <xdr:row>60</xdr:row>
      <xdr:rowOff>22860</xdr:rowOff>
    </xdr:to>
    <xdr:cxnSp macro="">
      <xdr:nvCxnSpPr>
        <xdr:cNvPr id="521" name="直線コネクタ 520">
          <a:extLst>
            <a:ext uri="{FF2B5EF4-FFF2-40B4-BE49-F238E27FC236}">
              <a16:creationId xmlns:a16="http://schemas.microsoft.com/office/drawing/2014/main" id="{56FD2689-2220-4D1A-B8BD-1EAE1334B6D2}"/>
            </a:ext>
          </a:extLst>
        </xdr:cNvPr>
        <xdr:cNvCxnSpPr/>
      </xdr:nvCxnSpPr>
      <xdr:spPr>
        <a:xfrm>
          <a:off x="15481300" y="1027328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72644</xdr:rowOff>
    </xdr:from>
    <xdr:to>
      <xdr:col>76</xdr:col>
      <xdr:colOff>165100</xdr:colOff>
      <xdr:row>60</xdr:row>
      <xdr:rowOff>2794</xdr:rowOff>
    </xdr:to>
    <xdr:sp macro="" textlink="">
      <xdr:nvSpPr>
        <xdr:cNvPr id="522" name="楕円 521">
          <a:extLst>
            <a:ext uri="{FF2B5EF4-FFF2-40B4-BE49-F238E27FC236}">
              <a16:creationId xmlns:a16="http://schemas.microsoft.com/office/drawing/2014/main" id="{E2E1A279-0227-4C54-9A3E-682DE20CE559}"/>
            </a:ext>
          </a:extLst>
        </xdr:cNvPr>
        <xdr:cNvSpPr/>
      </xdr:nvSpPr>
      <xdr:spPr>
        <a:xfrm>
          <a:off x="14541500" y="1018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123444</xdr:rowOff>
    </xdr:from>
    <xdr:to>
      <xdr:col>81</xdr:col>
      <xdr:colOff>50800</xdr:colOff>
      <xdr:row>59</xdr:row>
      <xdr:rowOff>157734</xdr:rowOff>
    </xdr:to>
    <xdr:cxnSp macro="">
      <xdr:nvCxnSpPr>
        <xdr:cNvPr id="523" name="直線コネクタ 522">
          <a:extLst>
            <a:ext uri="{FF2B5EF4-FFF2-40B4-BE49-F238E27FC236}">
              <a16:creationId xmlns:a16="http://schemas.microsoft.com/office/drawing/2014/main" id="{D79DCE37-9EAB-4AB7-B55D-78E901BAB1A2}"/>
            </a:ext>
          </a:extLst>
        </xdr:cNvPr>
        <xdr:cNvCxnSpPr/>
      </xdr:nvCxnSpPr>
      <xdr:spPr>
        <a:xfrm>
          <a:off x="14592300" y="1023899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170942</xdr:rowOff>
    </xdr:from>
    <xdr:to>
      <xdr:col>72</xdr:col>
      <xdr:colOff>38100</xdr:colOff>
      <xdr:row>59</xdr:row>
      <xdr:rowOff>101092</xdr:rowOff>
    </xdr:to>
    <xdr:sp macro="" textlink="">
      <xdr:nvSpPr>
        <xdr:cNvPr id="524" name="楕円 523">
          <a:extLst>
            <a:ext uri="{FF2B5EF4-FFF2-40B4-BE49-F238E27FC236}">
              <a16:creationId xmlns:a16="http://schemas.microsoft.com/office/drawing/2014/main" id="{C79FCBE3-EA21-436C-A6A7-BF7A882AA36F}"/>
            </a:ext>
          </a:extLst>
        </xdr:cNvPr>
        <xdr:cNvSpPr/>
      </xdr:nvSpPr>
      <xdr:spPr>
        <a:xfrm>
          <a:off x="13652500" y="1011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50292</xdr:rowOff>
    </xdr:from>
    <xdr:to>
      <xdr:col>76</xdr:col>
      <xdr:colOff>114300</xdr:colOff>
      <xdr:row>59</xdr:row>
      <xdr:rowOff>123444</xdr:rowOff>
    </xdr:to>
    <xdr:cxnSp macro="">
      <xdr:nvCxnSpPr>
        <xdr:cNvPr id="525" name="直線コネクタ 524">
          <a:extLst>
            <a:ext uri="{FF2B5EF4-FFF2-40B4-BE49-F238E27FC236}">
              <a16:creationId xmlns:a16="http://schemas.microsoft.com/office/drawing/2014/main" id="{978780E8-C090-4AAA-951A-9924FC7F3BD3}"/>
            </a:ext>
          </a:extLst>
        </xdr:cNvPr>
        <xdr:cNvCxnSpPr/>
      </xdr:nvCxnSpPr>
      <xdr:spPr>
        <a:xfrm>
          <a:off x="13703300" y="1016584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154195</xdr:rowOff>
    </xdr:from>
    <xdr:ext cx="405111" cy="259045"/>
    <xdr:sp macro="" textlink="">
      <xdr:nvSpPr>
        <xdr:cNvPr id="526" name="n_1aveValue【保健センター・保健所】&#10;有形固定資産減価償却率">
          <a:extLst>
            <a:ext uri="{FF2B5EF4-FFF2-40B4-BE49-F238E27FC236}">
              <a16:creationId xmlns:a16="http://schemas.microsoft.com/office/drawing/2014/main" id="{AD5D25A4-9BC6-4FE7-94A8-4E23CBAAA7CB}"/>
            </a:ext>
          </a:extLst>
        </xdr:cNvPr>
        <xdr:cNvSpPr txBox="1"/>
      </xdr:nvSpPr>
      <xdr:spPr>
        <a:xfrm>
          <a:off x="15266044" y="9755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124477</xdr:rowOff>
    </xdr:from>
    <xdr:ext cx="405111" cy="259045"/>
    <xdr:sp macro="" textlink="">
      <xdr:nvSpPr>
        <xdr:cNvPr id="527" name="n_2aveValue【保健センター・保健所】&#10;有形固定資産減価償却率">
          <a:extLst>
            <a:ext uri="{FF2B5EF4-FFF2-40B4-BE49-F238E27FC236}">
              <a16:creationId xmlns:a16="http://schemas.microsoft.com/office/drawing/2014/main" id="{6C0765BE-1E7D-45EE-B664-8333A4C6E40D}"/>
            </a:ext>
          </a:extLst>
        </xdr:cNvPr>
        <xdr:cNvSpPr txBox="1"/>
      </xdr:nvSpPr>
      <xdr:spPr>
        <a:xfrm>
          <a:off x="14389744" y="972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92473</xdr:rowOff>
    </xdr:from>
    <xdr:ext cx="405111" cy="259045"/>
    <xdr:sp macro="" textlink="">
      <xdr:nvSpPr>
        <xdr:cNvPr id="528" name="n_3aveValue【保健センター・保健所】&#10;有形固定資産減価償却率">
          <a:extLst>
            <a:ext uri="{FF2B5EF4-FFF2-40B4-BE49-F238E27FC236}">
              <a16:creationId xmlns:a16="http://schemas.microsoft.com/office/drawing/2014/main" id="{3C1D7990-9F9E-44E7-A42F-4E26456780C8}"/>
            </a:ext>
          </a:extLst>
        </xdr:cNvPr>
        <xdr:cNvSpPr txBox="1"/>
      </xdr:nvSpPr>
      <xdr:spPr>
        <a:xfrm>
          <a:off x="13500744" y="9693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147337</xdr:rowOff>
    </xdr:from>
    <xdr:ext cx="405111" cy="259045"/>
    <xdr:sp macro="" textlink="">
      <xdr:nvSpPr>
        <xdr:cNvPr id="529" name="n_4aveValue【保健センター・保健所】&#10;有形固定資産減価償却率">
          <a:extLst>
            <a:ext uri="{FF2B5EF4-FFF2-40B4-BE49-F238E27FC236}">
              <a16:creationId xmlns:a16="http://schemas.microsoft.com/office/drawing/2014/main" id="{C90E5855-9101-4069-B80A-83CA41E0F059}"/>
            </a:ext>
          </a:extLst>
        </xdr:cNvPr>
        <xdr:cNvSpPr txBox="1"/>
      </xdr:nvSpPr>
      <xdr:spPr>
        <a:xfrm>
          <a:off x="12611744" y="957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28211</xdr:rowOff>
    </xdr:from>
    <xdr:ext cx="405111" cy="259045"/>
    <xdr:sp macro="" textlink="">
      <xdr:nvSpPr>
        <xdr:cNvPr id="530" name="n_1mainValue【保健センター・保健所】&#10;有形固定資産減価償却率">
          <a:extLst>
            <a:ext uri="{FF2B5EF4-FFF2-40B4-BE49-F238E27FC236}">
              <a16:creationId xmlns:a16="http://schemas.microsoft.com/office/drawing/2014/main" id="{E93A570B-ADF9-4429-9CCA-E2C91EAFED95}"/>
            </a:ext>
          </a:extLst>
        </xdr:cNvPr>
        <xdr:cNvSpPr txBox="1"/>
      </xdr:nvSpPr>
      <xdr:spPr>
        <a:xfrm>
          <a:off x="15266044" y="10315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165371</xdr:rowOff>
    </xdr:from>
    <xdr:ext cx="405111" cy="259045"/>
    <xdr:sp macro="" textlink="">
      <xdr:nvSpPr>
        <xdr:cNvPr id="531" name="n_2mainValue【保健センター・保健所】&#10;有形固定資産減価償却率">
          <a:extLst>
            <a:ext uri="{FF2B5EF4-FFF2-40B4-BE49-F238E27FC236}">
              <a16:creationId xmlns:a16="http://schemas.microsoft.com/office/drawing/2014/main" id="{C1F1FE7B-BC8C-4436-87BA-DD5E05F5D210}"/>
            </a:ext>
          </a:extLst>
        </xdr:cNvPr>
        <xdr:cNvSpPr txBox="1"/>
      </xdr:nvSpPr>
      <xdr:spPr>
        <a:xfrm>
          <a:off x="14389744" y="10280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92219</xdr:rowOff>
    </xdr:from>
    <xdr:ext cx="405111" cy="259045"/>
    <xdr:sp macro="" textlink="">
      <xdr:nvSpPr>
        <xdr:cNvPr id="532" name="n_3mainValue【保健センター・保健所】&#10;有形固定資産減価償却率">
          <a:extLst>
            <a:ext uri="{FF2B5EF4-FFF2-40B4-BE49-F238E27FC236}">
              <a16:creationId xmlns:a16="http://schemas.microsoft.com/office/drawing/2014/main" id="{2D30246F-BEDF-46B3-B0F4-3CBD146EDD9F}"/>
            </a:ext>
          </a:extLst>
        </xdr:cNvPr>
        <xdr:cNvSpPr txBox="1"/>
      </xdr:nvSpPr>
      <xdr:spPr>
        <a:xfrm>
          <a:off x="13500744" y="10207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3" name="正方形/長方形 532">
          <a:extLst>
            <a:ext uri="{FF2B5EF4-FFF2-40B4-BE49-F238E27FC236}">
              <a16:creationId xmlns:a16="http://schemas.microsoft.com/office/drawing/2014/main" id="{C599F49B-0456-4F7D-B011-00A830FC166C}"/>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4" name="正方形/長方形 533">
          <a:extLst>
            <a:ext uri="{FF2B5EF4-FFF2-40B4-BE49-F238E27FC236}">
              <a16:creationId xmlns:a16="http://schemas.microsoft.com/office/drawing/2014/main" id="{D9B789CF-5351-4A34-8032-DAF73B55E1CB}"/>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5" name="正方形/長方形 534">
          <a:extLst>
            <a:ext uri="{FF2B5EF4-FFF2-40B4-BE49-F238E27FC236}">
              <a16:creationId xmlns:a16="http://schemas.microsoft.com/office/drawing/2014/main" id="{725CA30E-EA38-4B93-AB87-266404E8453A}"/>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6" name="正方形/長方形 535">
          <a:extLst>
            <a:ext uri="{FF2B5EF4-FFF2-40B4-BE49-F238E27FC236}">
              <a16:creationId xmlns:a16="http://schemas.microsoft.com/office/drawing/2014/main" id="{FBBE3BFE-7629-4DDE-914C-571BA33D7EAE}"/>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7" name="正方形/長方形 536">
          <a:extLst>
            <a:ext uri="{FF2B5EF4-FFF2-40B4-BE49-F238E27FC236}">
              <a16:creationId xmlns:a16="http://schemas.microsoft.com/office/drawing/2014/main" id="{885FA69F-2C00-4A48-9A8A-4708080E64B5}"/>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8" name="正方形/長方形 537">
          <a:extLst>
            <a:ext uri="{FF2B5EF4-FFF2-40B4-BE49-F238E27FC236}">
              <a16:creationId xmlns:a16="http://schemas.microsoft.com/office/drawing/2014/main" id="{B71A7AA1-E448-47C8-9B93-5722E3CD87C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9" name="正方形/長方形 538">
          <a:extLst>
            <a:ext uri="{FF2B5EF4-FFF2-40B4-BE49-F238E27FC236}">
              <a16:creationId xmlns:a16="http://schemas.microsoft.com/office/drawing/2014/main" id="{1870F071-D58E-4F42-87BB-0E14A13184EA}"/>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0" name="正方形/長方形 539">
          <a:extLst>
            <a:ext uri="{FF2B5EF4-FFF2-40B4-BE49-F238E27FC236}">
              <a16:creationId xmlns:a16="http://schemas.microsoft.com/office/drawing/2014/main" id="{F441C1FF-6B77-4447-B2DD-988022D5AA85}"/>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1" name="テキスト ボックス 540">
          <a:extLst>
            <a:ext uri="{FF2B5EF4-FFF2-40B4-BE49-F238E27FC236}">
              <a16:creationId xmlns:a16="http://schemas.microsoft.com/office/drawing/2014/main" id="{8DA285F7-5EF6-46AD-BEA3-DB1ED1D6F20B}"/>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2" name="直線コネクタ 541">
          <a:extLst>
            <a:ext uri="{FF2B5EF4-FFF2-40B4-BE49-F238E27FC236}">
              <a16:creationId xmlns:a16="http://schemas.microsoft.com/office/drawing/2014/main" id="{BF32EACA-DBB2-4152-A7D3-B2E2D1953FCC}"/>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43" name="直線コネクタ 542">
          <a:extLst>
            <a:ext uri="{FF2B5EF4-FFF2-40B4-BE49-F238E27FC236}">
              <a16:creationId xmlns:a16="http://schemas.microsoft.com/office/drawing/2014/main" id="{13B82DDC-3B97-4D4E-BB08-B959927BFBB3}"/>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44" name="テキスト ボックス 543">
          <a:extLst>
            <a:ext uri="{FF2B5EF4-FFF2-40B4-BE49-F238E27FC236}">
              <a16:creationId xmlns:a16="http://schemas.microsoft.com/office/drawing/2014/main" id="{10F0A844-46B0-47B3-9165-99237B0DC2EF}"/>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45" name="直線コネクタ 544">
          <a:extLst>
            <a:ext uri="{FF2B5EF4-FFF2-40B4-BE49-F238E27FC236}">
              <a16:creationId xmlns:a16="http://schemas.microsoft.com/office/drawing/2014/main" id="{31B71127-67D6-441C-AE07-7AF73E83172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46" name="テキスト ボックス 545">
          <a:extLst>
            <a:ext uri="{FF2B5EF4-FFF2-40B4-BE49-F238E27FC236}">
              <a16:creationId xmlns:a16="http://schemas.microsoft.com/office/drawing/2014/main" id="{69DEFA21-687B-42ED-ADE1-630EFA945EFF}"/>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47" name="直線コネクタ 546">
          <a:extLst>
            <a:ext uri="{FF2B5EF4-FFF2-40B4-BE49-F238E27FC236}">
              <a16:creationId xmlns:a16="http://schemas.microsoft.com/office/drawing/2014/main" id="{321C9482-26D6-4A02-9095-7E634138EDEA}"/>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48" name="テキスト ボックス 547">
          <a:extLst>
            <a:ext uri="{FF2B5EF4-FFF2-40B4-BE49-F238E27FC236}">
              <a16:creationId xmlns:a16="http://schemas.microsoft.com/office/drawing/2014/main" id="{C32138CA-0297-48A2-A4B5-248F9F418A43}"/>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49" name="直線コネクタ 548">
          <a:extLst>
            <a:ext uri="{FF2B5EF4-FFF2-40B4-BE49-F238E27FC236}">
              <a16:creationId xmlns:a16="http://schemas.microsoft.com/office/drawing/2014/main" id="{59D08F41-EE51-47F3-9774-D7A3A209CF79}"/>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50" name="テキスト ボックス 549">
          <a:extLst>
            <a:ext uri="{FF2B5EF4-FFF2-40B4-BE49-F238E27FC236}">
              <a16:creationId xmlns:a16="http://schemas.microsoft.com/office/drawing/2014/main" id="{FB8556D7-4A5E-450B-B59A-8518AF8CDE2F}"/>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51" name="直線コネクタ 550">
          <a:extLst>
            <a:ext uri="{FF2B5EF4-FFF2-40B4-BE49-F238E27FC236}">
              <a16:creationId xmlns:a16="http://schemas.microsoft.com/office/drawing/2014/main" id="{FAB374F0-852A-48C0-B733-8B37027BC943}"/>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52" name="テキスト ボックス 551">
          <a:extLst>
            <a:ext uri="{FF2B5EF4-FFF2-40B4-BE49-F238E27FC236}">
              <a16:creationId xmlns:a16="http://schemas.microsoft.com/office/drawing/2014/main" id="{1F0810C8-012B-4EFA-AA69-C9C1F9011F93}"/>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3" name="直線コネクタ 552">
          <a:extLst>
            <a:ext uri="{FF2B5EF4-FFF2-40B4-BE49-F238E27FC236}">
              <a16:creationId xmlns:a16="http://schemas.microsoft.com/office/drawing/2014/main" id="{B3BD34C1-CE1E-4090-9DA0-81C238EA3155}"/>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54" name="テキスト ボックス 553">
          <a:extLst>
            <a:ext uri="{FF2B5EF4-FFF2-40B4-BE49-F238E27FC236}">
              <a16:creationId xmlns:a16="http://schemas.microsoft.com/office/drawing/2014/main" id="{06603D94-0253-4937-B6AE-70D6738A6D84}"/>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5" name="【保健センター・保健所】&#10;一人当たり面積グラフ枠">
          <a:extLst>
            <a:ext uri="{FF2B5EF4-FFF2-40B4-BE49-F238E27FC236}">
              <a16:creationId xmlns:a16="http://schemas.microsoft.com/office/drawing/2014/main" id="{57BCBEFE-41B7-4D9C-8500-3C65A591E5B6}"/>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38100</xdr:rowOff>
    </xdr:from>
    <xdr:to>
      <xdr:col>116</xdr:col>
      <xdr:colOff>62864</xdr:colOff>
      <xdr:row>64</xdr:row>
      <xdr:rowOff>38100</xdr:rowOff>
    </xdr:to>
    <xdr:cxnSp macro="">
      <xdr:nvCxnSpPr>
        <xdr:cNvPr id="556" name="直線コネクタ 555">
          <a:extLst>
            <a:ext uri="{FF2B5EF4-FFF2-40B4-BE49-F238E27FC236}">
              <a16:creationId xmlns:a16="http://schemas.microsoft.com/office/drawing/2014/main" id="{2EB3E214-BF70-4A16-897E-17FD69EFF1BA}"/>
            </a:ext>
          </a:extLst>
        </xdr:cNvPr>
        <xdr:cNvCxnSpPr/>
      </xdr:nvCxnSpPr>
      <xdr:spPr>
        <a:xfrm flipV="1">
          <a:off x="22160864" y="96393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557" name="【保健センター・保健所】&#10;一人当たり面積最小値テキスト">
          <a:extLst>
            <a:ext uri="{FF2B5EF4-FFF2-40B4-BE49-F238E27FC236}">
              <a16:creationId xmlns:a16="http://schemas.microsoft.com/office/drawing/2014/main" id="{89F376C2-C692-4EE3-A13E-88CFCDE143B3}"/>
            </a:ext>
          </a:extLst>
        </xdr:cNvPr>
        <xdr:cNvSpPr txBox="1"/>
      </xdr:nvSpPr>
      <xdr:spPr>
        <a:xfrm>
          <a:off x="22199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558" name="直線コネクタ 557">
          <a:extLst>
            <a:ext uri="{FF2B5EF4-FFF2-40B4-BE49-F238E27FC236}">
              <a16:creationId xmlns:a16="http://schemas.microsoft.com/office/drawing/2014/main" id="{C9E5414D-6849-43E8-94BD-40A83574D60B}"/>
            </a:ext>
          </a:extLst>
        </xdr:cNvPr>
        <xdr:cNvCxnSpPr/>
      </xdr:nvCxnSpPr>
      <xdr:spPr>
        <a:xfrm>
          <a:off x="22072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156227</xdr:rowOff>
    </xdr:from>
    <xdr:ext cx="469744" cy="259045"/>
    <xdr:sp macro="" textlink="">
      <xdr:nvSpPr>
        <xdr:cNvPr id="559" name="【保健センター・保健所】&#10;一人当たり面積最大値テキスト">
          <a:extLst>
            <a:ext uri="{FF2B5EF4-FFF2-40B4-BE49-F238E27FC236}">
              <a16:creationId xmlns:a16="http://schemas.microsoft.com/office/drawing/2014/main" id="{29A5FE16-2999-4679-964C-65F34D55DD6D}"/>
            </a:ext>
          </a:extLst>
        </xdr:cNvPr>
        <xdr:cNvSpPr txBox="1"/>
      </xdr:nvSpPr>
      <xdr:spPr>
        <a:xfrm>
          <a:off x="22199600" y="941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38100</xdr:rowOff>
    </xdr:from>
    <xdr:to>
      <xdr:col>116</xdr:col>
      <xdr:colOff>152400</xdr:colOff>
      <xdr:row>56</xdr:row>
      <xdr:rowOff>38100</xdr:rowOff>
    </xdr:to>
    <xdr:cxnSp macro="">
      <xdr:nvCxnSpPr>
        <xdr:cNvPr id="560" name="直線コネクタ 559">
          <a:extLst>
            <a:ext uri="{FF2B5EF4-FFF2-40B4-BE49-F238E27FC236}">
              <a16:creationId xmlns:a16="http://schemas.microsoft.com/office/drawing/2014/main" id="{82A7A5DF-29B8-43BD-AB59-BB04F91739AF}"/>
            </a:ext>
          </a:extLst>
        </xdr:cNvPr>
        <xdr:cNvCxnSpPr/>
      </xdr:nvCxnSpPr>
      <xdr:spPr>
        <a:xfrm>
          <a:off x="22072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86377</xdr:rowOff>
    </xdr:from>
    <xdr:ext cx="469744" cy="259045"/>
    <xdr:sp macro="" textlink="">
      <xdr:nvSpPr>
        <xdr:cNvPr id="561" name="【保健センター・保健所】&#10;一人当たり面積平均値テキスト">
          <a:extLst>
            <a:ext uri="{FF2B5EF4-FFF2-40B4-BE49-F238E27FC236}">
              <a16:creationId xmlns:a16="http://schemas.microsoft.com/office/drawing/2014/main" id="{3B9ED831-B0CC-4189-A6F6-12D4466833E1}"/>
            </a:ext>
          </a:extLst>
        </xdr:cNvPr>
        <xdr:cNvSpPr txBox="1"/>
      </xdr:nvSpPr>
      <xdr:spPr>
        <a:xfrm>
          <a:off x="22199600" y="10373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63500</xdr:rowOff>
    </xdr:from>
    <xdr:to>
      <xdr:col>116</xdr:col>
      <xdr:colOff>114300</xdr:colOff>
      <xdr:row>61</xdr:row>
      <xdr:rowOff>165100</xdr:rowOff>
    </xdr:to>
    <xdr:sp macro="" textlink="">
      <xdr:nvSpPr>
        <xdr:cNvPr id="562" name="フローチャート: 判断 561">
          <a:extLst>
            <a:ext uri="{FF2B5EF4-FFF2-40B4-BE49-F238E27FC236}">
              <a16:creationId xmlns:a16="http://schemas.microsoft.com/office/drawing/2014/main" id="{B0C81CAF-E924-470A-A029-E968CDE2BF9D}"/>
            </a:ext>
          </a:extLst>
        </xdr:cNvPr>
        <xdr:cNvSpPr/>
      </xdr:nvSpPr>
      <xdr:spPr>
        <a:xfrm>
          <a:off x="221107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44450</xdr:rowOff>
    </xdr:from>
    <xdr:to>
      <xdr:col>112</xdr:col>
      <xdr:colOff>38100</xdr:colOff>
      <xdr:row>61</xdr:row>
      <xdr:rowOff>146050</xdr:rowOff>
    </xdr:to>
    <xdr:sp macro="" textlink="">
      <xdr:nvSpPr>
        <xdr:cNvPr id="563" name="フローチャート: 判断 562">
          <a:extLst>
            <a:ext uri="{FF2B5EF4-FFF2-40B4-BE49-F238E27FC236}">
              <a16:creationId xmlns:a16="http://schemas.microsoft.com/office/drawing/2014/main" id="{F8C3158A-C437-49CD-A410-5EF781F8FBC0}"/>
            </a:ext>
          </a:extLst>
        </xdr:cNvPr>
        <xdr:cNvSpPr/>
      </xdr:nvSpPr>
      <xdr:spPr>
        <a:xfrm>
          <a:off x="21272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25400</xdr:rowOff>
    </xdr:from>
    <xdr:to>
      <xdr:col>107</xdr:col>
      <xdr:colOff>101600</xdr:colOff>
      <xdr:row>61</xdr:row>
      <xdr:rowOff>127000</xdr:rowOff>
    </xdr:to>
    <xdr:sp macro="" textlink="">
      <xdr:nvSpPr>
        <xdr:cNvPr id="564" name="フローチャート: 判断 563">
          <a:extLst>
            <a:ext uri="{FF2B5EF4-FFF2-40B4-BE49-F238E27FC236}">
              <a16:creationId xmlns:a16="http://schemas.microsoft.com/office/drawing/2014/main" id="{AED3F87C-CCCF-42B9-B2B0-0FD39A0125EC}"/>
            </a:ext>
          </a:extLst>
        </xdr:cNvPr>
        <xdr:cNvSpPr/>
      </xdr:nvSpPr>
      <xdr:spPr>
        <a:xfrm>
          <a:off x="203835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82550</xdr:rowOff>
    </xdr:from>
    <xdr:to>
      <xdr:col>102</xdr:col>
      <xdr:colOff>165100</xdr:colOff>
      <xdr:row>62</xdr:row>
      <xdr:rowOff>12700</xdr:rowOff>
    </xdr:to>
    <xdr:sp macro="" textlink="">
      <xdr:nvSpPr>
        <xdr:cNvPr id="565" name="フローチャート: 判断 564">
          <a:extLst>
            <a:ext uri="{FF2B5EF4-FFF2-40B4-BE49-F238E27FC236}">
              <a16:creationId xmlns:a16="http://schemas.microsoft.com/office/drawing/2014/main" id="{C4CFE240-365C-41ED-A103-11F33896E044}"/>
            </a:ext>
          </a:extLst>
        </xdr:cNvPr>
        <xdr:cNvSpPr/>
      </xdr:nvSpPr>
      <xdr:spPr>
        <a:xfrm>
          <a:off x="194945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158750</xdr:rowOff>
    </xdr:from>
    <xdr:to>
      <xdr:col>98</xdr:col>
      <xdr:colOff>38100</xdr:colOff>
      <xdr:row>61</xdr:row>
      <xdr:rowOff>88900</xdr:rowOff>
    </xdr:to>
    <xdr:sp macro="" textlink="">
      <xdr:nvSpPr>
        <xdr:cNvPr id="566" name="フローチャート: 判断 565">
          <a:extLst>
            <a:ext uri="{FF2B5EF4-FFF2-40B4-BE49-F238E27FC236}">
              <a16:creationId xmlns:a16="http://schemas.microsoft.com/office/drawing/2014/main" id="{877AB7F6-6D7C-4DFD-8B7F-3EF21EBCAD24}"/>
            </a:ext>
          </a:extLst>
        </xdr:cNvPr>
        <xdr:cNvSpPr/>
      </xdr:nvSpPr>
      <xdr:spPr>
        <a:xfrm>
          <a:off x="1860550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7" name="テキスト ボックス 566">
          <a:extLst>
            <a:ext uri="{FF2B5EF4-FFF2-40B4-BE49-F238E27FC236}">
              <a16:creationId xmlns:a16="http://schemas.microsoft.com/office/drawing/2014/main" id="{33998D82-1C11-422B-994E-A33A434C9B23}"/>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8" name="テキスト ボックス 567">
          <a:extLst>
            <a:ext uri="{FF2B5EF4-FFF2-40B4-BE49-F238E27FC236}">
              <a16:creationId xmlns:a16="http://schemas.microsoft.com/office/drawing/2014/main" id="{30582C0A-3A46-4934-9D62-C26461B13BCA}"/>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9" name="テキスト ボックス 568">
          <a:extLst>
            <a:ext uri="{FF2B5EF4-FFF2-40B4-BE49-F238E27FC236}">
              <a16:creationId xmlns:a16="http://schemas.microsoft.com/office/drawing/2014/main" id="{B6B4577D-EF3D-4006-BC05-2637D2402015}"/>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0" name="テキスト ボックス 569">
          <a:extLst>
            <a:ext uri="{FF2B5EF4-FFF2-40B4-BE49-F238E27FC236}">
              <a16:creationId xmlns:a16="http://schemas.microsoft.com/office/drawing/2014/main" id="{D7A8943B-4C9B-4C21-B72D-D0744559886B}"/>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1" name="テキスト ボックス 570">
          <a:extLst>
            <a:ext uri="{FF2B5EF4-FFF2-40B4-BE49-F238E27FC236}">
              <a16:creationId xmlns:a16="http://schemas.microsoft.com/office/drawing/2014/main" id="{41452799-A4A5-4917-89A1-98B2E1B2227F}"/>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101600</xdr:rowOff>
    </xdr:from>
    <xdr:to>
      <xdr:col>116</xdr:col>
      <xdr:colOff>114300</xdr:colOff>
      <xdr:row>62</xdr:row>
      <xdr:rowOff>31750</xdr:rowOff>
    </xdr:to>
    <xdr:sp macro="" textlink="">
      <xdr:nvSpPr>
        <xdr:cNvPr id="572" name="楕円 571">
          <a:extLst>
            <a:ext uri="{FF2B5EF4-FFF2-40B4-BE49-F238E27FC236}">
              <a16:creationId xmlns:a16="http://schemas.microsoft.com/office/drawing/2014/main" id="{6BB8B7DC-7813-4D24-A079-050092E428E4}"/>
            </a:ext>
          </a:extLst>
        </xdr:cNvPr>
        <xdr:cNvSpPr/>
      </xdr:nvSpPr>
      <xdr:spPr>
        <a:xfrm>
          <a:off x="22110700" y="1056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80027</xdr:rowOff>
    </xdr:from>
    <xdr:ext cx="469744" cy="259045"/>
    <xdr:sp macro="" textlink="">
      <xdr:nvSpPr>
        <xdr:cNvPr id="573" name="【保健センター・保健所】&#10;一人当たり面積該当値テキスト">
          <a:extLst>
            <a:ext uri="{FF2B5EF4-FFF2-40B4-BE49-F238E27FC236}">
              <a16:creationId xmlns:a16="http://schemas.microsoft.com/office/drawing/2014/main" id="{592FC862-37C4-4858-B698-B049F6BDFBA6}"/>
            </a:ext>
          </a:extLst>
        </xdr:cNvPr>
        <xdr:cNvSpPr txBox="1"/>
      </xdr:nvSpPr>
      <xdr:spPr>
        <a:xfrm>
          <a:off x="22199600" y="1053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120650</xdr:rowOff>
    </xdr:from>
    <xdr:to>
      <xdr:col>112</xdr:col>
      <xdr:colOff>38100</xdr:colOff>
      <xdr:row>62</xdr:row>
      <xdr:rowOff>50800</xdr:rowOff>
    </xdr:to>
    <xdr:sp macro="" textlink="">
      <xdr:nvSpPr>
        <xdr:cNvPr id="574" name="楕円 573">
          <a:extLst>
            <a:ext uri="{FF2B5EF4-FFF2-40B4-BE49-F238E27FC236}">
              <a16:creationId xmlns:a16="http://schemas.microsoft.com/office/drawing/2014/main" id="{4559D639-5047-4C8D-B28E-0A7FF90CDF71}"/>
            </a:ext>
          </a:extLst>
        </xdr:cNvPr>
        <xdr:cNvSpPr/>
      </xdr:nvSpPr>
      <xdr:spPr>
        <a:xfrm>
          <a:off x="21272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152400</xdr:rowOff>
    </xdr:from>
    <xdr:to>
      <xdr:col>116</xdr:col>
      <xdr:colOff>63500</xdr:colOff>
      <xdr:row>62</xdr:row>
      <xdr:rowOff>0</xdr:rowOff>
    </xdr:to>
    <xdr:cxnSp macro="">
      <xdr:nvCxnSpPr>
        <xdr:cNvPr id="575" name="直線コネクタ 574">
          <a:extLst>
            <a:ext uri="{FF2B5EF4-FFF2-40B4-BE49-F238E27FC236}">
              <a16:creationId xmlns:a16="http://schemas.microsoft.com/office/drawing/2014/main" id="{5A515FA6-D795-4AD3-8214-D2290734F36C}"/>
            </a:ext>
          </a:extLst>
        </xdr:cNvPr>
        <xdr:cNvCxnSpPr/>
      </xdr:nvCxnSpPr>
      <xdr:spPr>
        <a:xfrm flipV="1">
          <a:off x="21323300" y="106108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120650</xdr:rowOff>
    </xdr:from>
    <xdr:to>
      <xdr:col>107</xdr:col>
      <xdr:colOff>101600</xdr:colOff>
      <xdr:row>62</xdr:row>
      <xdr:rowOff>50800</xdr:rowOff>
    </xdr:to>
    <xdr:sp macro="" textlink="">
      <xdr:nvSpPr>
        <xdr:cNvPr id="576" name="楕円 575">
          <a:extLst>
            <a:ext uri="{FF2B5EF4-FFF2-40B4-BE49-F238E27FC236}">
              <a16:creationId xmlns:a16="http://schemas.microsoft.com/office/drawing/2014/main" id="{4C76B759-BEF1-4282-8730-ECB2733084A1}"/>
            </a:ext>
          </a:extLst>
        </xdr:cNvPr>
        <xdr:cNvSpPr/>
      </xdr:nvSpPr>
      <xdr:spPr>
        <a:xfrm>
          <a:off x="20383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0</xdr:rowOff>
    </xdr:from>
    <xdr:to>
      <xdr:col>111</xdr:col>
      <xdr:colOff>177800</xdr:colOff>
      <xdr:row>62</xdr:row>
      <xdr:rowOff>0</xdr:rowOff>
    </xdr:to>
    <xdr:cxnSp macro="">
      <xdr:nvCxnSpPr>
        <xdr:cNvPr id="577" name="直線コネクタ 576">
          <a:extLst>
            <a:ext uri="{FF2B5EF4-FFF2-40B4-BE49-F238E27FC236}">
              <a16:creationId xmlns:a16="http://schemas.microsoft.com/office/drawing/2014/main" id="{281E123B-4A4E-4F9A-9917-FA0D05321D3A}"/>
            </a:ext>
          </a:extLst>
        </xdr:cNvPr>
        <xdr:cNvCxnSpPr/>
      </xdr:nvCxnSpPr>
      <xdr:spPr>
        <a:xfrm>
          <a:off x="20434300" y="1062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139700</xdr:rowOff>
    </xdr:from>
    <xdr:to>
      <xdr:col>102</xdr:col>
      <xdr:colOff>165100</xdr:colOff>
      <xdr:row>61</xdr:row>
      <xdr:rowOff>69850</xdr:rowOff>
    </xdr:to>
    <xdr:sp macro="" textlink="">
      <xdr:nvSpPr>
        <xdr:cNvPr id="578" name="楕円 577">
          <a:extLst>
            <a:ext uri="{FF2B5EF4-FFF2-40B4-BE49-F238E27FC236}">
              <a16:creationId xmlns:a16="http://schemas.microsoft.com/office/drawing/2014/main" id="{BF79BA52-1E4B-4140-A5D7-E072E0A17D53}"/>
            </a:ext>
          </a:extLst>
        </xdr:cNvPr>
        <xdr:cNvSpPr/>
      </xdr:nvSpPr>
      <xdr:spPr>
        <a:xfrm>
          <a:off x="194945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19050</xdr:rowOff>
    </xdr:from>
    <xdr:to>
      <xdr:col>107</xdr:col>
      <xdr:colOff>50800</xdr:colOff>
      <xdr:row>62</xdr:row>
      <xdr:rowOff>0</xdr:rowOff>
    </xdr:to>
    <xdr:cxnSp macro="">
      <xdr:nvCxnSpPr>
        <xdr:cNvPr id="579" name="直線コネクタ 578">
          <a:extLst>
            <a:ext uri="{FF2B5EF4-FFF2-40B4-BE49-F238E27FC236}">
              <a16:creationId xmlns:a16="http://schemas.microsoft.com/office/drawing/2014/main" id="{B5C0242A-50F0-45FF-B600-51598520F193}"/>
            </a:ext>
          </a:extLst>
        </xdr:cNvPr>
        <xdr:cNvCxnSpPr/>
      </xdr:nvCxnSpPr>
      <xdr:spPr>
        <a:xfrm>
          <a:off x="19545300" y="104775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162577</xdr:rowOff>
    </xdr:from>
    <xdr:ext cx="469744" cy="259045"/>
    <xdr:sp macro="" textlink="">
      <xdr:nvSpPr>
        <xdr:cNvPr id="580" name="n_1aveValue【保健センター・保健所】&#10;一人当たり面積">
          <a:extLst>
            <a:ext uri="{FF2B5EF4-FFF2-40B4-BE49-F238E27FC236}">
              <a16:creationId xmlns:a16="http://schemas.microsoft.com/office/drawing/2014/main" id="{C21EEA72-8D0A-447E-AD59-811DA858541C}"/>
            </a:ext>
          </a:extLst>
        </xdr:cNvPr>
        <xdr:cNvSpPr txBox="1"/>
      </xdr:nvSpPr>
      <xdr:spPr>
        <a:xfrm>
          <a:off x="21075727" y="1027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143527</xdr:rowOff>
    </xdr:from>
    <xdr:ext cx="469744" cy="259045"/>
    <xdr:sp macro="" textlink="">
      <xdr:nvSpPr>
        <xdr:cNvPr id="581" name="n_2aveValue【保健センター・保健所】&#10;一人当たり面積">
          <a:extLst>
            <a:ext uri="{FF2B5EF4-FFF2-40B4-BE49-F238E27FC236}">
              <a16:creationId xmlns:a16="http://schemas.microsoft.com/office/drawing/2014/main" id="{26536309-FB7D-42B1-BA45-5C05AB3F05AD}"/>
            </a:ext>
          </a:extLst>
        </xdr:cNvPr>
        <xdr:cNvSpPr txBox="1"/>
      </xdr:nvSpPr>
      <xdr:spPr>
        <a:xfrm>
          <a:off x="20199427" y="1025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3827</xdr:rowOff>
    </xdr:from>
    <xdr:ext cx="469744" cy="259045"/>
    <xdr:sp macro="" textlink="">
      <xdr:nvSpPr>
        <xdr:cNvPr id="582" name="n_3aveValue【保健センター・保健所】&#10;一人当たり面積">
          <a:extLst>
            <a:ext uri="{FF2B5EF4-FFF2-40B4-BE49-F238E27FC236}">
              <a16:creationId xmlns:a16="http://schemas.microsoft.com/office/drawing/2014/main" id="{ABD01EDF-538F-4A02-B3BF-309A47FC6B55}"/>
            </a:ext>
          </a:extLst>
        </xdr:cNvPr>
        <xdr:cNvSpPr txBox="1"/>
      </xdr:nvSpPr>
      <xdr:spPr>
        <a:xfrm>
          <a:off x="19310427" y="1063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105427</xdr:rowOff>
    </xdr:from>
    <xdr:ext cx="469744" cy="259045"/>
    <xdr:sp macro="" textlink="">
      <xdr:nvSpPr>
        <xdr:cNvPr id="583" name="n_4aveValue【保健センター・保健所】&#10;一人当たり面積">
          <a:extLst>
            <a:ext uri="{FF2B5EF4-FFF2-40B4-BE49-F238E27FC236}">
              <a16:creationId xmlns:a16="http://schemas.microsoft.com/office/drawing/2014/main" id="{7561699E-6AD6-40A4-B222-A3721CEF0C62}"/>
            </a:ext>
          </a:extLst>
        </xdr:cNvPr>
        <xdr:cNvSpPr txBox="1"/>
      </xdr:nvSpPr>
      <xdr:spPr>
        <a:xfrm>
          <a:off x="18421427" y="1022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41927</xdr:rowOff>
    </xdr:from>
    <xdr:ext cx="469744" cy="259045"/>
    <xdr:sp macro="" textlink="">
      <xdr:nvSpPr>
        <xdr:cNvPr id="584" name="n_1mainValue【保健センター・保健所】&#10;一人当たり面積">
          <a:extLst>
            <a:ext uri="{FF2B5EF4-FFF2-40B4-BE49-F238E27FC236}">
              <a16:creationId xmlns:a16="http://schemas.microsoft.com/office/drawing/2014/main" id="{A2D1154A-6556-4128-9847-B2E8137074ED}"/>
            </a:ext>
          </a:extLst>
        </xdr:cNvPr>
        <xdr:cNvSpPr txBox="1"/>
      </xdr:nvSpPr>
      <xdr:spPr>
        <a:xfrm>
          <a:off x="210757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41927</xdr:rowOff>
    </xdr:from>
    <xdr:ext cx="469744" cy="259045"/>
    <xdr:sp macro="" textlink="">
      <xdr:nvSpPr>
        <xdr:cNvPr id="585" name="n_2mainValue【保健センター・保健所】&#10;一人当たり面積">
          <a:extLst>
            <a:ext uri="{FF2B5EF4-FFF2-40B4-BE49-F238E27FC236}">
              <a16:creationId xmlns:a16="http://schemas.microsoft.com/office/drawing/2014/main" id="{F22310EE-E973-429C-A1DB-CEC0A6D619A8}"/>
            </a:ext>
          </a:extLst>
        </xdr:cNvPr>
        <xdr:cNvSpPr txBox="1"/>
      </xdr:nvSpPr>
      <xdr:spPr>
        <a:xfrm>
          <a:off x="201994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86377</xdr:rowOff>
    </xdr:from>
    <xdr:ext cx="469744" cy="259045"/>
    <xdr:sp macro="" textlink="">
      <xdr:nvSpPr>
        <xdr:cNvPr id="586" name="n_3mainValue【保健センター・保健所】&#10;一人当たり面積">
          <a:extLst>
            <a:ext uri="{FF2B5EF4-FFF2-40B4-BE49-F238E27FC236}">
              <a16:creationId xmlns:a16="http://schemas.microsoft.com/office/drawing/2014/main" id="{EE66899F-B4FF-4BF6-808D-B03FD6539CEB}"/>
            </a:ext>
          </a:extLst>
        </xdr:cNvPr>
        <xdr:cNvSpPr txBox="1"/>
      </xdr:nvSpPr>
      <xdr:spPr>
        <a:xfrm>
          <a:off x="19310427" y="1020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87" name="正方形/長方形 586">
          <a:extLst>
            <a:ext uri="{FF2B5EF4-FFF2-40B4-BE49-F238E27FC236}">
              <a16:creationId xmlns:a16="http://schemas.microsoft.com/office/drawing/2014/main" id="{521A1D32-F62B-4EAF-9847-C3CFB4EF6AB6}"/>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8" name="正方形/長方形 587">
          <a:extLst>
            <a:ext uri="{FF2B5EF4-FFF2-40B4-BE49-F238E27FC236}">
              <a16:creationId xmlns:a16="http://schemas.microsoft.com/office/drawing/2014/main" id="{527DB6C1-5C17-41C4-B774-EEEBCA3A292B}"/>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9" name="正方形/長方形 588">
          <a:extLst>
            <a:ext uri="{FF2B5EF4-FFF2-40B4-BE49-F238E27FC236}">
              <a16:creationId xmlns:a16="http://schemas.microsoft.com/office/drawing/2014/main" id="{7BA22C95-78F1-4CCA-B909-A5F35DF2282B}"/>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0" name="正方形/長方形 589">
          <a:extLst>
            <a:ext uri="{FF2B5EF4-FFF2-40B4-BE49-F238E27FC236}">
              <a16:creationId xmlns:a16="http://schemas.microsoft.com/office/drawing/2014/main" id="{A115D8B2-270F-4564-BBAA-AAE7AD4F500F}"/>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1" name="正方形/長方形 590">
          <a:extLst>
            <a:ext uri="{FF2B5EF4-FFF2-40B4-BE49-F238E27FC236}">
              <a16:creationId xmlns:a16="http://schemas.microsoft.com/office/drawing/2014/main" id="{16C43A0B-EB1A-427D-A614-FF77AF124C6B}"/>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2" name="正方形/長方形 591">
          <a:extLst>
            <a:ext uri="{FF2B5EF4-FFF2-40B4-BE49-F238E27FC236}">
              <a16:creationId xmlns:a16="http://schemas.microsoft.com/office/drawing/2014/main" id="{B0ED1036-379B-4BF1-A5C2-47FC3443FBDD}"/>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3" name="正方形/長方形 592">
          <a:extLst>
            <a:ext uri="{FF2B5EF4-FFF2-40B4-BE49-F238E27FC236}">
              <a16:creationId xmlns:a16="http://schemas.microsoft.com/office/drawing/2014/main" id="{87810C82-970A-4BD1-A904-AEBE344EDEA8}"/>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4" name="正方形/長方形 593">
          <a:extLst>
            <a:ext uri="{FF2B5EF4-FFF2-40B4-BE49-F238E27FC236}">
              <a16:creationId xmlns:a16="http://schemas.microsoft.com/office/drawing/2014/main" id="{05B90EDB-0FE8-463E-ABF7-0640467A2C46}"/>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95" name="テキスト ボックス 594">
          <a:extLst>
            <a:ext uri="{FF2B5EF4-FFF2-40B4-BE49-F238E27FC236}">
              <a16:creationId xmlns:a16="http://schemas.microsoft.com/office/drawing/2014/main" id="{F34BA259-3705-407E-AF45-97E40D993495}"/>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96" name="直線コネクタ 595">
          <a:extLst>
            <a:ext uri="{FF2B5EF4-FFF2-40B4-BE49-F238E27FC236}">
              <a16:creationId xmlns:a16="http://schemas.microsoft.com/office/drawing/2014/main" id="{4C30AD47-FD26-493F-87CB-13DD183BF08B}"/>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97" name="テキスト ボックス 596">
          <a:extLst>
            <a:ext uri="{FF2B5EF4-FFF2-40B4-BE49-F238E27FC236}">
              <a16:creationId xmlns:a16="http://schemas.microsoft.com/office/drawing/2014/main" id="{8BE25830-7B15-41D2-A5D7-77D65EDD1071}"/>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98" name="直線コネクタ 597">
          <a:extLst>
            <a:ext uri="{FF2B5EF4-FFF2-40B4-BE49-F238E27FC236}">
              <a16:creationId xmlns:a16="http://schemas.microsoft.com/office/drawing/2014/main" id="{099944AA-0D47-4DD1-AC2C-54DEA14AA9C2}"/>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99" name="テキスト ボックス 598">
          <a:extLst>
            <a:ext uri="{FF2B5EF4-FFF2-40B4-BE49-F238E27FC236}">
              <a16:creationId xmlns:a16="http://schemas.microsoft.com/office/drawing/2014/main" id="{13D8D67B-9023-4A90-92BB-311167E91117}"/>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00" name="直線コネクタ 599">
          <a:extLst>
            <a:ext uri="{FF2B5EF4-FFF2-40B4-BE49-F238E27FC236}">
              <a16:creationId xmlns:a16="http://schemas.microsoft.com/office/drawing/2014/main" id="{DA442C0E-B4F9-4DD8-BE91-2A005220B6B2}"/>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01" name="テキスト ボックス 600">
          <a:extLst>
            <a:ext uri="{FF2B5EF4-FFF2-40B4-BE49-F238E27FC236}">
              <a16:creationId xmlns:a16="http://schemas.microsoft.com/office/drawing/2014/main" id="{3BFF360C-0B24-436F-A021-B59127F430D1}"/>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02" name="直線コネクタ 601">
          <a:extLst>
            <a:ext uri="{FF2B5EF4-FFF2-40B4-BE49-F238E27FC236}">
              <a16:creationId xmlns:a16="http://schemas.microsoft.com/office/drawing/2014/main" id="{C878CAED-9E00-4779-ABAF-8F10ECC0A59A}"/>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03" name="テキスト ボックス 602">
          <a:extLst>
            <a:ext uri="{FF2B5EF4-FFF2-40B4-BE49-F238E27FC236}">
              <a16:creationId xmlns:a16="http://schemas.microsoft.com/office/drawing/2014/main" id="{D52D3532-ECFD-4E94-A9AD-9BADEA514889}"/>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04" name="直線コネクタ 603">
          <a:extLst>
            <a:ext uri="{FF2B5EF4-FFF2-40B4-BE49-F238E27FC236}">
              <a16:creationId xmlns:a16="http://schemas.microsoft.com/office/drawing/2014/main" id="{AFAD2F4B-F2F9-43B8-A117-AE0B40C0BC1D}"/>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05" name="テキスト ボックス 604">
          <a:extLst>
            <a:ext uri="{FF2B5EF4-FFF2-40B4-BE49-F238E27FC236}">
              <a16:creationId xmlns:a16="http://schemas.microsoft.com/office/drawing/2014/main" id="{E111BEE5-E8B7-4887-B661-3E9BC6B9852C}"/>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06" name="直線コネクタ 605">
          <a:extLst>
            <a:ext uri="{FF2B5EF4-FFF2-40B4-BE49-F238E27FC236}">
              <a16:creationId xmlns:a16="http://schemas.microsoft.com/office/drawing/2014/main" id="{F59052D4-C201-4293-9092-796164117666}"/>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07" name="テキスト ボックス 606">
          <a:extLst>
            <a:ext uri="{FF2B5EF4-FFF2-40B4-BE49-F238E27FC236}">
              <a16:creationId xmlns:a16="http://schemas.microsoft.com/office/drawing/2014/main" id="{4298AAFC-8184-4551-80EE-E10914AB47A3}"/>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08" name="直線コネクタ 607">
          <a:extLst>
            <a:ext uri="{FF2B5EF4-FFF2-40B4-BE49-F238E27FC236}">
              <a16:creationId xmlns:a16="http://schemas.microsoft.com/office/drawing/2014/main" id="{2179D519-432C-45DE-AD70-D64E36F97581}"/>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09" name="テキスト ボックス 608">
          <a:extLst>
            <a:ext uri="{FF2B5EF4-FFF2-40B4-BE49-F238E27FC236}">
              <a16:creationId xmlns:a16="http://schemas.microsoft.com/office/drawing/2014/main" id="{C7F09CB6-BC6A-4B67-9C84-6ECDF76817FD}"/>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10" name="【消防施設】&#10;有形固定資産減価償却率グラフ枠">
          <a:extLst>
            <a:ext uri="{FF2B5EF4-FFF2-40B4-BE49-F238E27FC236}">
              <a16:creationId xmlns:a16="http://schemas.microsoft.com/office/drawing/2014/main" id="{ADFF7F88-B1D2-4604-BB25-26F2BE6597C8}"/>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112395</xdr:rowOff>
    </xdr:from>
    <xdr:to>
      <xdr:col>85</xdr:col>
      <xdr:colOff>126364</xdr:colOff>
      <xdr:row>86</xdr:row>
      <xdr:rowOff>41911</xdr:rowOff>
    </xdr:to>
    <xdr:cxnSp macro="">
      <xdr:nvCxnSpPr>
        <xdr:cNvPr id="611" name="直線コネクタ 610">
          <a:extLst>
            <a:ext uri="{FF2B5EF4-FFF2-40B4-BE49-F238E27FC236}">
              <a16:creationId xmlns:a16="http://schemas.microsoft.com/office/drawing/2014/main" id="{5AF3108F-F6D1-4BD3-8551-DD5415F71E60}"/>
            </a:ext>
          </a:extLst>
        </xdr:cNvPr>
        <xdr:cNvCxnSpPr/>
      </xdr:nvCxnSpPr>
      <xdr:spPr>
        <a:xfrm flipV="1">
          <a:off x="16318864" y="13485495"/>
          <a:ext cx="0" cy="1301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45738</xdr:rowOff>
    </xdr:from>
    <xdr:ext cx="405111" cy="259045"/>
    <xdr:sp macro="" textlink="">
      <xdr:nvSpPr>
        <xdr:cNvPr id="612" name="【消防施設】&#10;有形固定資産減価償却率最小値テキスト">
          <a:extLst>
            <a:ext uri="{FF2B5EF4-FFF2-40B4-BE49-F238E27FC236}">
              <a16:creationId xmlns:a16="http://schemas.microsoft.com/office/drawing/2014/main" id="{8BD5F87E-3F2E-44FA-8172-D0737264A1FB}"/>
            </a:ext>
          </a:extLst>
        </xdr:cNvPr>
        <xdr:cNvSpPr txBox="1"/>
      </xdr:nvSpPr>
      <xdr:spPr>
        <a:xfrm>
          <a:off x="16357600" y="1479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41911</xdr:rowOff>
    </xdr:from>
    <xdr:to>
      <xdr:col>86</xdr:col>
      <xdr:colOff>25400</xdr:colOff>
      <xdr:row>86</xdr:row>
      <xdr:rowOff>41911</xdr:rowOff>
    </xdr:to>
    <xdr:cxnSp macro="">
      <xdr:nvCxnSpPr>
        <xdr:cNvPr id="613" name="直線コネクタ 612">
          <a:extLst>
            <a:ext uri="{FF2B5EF4-FFF2-40B4-BE49-F238E27FC236}">
              <a16:creationId xmlns:a16="http://schemas.microsoft.com/office/drawing/2014/main" id="{6B897399-C995-413C-8DE8-5C3CCFDD6903}"/>
            </a:ext>
          </a:extLst>
        </xdr:cNvPr>
        <xdr:cNvCxnSpPr/>
      </xdr:nvCxnSpPr>
      <xdr:spPr>
        <a:xfrm>
          <a:off x="16230600" y="14786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59072</xdr:rowOff>
    </xdr:from>
    <xdr:ext cx="405111" cy="259045"/>
    <xdr:sp macro="" textlink="">
      <xdr:nvSpPr>
        <xdr:cNvPr id="614" name="【消防施設】&#10;有形固定資産減価償却率最大値テキスト">
          <a:extLst>
            <a:ext uri="{FF2B5EF4-FFF2-40B4-BE49-F238E27FC236}">
              <a16:creationId xmlns:a16="http://schemas.microsoft.com/office/drawing/2014/main" id="{99B5B157-A301-4A10-80A0-9AB6B7547275}"/>
            </a:ext>
          </a:extLst>
        </xdr:cNvPr>
        <xdr:cNvSpPr txBox="1"/>
      </xdr:nvSpPr>
      <xdr:spPr>
        <a:xfrm>
          <a:off x="16357600" y="1326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112395</xdr:rowOff>
    </xdr:from>
    <xdr:to>
      <xdr:col>86</xdr:col>
      <xdr:colOff>25400</xdr:colOff>
      <xdr:row>78</xdr:row>
      <xdr:rowOff>112395</xdr:rowOff>
    </xdr:to>
    <xdr:cxnSp macro="">
      <xdr:nvCxnSpPr>
        <xdr:cNvPr id="615" name="直線コネクタ 614">
          <a:extLst>
            <a:ext uri="{FF2B5EF4-FFF2-40B4-BE49-F238E27FC236}">
              <a16:creationId xmlns:a16="http://schemas.microsoft.com/office/drawing/2014/main" id="{88B3F593-E673-45CE-9173-B916C52CF079}"/>
            </a:ext>
          </a:extLst>
        </xdr:cNvPr>
        <xdr:cNvCxnSpPr/>
      </xdr:nvCxnSpPr>
      <xdr:spPr>
        <a:xfrm>
          <a:off x="16230600" y="1348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40022</xdr:rowOff>
    </xdr:from>
    <xdr:ext cx="405111" cy="259045"/>
    <xdr:sp macro="" textlink="">
      <xdr:nvSpPr>
        <xdr:cNvPr id="616" name="【消防施設】&#10;有形固定資産減価償却率平均値テキスト">
          <a:extLst>
            <a:ext uri="{FF2B5EF4-FFF2-40B4-BE49-F238E27FC236}">
              <a16:creationId xmlns:a16="http://schemas.microsoft.com/office/drawing/2014/main" id="{457E296F-7A9C-4536-9FF9-F7DEC1ADC826}"/>
            </a:ext>
          </a:extLst>
        </xdr:cNvPr>
        <xdr:cNvSpPr txBox="1"/>
      </xdr:nvSpPr>
      <xdr:spPr>
        <a:xfrm>
          <a:off x="16357600" y="13927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61595</xdr:rowOff>
    </xdr:from>
    <xdr:to>
      <xdr:col>85</xdr:col>
      <xdr:colOff>177800</xdr:colOff>
      <xdr:row>81</xdr:row>
      <xdr:rowOff>163195</xdr:rowOff>
    </xdr:to>
    <xdr:sp macro="" textlink="">
      <xdr:nvSpPr>
        <xdr:cNvPr id="617" name="フローチャート: 判断 616">
          <a:extLst>
            <a:ext uri="{FF2B5EF4-FFF2-40B4-BE49-F238E27FC236}">
              <a16:creationId xmlns:a16="http://schemas.microsoft.com/office/drawing/2014/main" id="{48C4646B-4D3B-4492-9EA4-200947958226}"/>
            </a:ext>
          </a:extLst>
        </xdr:cNvPr>
        <xdr:cNvSpPr/>
      </xdr:nvSpPr>
      <xdr:spPr>
        <a:xfrm>
          <a:off x="162687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46355</xdr:rowOff>
    </xdr:from>
    <xdr:to>
      <xdr:col>81</xdr:col>
      <xdr:colOff>101600</xdr:colOff>
      <xdr:row>81</xdr:row>
      <xdr:rowOff>147955</xdr:rowOff>
    </xdr:to>
    <xdr:sp macro="" textlink="">
      <xdr:nvSpPr>
        <xdr:cNvPr id="618" name="フローチャート: 判断 617">
          <a:extLst>
            <a:ext uri="{FF2B5EF4-FFF2-40B4-BE49-F238E27FC236}">
              <a16:creationId xmlns:a16="http://schemas.microsoft.com/office/drawing/2014/main" id="{BE4D5EEF-7882-4827-A080-53D60A5664A2}"/>
            </a:ext>
          </a:extLst>
        </xdr:cNvPr>
        <xdr:cNvSpPr/>
      </xdr:nvSpPr>
      <xdr:spPr>
        <a:xfrm>
          <a:off x="15430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23495</xdr:rowOff>
    </xdr:from>
    <xdr:to>
      <xdr:col>76</xdr:col>
      <xdr:colOff>165100</xdr:colOff>
      <xdr:row>81</xdr:row>
      <xdr:rowOff>125095</xdr:rowOff>
    </xdr:to>
    <xdr:sp macro="" textlink="">
      <xdr:nvSpPr>
        <xdr:cNvPr id="619" name="フローチャート: 判断 618">
          <a:extLst>
            <a:ext uri="{FF2B5EF4-FFF2-40B4-BE49-F238E27FC236}">
              <a16:creationId xmlns:a16="http://schemas.microsoft.com/office/drawing/2014/main" id="{EDD4064A-1AA0-497E-BE8B-7D9C4CEEFA8C}"/>
            </a:ext>
          </a:extLst>
        </xdr:cNvPr>
        <xdr:cNvSpPr/>
      </xdr:nvSpPr>
      <xdr:spPr>
        <a:xfrm>
          <a:off x="14541500" y="1391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6350</xdr:rowOff>
    </xdr:from>
    <xdr:to>
      <xdr:col>72</xdr:col>
      <xdr:colOff>38100</xdr:colOff>
      <xdr:row>81</xdr:row>
      <xdr:rowOff>107950</xdr:rowOff>
    </xdr:to>
    <xdr:sp macro="" textlink="">
      <xdr:nvSpPr>
        <xdr:cNvPr id="620" name="フローチャート: 判断 619">
          <a:extLst>
            <a:ext uri="{FF2B5EF4-FFF2-40B4-BE49-F238E27FC236}">
              <a16:creationId xmlns:a16="http://schemas.microsoft.com/office/drawing/2014/main" id="{319E2854-EACB-45EC-9B36-A5C52106920C}"/>
            </a:ext>
          </a:extLst>
        </xdr:cNvPr>
        <xdr:cNvSpPr/>
      </xdr:nvSpPr>
      <xdr:spPr>
        <a:xfrm>
          <a:off x="136525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92075</xdr:rowOff>
    </xdr:from>
    <xdr:to>
      <xdr:col>67</xdr:col>
      <xdr:colOff>101600</xdr:colOff>
      <xdr:row>82</xdr:row>
      <xdr:rowOff>22225</xdr:rowOff>
    </xdr:to>
    <xdr:sp macro="" textlink="">
      <xdr:nvSpPr>
        <xdr:cNvPr id="621" name="フローチャート: 判断 620">
          <a:extLst>
            <a:ext uri="{FF2B5EF4-FFF2-40B4-BE49-F238E27FC236}">
              <a16:creationId xmlns:a16="http://schemas.microsoft.com/office/drawing/2014/main" id="{80288700-F083-4E60-98EE-78F23E606F73}"/>
            </a:ext>
          </a:extLst>
        </xdr:cNvPr>
        <xdr:cNvSpPr/>
      </xdr:nvSpPr>
      <xdr:spPr>
        <a:xfrm>
          <a:off x="12763500" y="1397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2" name="テキスト ボックス 621">
          <a:extLst>
            <a:ext uri="{FF2B5EF4-FFF2-40B4-BE49-F238E27FC236}">
              <a16:creationId xmlns:a16="http://schemas.microsoft.com/office/drawing/2014/main" id="{00743505-6119-441E-838A-B4B3157CCCFA}"/>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3" name="テキスト ボックス 622">
          <a:extLst>
            <a:ext uri="{FF2B5EF4-FFF2-40B4-BE49-F238E27FC236}">
              <a16:creationId xmlns:a16="http://schemas.microsoft.com/office/drawing/2014/main" id="{30C96080-9069-4AEB-8DA5-9089C9892A66}"/>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4" name="テキスト ボックス 623">
          <a:extLst>
            <a:ext uri="{FF2B5EF4-FFF2-40B4-BE49-F238E27FC236}">
              <a16:creationId xmlns:a16="http://schemas.microsoft.com/office/drawing/2014/main" id="{B12BDBFE-75B5-408E-90C5-820A2EAD8943}"/>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25" name="テキスト ボックス 624">
          <a:extLst>
            <a:ext uri="{FF2B5EF4-FFF2-40B4-BE49-F238E27FC236}">
              <a16:creationId xmlns:a16="http://schemas.microsoft.com/office/drawing/2014/main" id="{4E0EFAE6-C7DB-493D-801F-BCAAC3E79CDD}"/>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26" name="テキスト ボックス 625">
          <a:extLst>
            <a:ext uri="{FF2B5EF4-FFF2-40B4-BE49-F238E27FC236}">
              <a16:creationId xmlns:a16="http://schemas.microsoft.com/office/drawing/2014/main" id="{B567D867-2439-4AA0-879C-210D973242CD}"/>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36830</xdr:rowOff>
    </xdr:from>
    <xdr:to>
      <xdr:col>85</xdr:col>
      <xdr:colOff>177800</xdr:colOff>
      <xdr:row>80</xdr:row>
      <xdr:rowOff>138430</xdr:rowOff>
    </xdr:to>
    <xdr:sp macro="" textlink="">
      <xdr:nvSpPr>
        <xdr:cNvPr id="627" name="楕円 626">
          <a:extLst>
            <a:ext uri="{FF2B5EF4-FFF2-40B4-BE49-F238E27FC236}">
              <a16:creationId xmlns:a16="http://schemas.microsoft.com/office/drawing/2014/main" id="{1C1E0B28-E94B-4E5C-9DF3-7D5D6D986BCD}"/>
            </a:ext>
          </a:extLst>
        </xdr:cNvPr>
        <xdr:cNvSpPr/>
      </xdr:nvSpPr>
      <xdr:spPr>
        <a:xfrm>
          <a:off x="16268700" y="1375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59707</xdr:rowOff>
    </xdr:from>
    <xdr:ext cx="405111" cy="259045"/>
    <xdr:sp macro="" textlink="">
      <xdr:nvSpPr>
        <xdr:cNvPr id="628" name="【消防施設】&#10;有形固定資産減価償却率該当値テキスト">
          <a:extLst>
            <a:ext uri="{FF2B5EF4-FFF2-40B4-BE49-F238E27FC236}">
              <a16:creationId xmlns:a16="http://schemas.microsoft.com/office/drawing/2014/main" id="{1CCD18CF-5E7E-4E44-9D63-2375F4730F35}"/>
            </a:ext>
          </a:extLst>
        </xdr:cNvPr>
        <xdr:cNvSpPr txBox="1"/>
      </xdr:nvSpPr>
      <xdr:spPr>
        <a:xfrm>
          <a:off x="16357600" y="1360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160655</xdr:rowOff>
    </xdr:from>
    <xdr:to>
      <xdr:col>81</xdr:col>
      <xdr:colOff>101600</xdr:colOff>
      <xdr:row>80</xdr:row>
      <xdr:rowOff>90805</xdr:rowOff>
    </xdr:to>
    <xdr:sp macro="" textlink="">
      <xdr:nvSpPr>
        <xdr:cNvPr id="629" name="楕円 628">
          <a:extLst>
            <a:ext uri="{FF2B5EF4-FFF2-40B4-BE49-F238E27FC236}">
              <a16:creationId xmlns:a16="http://schemas.microsoft.com/office/drawing/2014/main" id="{1DF12DBC-86B0-4E57-BC8A-2D3542815FC9}"/>
            </a:ext>
          </a:extLst>
        </xdr:cNvPr>
        <xdr:cNvSpPr/>
      </xdr:nvSpPr>
      <xdr:spPr>
        <a:xfrm>
          <a:off x="15430500" y="1370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40005</xdr:rowOff>
    </xdr:from>
    <xdr:to>
      <xdr:col>85</xdr:col>
      <xdr:colOff>127000</xdr:colOff>
      <xdr:row>80</xdr:row>
      <xdr:rowOff>87630</xdr:rowOff>
    </xdr:to>
    <xdr:cxnSp macro="">
      <xdr:nvCxnSpPr>
        <xdr:cNvPr id="630" name="直線コネクタ 629">
          <a:extLst>
            <a:ext uri="{FF2B5EF4-FFF2-40B4-BE49-F238E27FC236}">
              <a16:creationId xmlns:a16="http://schemas.microsoft.com/office/drawing/2014/main" id="{33490023-309F-42F7-B52C-C125B060DB62}"/>
            </a:ext>
          </a:extLst>
        </xdr:cNvPr>
        <xdr:cNvCxnSpPr/>
      </xdr:nvCxnSpPr>
      <xdr:spPr>
        <a:xfrm>
          <a:off x="15481300" y="1375600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114936</xdr:rowOff>
    </xdr:from>
    <xdr:to>
      <xdr:col>76</xdr:col>
      <xdr:colOff>165100</xdr:colOff>
      <xdr:row>80</xdr:row>
      <xdr:rowOff>45086</xdr:rowOff>
    </xdr:to>
    <xdr:sp macro="" textlink="">
      <xdr:nvSpPr>
        <xdr:cNvPr id="631" name="楕円 630">
          <a:extLst>
            <a:ext uri="{FF2B5EF4-FFF2-40B4-BE49-F238E27FC236}">
              <a16:creationId xmlns:a16="http://schemas.microsoft.com/office/drawing/2014/main" id="{39DA2A21-7D1D-4AAE-9619-02D8FD8EF742}"/>
            </a:ext>
          </a:extLst>
        </xdr:cNvPr>
        <xdr:cNvSpPr/>
      </xdr:nvSpPr>
      <xdr:spPr>
        <a:xfrm>
          <a:off x="14541500" y="1365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165736</xdr:rowOff>
    </xdr:from>
    <xdr:to>
      <xdr:col>81</xdr:col>
      <xdr:colOff>50800</xdr:colOff>
      <xdr:row>80</xdr:row>
      <xdr:rowOff>40005</xdr:rowOff>
    </xdr:to>
    <xdr:cxnSp macro="">
      <xdr:nvCxnSpPr>
        <xdr:cNvPr id="632" name="直線コネクタ 631">
          <a:extLst>
            <a:ext uri="{FF2B5EF4-FFF2-40B4-BE49-F238E27FC236}">
              <a16:creationId xmlns:a16="http://schemas.microsoft.com/office/drawing/2014/main" id="{1679157F-E096-4FC8-B3C1-96188E8DCD7E}"/>
            </a:ext>
          </a:extLst>
        </xdr:cNvPr>
        <xdr:cNvCxnSpPr/>
      </xdr:nvCxnSpPr>
      <xdr:spPr>
        <a:xfrm>
          <a:off x="14592300" y="13710286"/>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63500</xdr:rowOff>
    </xdr:from>
    <xdr:to>
      <xdr:col>72</xdr:col>
      <xdr:colOff>38100</xdr:colOff>
      <xdr:row>79</xdr:row>
      <xdr:rowOff>165100</xdr:rowOff>
    </xdr:to>
    <xdr:sp macro="" textlink="">
      <xdr:nvSpPr>
        <xdr:cNvPr id="633" name="楕円 632">
          <a:extLst>
            <a:ext uri="{FF2B5EF4-FFF2-40B4-BE49-F238E27FC236}">
              <a16:creationId xmlns:a16="http://schemas.microsoft.com/office/drawing/2014/main" id="{CE7A5637-4304-441F-B339-371EA9FC61C2}"/>
            </a:ext>
          </a:extLst>
        </xdr:cNvPr>
        <xdr:cNvSpPr/>
      </xdr:nvSpPr>
      <xdr:spPr>
        <a:xfrm>
          <a:off x="13652500" y="1360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114300</xdr:rowOff>
    </xdr:from>
    <xdr:to>
      <xdr:col>76</xdr:col>
      <xdr:colOff>114300</xdr:colOff>
      <xdr:row>79</xdr:row>
      <xdr:rowOff>165736</xdr:rowOff>
    </xdr:to>
    <xdr:cxnSp macro="">
      <xdr:nvCxnSpPr>
        <xdr:cNvPr id="634" name="直線コネクタ 633">
          <a:extLst>
            <a:ext uri="{FF2B5EF4-FFF2-40B4-BE49-F238E27FC236}">
              <a16:creationId xmlns:a16="http://schemas.microsoft.com/office/drawing/2014/main" id="{FEA656BB-EFF7-4392-9377-33BDD4F1BC4B}"/>
            </a:ext>
          </a:extLst>
        </xdr:cNvPr>
        <xdr:cNvCxnSpPr/>
      </xdr:nvCxnSpPr>
      <xdr:spPr>
        <a:xfrm>
          <a:off x="13703300" y="13658850"/>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139082</xdr:rowOff>
    </xdr:from>
    <xdr:ext cx="405111" cy="259045"/>
    <xdr:sp macro="" textlink="">
      <xdr:nvSpPr>
        <xdr:cNvPr id="635" name="n_1aveValue【消防施設】&#10;有形固定資産減価償却率">
          <a:extLst>
            <a:ext uri="{FF2B5EF4-FFF2-40B4-BE49-F238E27FC236}">
              <a16:creationId xmlns:a16="http://schemas.microsoft.com/office/drawing/2014/main" id="{907F74FD-B79D-4D3C-81A9-CABF3C7EF5EA}"/>
            </a:ext>
          </a:extLst>
        </xdr:cNvPr>
        <xdr:cNvSpPr txBox="1"/>
      </xdr:nvSpPr>
      <xdr:spPr>
        <a:xfrm>
          <a:off x="15266044" y="1402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116222</xdr:rowOff>
    </xdr:from>
    <xdr:ext cx="405111" cy="259045"/>
    <xdr:sp macro="" textlink="">
      <xdr:nvSpPr>
        <xdr:cNvPr id="636" name="n_2aveValue【消防施設】&#10;有形固定資産減価償却率">
          <a:extLst>
            <a:ext uri="{FF2B5EF4-FFF2-40B4-BE49-F238E27FC236}">
              <a16:creationId xmlns:a16="http://schemas.microsoft.com/office/drawing/2014/main" id="{6BED6564-14B2-42B7-BB10-61DCDBADE70C}"/>
            </a:ext>
          </a:extLst>
        </xdr:cNvPr>
        <xdr:cNvSpPr txBox="1"/>
      </xdr:nvSpPr>
      <xdr:spPr>
        <a:xfrm>
          <a:off x="14389744" y="1400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99077</xdr:rowOff>
    </xdr:from>
    <xdr:ext cx="405111" cy="259045"/>
    <xdr:sp macro="" textlink="">
      <xdr:nvSpPr>
        <xdr:cNvPr id="637" name="n_3aveValue【消防施設】&#10;有形固定資産減価償却率">
          <a:extLst>
            <a:ext uri="{FF2B5EF4-FFF2-40B4-BE49-F238E27FC236}">
              <a16:creationId xmlns:a16="http://schemas.microsoft.com/office/drawing/2014/main" id="{09542367-E3A5-45D4-9664-D5CA0F3D7C01}"/>
            </a:ext>
          </a:extLst>
        </xdr:cNvPr>
        <xdr:cNvSpPr txBox="1"/>
      </xdr:nvSpPr>
      <xdr:spPr>
        <a:xfrm>
          <a:off x="13500744" y="1398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38752</xdr:rowOff>
    </xdr:from>
    <xdr:ext cx="405111" cy="259045"/>
    <xdr:sp macro="" textlink="">
      <xdr:nvSpPr>
        <xdr:cNvPr id="638" name="n_4aveValue【消防施設】&#10;有形固定資産減価償却率">
          <a:extLst>
            <a:ext uri="{FF2B5EF4-FFF2-40B4-BE49-F238E27FC236}">
              <a16:creationId xmlns:a16="http://schemas.microsoft.com/office/drawing/2014/main" id="{389CDD72-0A17-45A3-B4FF-8EFC998A9FCD}"/>
            </a:ext>
          </a:extLst>
        </xdr:cNvPr>
        <xdr:cNvSpPr txBox="1"/>
      </xdr:nvSpPr>
      <xdr:spPr>
        <a:xfrm>
          <a:off x="12611744" y="1375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107332</xdr:rowOff>
    </xdr:from>
    <xdr:ext cx="405111" cy="259045"/>
    <xdr:sp macro="" textlink="">
      <xdr:nvSpPr>
        <xdr:cNvPr id="639" name="n_1mainValue【消防施設】&#10;有形固定資産減価償却率">
          <a:extLst>
            <a:ext uri="{FF2B5EF4-FFF2-40B4-BE49-F238E27FC236}">
              <a16:creationId xmlns:a16="http://schemas.microsoft.com/office/drawing/2014/main" id="{A324C06E-DD95-4C2B-B2F7-90778AC7F5F2}"/>
            </a:ext>
          </a:extLst>
        </xdr:cNvPr>
        <xdr:cNvSpPr txBox="1"/>
      </xdr:nvSpPr>
      <xdr:spPr>
        <a:xfrm>
          <a:off x="15266044" y="1348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61613</xdr:rowOff>
    </xdr:from>
    <xdr:ext cx="405111" cy="259045"/>
    <xdr:sp macro="" textlink="">
      <xdr:nvSpPr>
        <xdr:cNvPr id="640" name="n_2mainValue【消防施設】&#10;有形固定資産減価償却率">
          <a:extLst>
            <a:ext uri="{FF2B5EF4-FFF2-40B4-BE49-F238E27FC236}">
              <a16:creationId xmlns:a16="http://schemas.microsoft.com/office/drawing/2014/main" id="{C1D3339E-1759-4950-B6E2-2617655C9FA9}"/>
            </a:ext>
          </a:extLst>
        </xdr:cNvPr>
        <xdr:cNvSpPr txBox="1"/>
      </xdr:nvSpPr>
      <xdr:spPr>
        <a:xfrm>
          <a:off x="14389744" y="1343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10177</xdr:rowOff>
    </xdr:from>
    <xdr:ext cx="405111" cy="259045"/>
    <xdr:sp macro="" textlink="">
      <xdr:nvSpPr>
        <xdr:cNvPr id="641" name="n_3mainValue【消防施設】&#10;有形固定資産減価償却率">
          <a:extLst>
            <a:ext uri="{FF2B5EF4-FFF2-40B4-BE49-F238E27FC236}">
              <a16:creationId xmlns:a16="http://schemas.microsoft.com/office/drawing/2014/main" id="{6DA88526-AE37-4359-8392-FFC1849C5B09}"/>
            </a:ext>
          </a:extLst>
        </xdr:cNvPr>
        <xdr:cNvSpPr txBox="1"/>
      </xdr:nvSpPr>
      <xdr:spPr>
        <a:xfrm>
          <a:off x="13500744" y="1338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2" name="正方形/長方形 641">
          <a:extLst>
            <a:ext uri="{FF2B5EF4-FFF2-40B4-BE49-F238E27FC236}">
              <a16:creationId xmlns:a16="http://schemas.microsoft.com/office/drawing/2014/main" id="{79FC213C-481A-4059-BE16-0DECCE9E4301}"/>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3" name="正方形/長方形 642">
          <a:extLst>
            <a:ext uri="{FF2B5EF4-FFF2-40B4-BE49-F238E27FC236}">
              <a16:creationId xmlns:a16="http://schemas.microsoft.com/office/drawing/2014/main" id="{2AA1D364-D112-459F-9B4E-4C70A7F17E69}"/>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4" name="正方形/長方形 643">
          <a:extLst>
            <a:ext uri="{FF2B5EF4-FFF2-40B4-BE49-F238E27FC236}">
              <a16:creationId xmlns:a16="http://schemas.microsoft.com/office/drawing/2014/main" id="{DF54B3DB-1E12-4B78-9D0C-F84E20298AB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5" name="正方形/長方形 644">
          <a:extLst>
            <a:ext uri="{FF2B5EF4-FFF2-40B4-BE49-F238E27FC236}">
              <a16:creationId xmlns:a16="http://schemas.microsoft.com/office/drawing/2014/main" id="{D20E68CE-EFCB-4660-9E5E-A2E5CC548A92}"/>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6" name="正方形/長方形 645">
          <a:extLst>
            <a:ext uri="{FF2B5EF4-FFF2-40B4-BE49-F238E27FC236}">
              <a16:creationId xmlns:a16="http://schemas.microsoft.com/office/drawing/2014/main" id="{5A42F0C9-175A-4356-828C-37EC22E9C875}"/>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7" name="正方形/長方形 646">
          <a:extLst>
            <a:ext uri="{FF2B5EF4-FFF2-40B4-BE49-F238E27FC236}">
              <a16:creationId xmlns:a16="http://schemas.microsoft.com/office/drawing/2014/main" id="{6D566789-807D-427E-A2FB-C54C7C388E03}"/>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8" name="正方形/長方形 647">
          <a:extLst>
            <a:ext uri="{FF2B5EF4-FFF2-40B4-BE49-F238E27FC236}">
              <a16:creationId xmlns:a16="http://schemas.microsoft.com/office/drawing/2014/main" id="{9230B3F1-FFB1-4CA6-A65B-6A66653768BE}"/>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9" name="正方形/長方形 648">
          <a:extLst>
            <a:ext uri="{FF2B5EF4-FFF2-40B4-BE49-F238E27FC236}">
              <a16:creationId xmlns:a16="http://schemas.microsoft.com/office/drawing/2014/main" id="{54E73F01-ABC1-429B-A3E8-0A45EB6EA61C}"/>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0" name="テキスト ボックス 649">
          <a:extLst>
            <a:ext uri="{FF2B5EF4-FFF2-40B4-BE49-F238E27FC236}">
              <a16:creationId xmlns:a16="http://schemas.microsoft.com/office/drawing/2014/main" id="{A2EE832A-C4D5-461A-B284-5ED82E3DF3B6}"/>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1" name="直線コネクタ 650">
          <a:extLst>
            <a:ext uri="{FF2B5EF4-FFF2-40B4-BE49-F238E27FC236}">
              <a16:creationId xmlns:a16="http://schemas.microsoft.com/office/drawing/2014/main" id="{4BC54E7A-DB57-4077-A790-D62A0D3FEA5C}"/>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52" name="直線コネクタ 651">
          <a:extLst>
            <a:ext uri="{FF2B5EF4-FFF2-40B4-BE49-F238E27FC236}">
              <a16:creationId xmlns:a16="http://schemas.microsoft.com/office/drawing/2014/main" id="{310E13B3-8C96-438B-A963-165EFEB595A9}"/>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53" name="テキスト ボックス 652">
          <a:extLst>
            <a:ext uri="{FF2B5EF4-FFF2-40B4-BE49-F238E27FC236}">
              <a16:creationId xmlns:a16="http://schemas.microsoft.com/office/drawing/2014/main" id="{04A9561C-D1EE-40D7-9044-83DD18EED1C9}"/>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54" name="直線コネクタ 653">
          <a:extLst>
            <a:ext uri="{FF2B5EF4-FFF2-40B4-BE49-F238E27FC236}">
              <a16:creationId xmlns:a16="http://schemas.microsoft.com/office/drawing/2014/main" id="{6B9CF46F-3374-4BE6-9A91-3E5CF0C3C8CC}"/>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55" name="テキスト ボックス 654">
          <a:extLst>
            <a:ext uri="{FF2B5EF4-FFF2-40B4-BE49-F238E27FC236}">
              <a16:creationId xmlns:a16="http://schemas.microsoft.com/office/drawing/2014/main" id="{7EA92487-45F2-41F3-BBFA-17F5FF69E49B}"/>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56" name="直線コネクタ 655">
          <a:extLst>
            <a:ext uri="{FF2B5EF4-FFF2-40B4-BE49-F238E27FC236}">
              <a16:creationId xmlns:a16="http://schemas.microsoft.com/office/drawing/2014/main" id="{75834020-61F2-4AEE-B4FA-89F5DE79329A}"/>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57" name="テキスト ボックス 656">
          <a:extLst>
            <a:ext uri="{FF2B5EF4-FFF2-40B4-BE49-F238E27FC236}">
              <a16:creationId xmlns:a16="http://schemas.microsoft.com/office/drawing/2014/main" id="{67E194C0-A017-4FD7-B570-7ABA4DB722C4}"/>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58" name="直線コネクタ 657">
          <a:extLst>
            <a:ext uri="{FF2B5EF4-FFF2-40B4-BE49-F238E27FC236}">
              <a16:creationId xmlns:a16="http://schemas.microsoft.com/office/drawing/2014/main" id="{FEA8A8D8-6076-433C-94C2-99D64DE697A4}"/>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59" name="テキスト ボックス 658">
          <a:extLst>
            <a:ext uri="{FF2B5EF4-FFF2-40B4-BE49-F238E27FC236}">
              <a16:creationId xmlns:a16="http://schemas.microsoft.com/office/drawing/2014/main" id="{325085FD-50B1-4D52-B553-9C8A9A26A832}"/>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60" name="直線コネクタ 659">
          <a:extLst>
            <a:ext uri="{FF2B5EF4-FFF2-40B4-BE49-F238E27FC236}">
              <a16:creationId xmlns:a16="http://schemas.microsoft.com/office/drawing/2014/main" id="{85963778-7D17-456D-BC0D-F0446AB88ED8}"/>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61" name="テキスト ボックス 660">
          <a:extLst>
            <a:ext uri="{FF2B5EF4-FFF2-40B4-BE49-F238E27FC236}">
              <a16:creationId xmlns:a16="http://schemas.microsoft.com/office/drawing/2014/main" id="{D9B71F64-78BF-48AB-9B20-676F65A6706F}"/>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2" name="直線コネクタ 661">
          <a:extLst>
            <a:ext uri="{FF2B5EF4-FFF2-40B4-BE49-F238E27FC236}">
              <a16:creationId xmlns:a16="http://schemas.microsoft.com/office/drawing/2014/main" id="{D35129B2-66D0-4B1F-BD83-CC824B179C13}"/>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3" name="テキスト ボックス 662">
          <a:extLst>
            <a:ext uri="{FF2B5EF4-FFF2-40B4-BE49-F238E27FC236}">
              <a16:creationId xmlns:a16="http://schemas.microsoft.com/office/drawing/2014/main" id="{6036ED53-B596-4865-899C-A9F27B40EE86}"/>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4" name="【消防施設】&#10;一人当たり面積グラフ枠">
          <a:extLst>
            <a:ext uri="{FF2B5EF4-FFF2-40B4-BE49-F238E27FC236}">
              <a16:creationId xmlns:a16="http://schemas.microsoft.com/office/drawing/2014/main" id="{427B0AAE-BCE2-446E-954F-98F1AD685D1E}"/>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0</xdr:rowOff>
    </xdr:from>
    <xdr:to>
      <xdr:col>116</xdr:col>
      <xdr:colOff>62864</xdr:colOff>
      <xdr:row>86</xdr:row>
      <xdr:rowOff>0</xdr:rowOff>
    </xdr:to>
    <xdr:cxnSp macro="">
      <xdr:nvCxnSpPr>
        <xdr:cNvPr id="665" name="直線コネクタ 664">
          <a:extLst>
            <a:ext uri="{FF2B5EF4-FFF2-40B4-BE49-F238E27FC236}">
              <a16:creationId xmlns:a16="http://schemas.microsoft.com/office/drawing/2014/main" id="{D90F4832-31B2-4A32-BE82-62E4E10D5F38}"/>
            </a:ext>
          </a:extLst>
        </xdr:cNvPr>
        <xdr:cNvCxnSpPr/>
      </xdr:nvCxnSpPr>
      <xdr:spPr>
        <a:xfrm flipV="1">
          <a:off x="22160864" y="133731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666" name="【消防施設】&#10;一人当たり面積最小値テキスト">
          <a:extLst>
            <a:ext uri="{FF2B5EF4-FFF2-40B4-BE49-F238E27FC236}">
              <a16:creationId xmlns:a16="http://schemas.microsoft.com/office/drawing/2014/main" id="{26C40A9B-04E5-4227-8AA1-69C42751DDD8}"/>
            </a:ext>
          </a:extLst>
        </xdr:cNvPr>
        <xdr:cNvSpPr txBox="1"/>
      </xdr:nvSpPr>
      <xdr:spPr>
        <a:xfrm>
          <a:off x="221996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667" name="直線コネクタ 666">
          <a:extLst>
            <a:ext uri="{FF2B5EF4-FFF2-40B4-BE49-F238E27FC236}">
              <a16:creationId xmlns:a16="http://schemas.microsoft.com/office/drawing/2014/main" id="{DB1F3B5D-4C3B-40CC-BB93-5B65F19546BF}"/>
            </a:ext>
          </a:extLst>
        </xdr:cNvPr>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118127</xdr:rowOff>
    </xdr:from>
    <xdr:ext cx="469744" cy="259045"/>
    <xdr:sp macro="" textlink="">
      <xdr:nvSpPr>
        <xdr:cNvPr id="668" name="【消防施設】&#10;一人当たり面積最大値テキスト">
          <a:extLst>
            <a:ext uri="{FF2B5EF4-FFF2-40B4-BE49-F238E27FC236}">
              <a16:creationId xmlns:a16="http://schemas.microsoft.com/office/drawing/2014/main" id="{7FB88AE5-1880-4637-B582-FC3248FB2A0E}"/>
            </a:ext>
          </a:extLst>
        </xdr:cNvPr>
        <xdr:cNvSpPr txBox="1"/>
      </xdr:nvSpPr>
      <xdr:spPr>
        <a:xfrm>
          <a:off x="22199600" y="1314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0</xdr:rowOff>
    </xdr:from>
    <xdr:to>
      <xdr:col>116</xdr:col>
      <xdr:colOff>152400</xdr:colOff>
      <xdr:row>78</xdr:row>
      <xdr:rowOff>0</xdr:rowOff>
    </xdr:to>
    <xdr:cxnSp macro="">
      <xdr:nvCxnSpPr>
        <xdr:cNvPr id="669" name="直線コネクタ 668">
          <a:extLst>
            <a:ext uri="{FF2B5EF4-FFF2-40B4-BE49-F238E27FC236}">
              <a16:creationId xmlns:a16="http://schemas.microsoft.com/office/drawing/2014/main" id="{55FC7753-78FF-42EB-9E88-0EBFD6B4BD3D}"/>
            </a:ext>
          </a:extLst>
        </xdr:cNvPr>
        <xdr:cNvCxnSpPr/>
      </xdr:nvCxnSpPr>
      <xdr:spPr>
        <a:xfrm>
          <a:off x="22072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80027</xdr:rowOff>
    </xdr:from>
    <xdr:ext cx="469744" cy="259045"/>
    <xdr:sp macro="" textlink="">
      <xdr:nvSpPr>
        <xdr:cNvPr id="670" name="【消防施設】&#10;一人当たり面積平均値テキスト">
          <a:extLst>
            <a:ext uri="{FF2B5EF4-FFF2-40B4-BE49-F238E27FC236}">
              <a16:creationId xmlns:a16="http://schemas.microsoft.com/office/drawing/2014/main" id="{6432255B-B4E6-45A1-B168-E86C538B49AF}"/>
            </a:ext>
          </a:extLst>
        </xdr:cNvPr>
        <xdr:cNvSpPr txBox="1"/>
      </xdr:nvSpPr>
      <xdr:spPr>
        <a:xfrm>
          <a:off x="22199600" y="1413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671" name="フローチャート: 判断 670">
          <a:extLst>
            <a:ext uri="{FF2B5EF4-FFF2-40B4-BE49-F238E27FC236}">
              <a16:creationId xmlns:a16="http://schemas.microsoft.com/office/drawing/2014/main" id="{9BBF3594-4F4E-406B-8DBD-28F686285193}"/>
            </a:ext>
          </a:extLst>
        </xdr:cNvPr>
        <xdr:cNvSpPr/>
      </xdr:nvSpPr>
      <xdr:spPr>
        <a:xfrm>
          <a:off x="22110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139700</xdr:rowOff>
    </xdr:from>
    <xdr:to>
      <xdr:col>112</xdr:col>
      <xdr:colOff>38100</xdr:colOff>
      <xdr:row>83</xdr:row>
      <xdr:rowOff>69850</xdr:rowOff>
    </xdr:to>
    <xdr:sp macro="" textlink="">
      <xdr:nvSpPr>
        <xdr:cNvPr id="672" name="フローチャート: 判断 671">
          <a:extLst>
            <a:ext uri="{FF2B5EF4-FFF2-40B4-BE49-F238E27FC236}">
              <a16:creationId xmlns:a16="http://schemas.microsoft.com/office/drawing/2014/main" id="{44A5EA3E-BA04-4322-AD71-6F72F939DF7B}"/>
            </a:ext>
          </a:extLst>
        </xdr:cNvPr>
        <xdr:cNvSpPr/>
      </xdr:nvSpPr>
      <xdr:spPr>
        <a:xfrm>
          <a:off x="21272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101600</xdr:rowOff>
    </xdr:from>
    <xdr:to>
      <xdr:col>107</xdr:col>
      <xdr:colOff>101600</xdr:colOff>
      <xdr:row>83</xdr:row>
      <xdr:rowOff>31750</xdr:rowOff>
    </xdr:to>
    <xdr:sp macro="" textlink="">
      <xdr:nvSpPr>
        <xdr:cNvPr id="673" name="フローチャート: 判断 672">
          <a:extLst>
            <a:ext uri="{FF2B5EF4-FFF2-40B4-BE49-F238E27FC236}">
              <a16:creationId xmlns:a16="http://schemas.microsoft.com/office/drawing/2014/main" id="{F010644C-0B5F-48BA-9682-A25C2E610C19}"/>
            </a:ext>
          </a:extLst>
        </xdr:cNvPr>
        <xdr:cNvSpPr/>
      </xdr:nvSpPr>
      <xdr:spPr>
        <a:xfrm>
          <a:off x="20383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165100</xdr:rowOff>
    </xdr:from>
    <xdr:to>
      <xdr:col>102</xdr:col>
      <xdr:colOff>165100</xdr:colOff>
      <xdr:row>83</xdr:row>
      <xdr:rowOff>95250</xdr:rowOff>
    </xdr:to>
    <xdr:sp macro="" textlink="">
      <xdr:nvSpPr>
        <xdr:cNvPr id="674" name="フローチャート: 判断 673">
          <a:extLst>
            <a:ext uri="{FF2B5EF4-FFF2-40B4-BE49-F238E27FC236}">
              <a16:creationId xmlns:a16="http://schemas.microsoft.com/office/drawing/2014/main" id="{E267B3E4-17F6-4C2B-8B36-B404C94C30C3}"/>
            </a:ext>
          </a:extLst>
        </xdr:cNvPr>
        <xdr:cNvSpPr/>
      </xdr:nvSpPr>
      <xdr:spPr>
        <a:xfrm>
          <a:off x="19494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44450</xdr:rowOff>
    </xdr:from>
    <xdr:to>
      <xdr:col>98</xdr:col>
      <xdr:colOff>38100</xdr:colOff>
      <xdr:row>83</xdr:row>
      <xdr:rowOff>146050</xdr:rowOff>
    </xdr:to>
    <xdr:sp macro="" textlink="">
      <xdr:nvSpPr>
        <xdr:cNvPr id="675" name="フローチャート: 判断 674">
          <a:extLst>
            <a:ext uri="{FF2B5EF4-FFF2-40B4-BE49-F238E27FC236}">
              <a16:creationId xmlns:a16="http://schemas.microsoft.com/office/drawing/2014/main" id="{FDBEB31B-1369-4C6B-B41B-08599841155C}"/>
            </a:ext>
          </a:extLst>
        </xdr:cNvPr>
        <xdr:cNvSpPr/>
      </xdr:nvSpPr>
      <xdr:spPr>
        <a:xfrm>
          <a:off x="18605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6" name="テキスト ボックス 675">
          <a:extLst>
            <a:ext uri="{FF2B5EF4-FFF2-40B4-BE49-F238E27FC236}">
              <a16:creationId xmlns:a16="http://schemas.microsoft.com/office/drawing/2014/main" id="{EAFA689F-5482-4702-964D-A18093873C16}"/>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7" name="テキスト ボックス 676">
          <a:extLst>
            <a:ext uri="{FF2B5EF4-FFF2-40B4-BE49-F238E27FC236}">
              <a16:creationId xmlns:a16="http://schemas.microsoft.com/office/drawing/2014/main" id="{6E94DCD2-457D-4E2A-A80B-02372107E75C}"/>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78" name="テキスト ボックス 677">
          <a:extLst>
            <a:ext uri="{FF2B5EF4-FFF2-40B4-BE49-F238E27FC236}">
              <a16:creationId xmlns:a16="http://schemas.microsoft.com/office/drawing/2014/main" id="{5F473B7F-D5E0-41D0-9327-4D0CDA885DF1}"/>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79" name="テキスト ボックス 678">
          <a:extLst>
            <a:ext uri="{FF2B5EF4-FFF2-40B4-BE49-F238E27FC236}">
              <a16:creationId xmlns:a16="http://schemas.microsoft.com/office/drawing/2014/main" id="{F6AA54C7-DA93-42F2-BA05-C9D5D3BABE61}"/>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0" name="テキスト ボックス 679">
          <a:extLst>
            <a:ext uri="{FF2B5EF4-FFF2-40B4-BE49-F238E27FC236}">
              <a16:creationId xmlns:a16="http://schemas.microsoft.com/office/drawing/2014/main" id="{1B2E1117-119E-488E-A254-04882A384AEC}"/>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31750</xdr:rowOff>
    </xdr:from>
    <xdr:to>
      <xdr:col>116</xdr:col>
      <xdr:colOff>114300</xdr:colOff>
      <xdr:row>81</xdr:row>
      <xdr:rowOff>133350</xdr:rowOff>
    </xdr:to>
    <xdr:sp macro="" textlink="">
      <xdr:nvSpPr>
        <xdr:cNvPr id="681" name="楕円 680">
          <a:extLst>
            <a:ext uri="{FF2B5EF4-FFF2-40B4-BE49-F238E27FC236}">
              <a16:creationId xmlns:a16="http://schemas.microsoft.com/office/drawing/2014/main" id="{C284D36C-D1FE-433E-8977-27307FAD371B}"/>
            </a:ext>
          </a:extLst>
        </xdr:cNvPr>
        <xdr:cNvSpPr/>
      </xdr:nvSpPr>
      <xdr:spPr>
        <a:xfrm>
          <a:off x="22110700" y="1391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54627</xdr:rowOff>
    </xdr:from>
    <xdr:ext cx="469744" cy="259045"/>
    <xdr:sp macro="" textlink="">
      <xdr:nvSpPr>
        <xdr:cNvPr id="682" name="【消防施設】&#10;一人当たり面積該当値テキスト">
          <a:extLst>
            <a:ext uri="{FF2B5EF4-FFF2-40B4-BE49-F238E27FC236}">
              <a16:creationId xmlns:a16="http://schemas.microsoft.com/office/drawing/2014/main" id="{038E7F6E-3963-408C-AFB8-4D6D28A1A74A}"/>
            </a:ext>
          </a:extLst>
        </xdr:cNvPr>
        <xdr:cNvSpPr txBox="1"/>
      </xdr:nvSpPr>
      <xdr:spPr>
        <a:xfrm>
          <a:off x="22199600" y="1377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44450</xdr:rowOff>
    </xdr:from>
    <xdr:to>
      <xdr:col>112</xdr:col>
      <xdr:colOff>38100</xdr:colOff>
      <xdr:row>81</xdr:row>
      <xdr:rowOff>146050</xdr:rowOff>
    </xdr:to>
    <xdr:sp macro="" textlink="">
      <xdr:nvSpPr>
        <xdr:cNvPr id="683" name="楕円 682">
          <a:extLst>
            <a:ext uri="{FF2B5EF4-FFF2-40B4-BE49-F238E27FC236}">
              <a16:creationId xmlns:a16="http://schemas.microsoft.com/office/drawing/2014/main" id="{DB46369B-DC7C-4E16-B8FC-7DAF1D9BD8E7}"/>
            </a:ext>
          </a:extLst>
        </xdr:cNvPr>
        <xdr:cNvSpPr/>
      </xdr:nvSpPr>
      <xdr:spPr>
        <a:xfrm>
          <a:off x="21272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82550</xdr:rowOff>
    </xdr:from>
    <xdr:to>
      <xdr:col>116</xdr:col>
      <xdr:colOff>63500</xdr:colOff>
      <xdr:row>81</xdr:row>
      <xdr:rowOff>95250</xdr:rowOff>
    </xdr:to>
    <xdr:cxnSp macro="">
      <xdr:nvCxnSpPr>
        <xdr:cNvPr id="684" name="直線コネクタ 683">
          <a:extLst>
            <a:ext uri="{FF2B5EF4-FFF2-40B4-BE49-F238E27FC236}">
              <a16:creationId xmlns:a16="http://schemas.microsoft.com/office/drawing/2014/main" id="{682C3CA2-CD62-48FF-90F2-BCEBDE38351E}"/>
            </a:ext>
          </a:extLst>
        </xdr:cNvPr>
        <xdr:cNvCxnSpPr/>
      </xdr:nvCxnSpPr>
      <xdr:spPr>
        <a:xfrm flipV="1">
          <a:off x="21323300" y="139700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57150</xdr:rowOff>
    </xdr:from>
    <xdr:to>
      <xdr:col>107</xdr:col>
      <xdr:colOff>101600</xdr:colOff>
      <xdr:row>81</xdr:row>
      <xdr:rowOff>158750</xdr:rowOff>
    </xdr:to>
    <xdr:sp macro="" textlink="">
      <xdr:nvSpPr>
        <xdr:cNvPr id="685" name="楕円 684">
          <a:extLst>
            <a:ext uri="{FF2B5EF4-FFF2-40B4-BE49-F238E27FC236}">
              <a16:creationId xmlns:a16="http://schemas.microsoft.com/office/drawing/2014/main" id="{9E77591A-2EC7-4C03-AE7C-0ECAC6F3216C}"/>
            </a:ext>
          </a:extLst>
        </xdr:cNvPr>
        <xdr:cNvSpPr/>
      </xdr:nvSpPr>
      <xdr:spPr>
        <a:xfrm>
          <a:off x="20383500" y="1394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95250</xdr:rowOff>
    </xdr:from>
    <xdr:to>
      <xdr:col>111</xdr:col>
      <xdr:colOff>177800</xdr:colOff>
      <xdr:row>81</xdr:row>
      <xdr:rowOff>107950</xdr:rowOff>
    </xdr:to>
    <xdr:cxnSp macro="">
      <xdr:nvCxnSpPr>
        <xdr:cNvPr id="686" name="直線コネクタ 685">
          <a:extLst>
            <a:ext uri="{FF2B5EF4-FFF2-40B4-BE49-F238E27FC236}">
              <a16:creationId xmlns:a16="http://schemas.microsoft.com/office/drawing/2014/main" id="{2EF9E1A7-2E7E-4C34-BF9C-D9698F21A010}"/>
            </a:ext>
          </a:extLst>
        </xdr:cNvPr>
        <xdr:cNvCxnSpPr/>
      </xdr:nvCxnSpPr>
      <xdr:spPr>
        <a:xfrm flipV="1">
          <a:off x="20434300" y="13982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82550</xdr:rowOff>
    </xdr:from>
    <xdr:to>
      <xdr:col>102</xdr:col>
      <xdr:colOff>165100</xdr:colOff>
      <xdr:row>82</xdr:row>
      <xdr:rowOff>12700</xdr:rowOff>
    </xdr:to>
    <xdr:sp macro="" textlink="">
      <xdr:nvSpPr>
        <xdr:cNvPr id="687" name="楕円 686">
          <a:extLst>
            <a:ext uri="{FF2B5EF4-FFF2-40B4-BE49-F238E27FC236}">
              <a16:creationId xmlns:a16="http://schemas.microsoft.com/office/drawing/2014/main" id="{80D0D2CA-4A40-4D43-8056-6AE83F8CD6B9}"/>
            </a:ext>
          </a:extLst>
        </xdr:cNvPr>
        <xdr:cNvSpPr/>
      </xdr:nvSpPr>
      <xdr:spPr>
        <a:xfrm>
          <a:off x="1949450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107950</xdr:rowOff>
    </xdr:from>
    <xdr:to>
      <xdr:col>107</xdr:col>
      <xdr:colOff>50800</xdr:colOff>
      <xdr:row>81</xdr:row>
      <xdr:rowOff>133350</xdr:rowOff>
    </xdr:to>
    <xdr:cxnSp macro="">
      <xdr:nvCxnSpPr>
        <xdr:cNvPr id="688" name="直線コネクタ 687">
          <a:extLst>
            <a:ext uri="{FF2B5EF4-FFF2-40B4-BE49-F238E27FC236}">
              <a16:creationId xmlns:a16="http://schemas.microsoft.com/office/drawing/2014/main" id="{B2AAE367-C001-4EB7-8676-42290F1DA840}"/>
            </a:ext>
          </a:extLst>
        </xdr:cNvPr>
        <xdr:cNvCxnSpPr/>
      </xdr:nvCxnSpPr>
      <xdr:spPr>
        <a:xfrm flipV="1">
          <a:off x="19545300" y="13995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60977</xdr:rowOff>
    </xdr:from>
    <xdr:ext cx="469744" cy="259045"/>
    <xdr:sp macro="" textlink="">
      <xdr:nvSpPr>
        <xdr:cNvPr id="689" name="n_1aveValue【消防施設】&#10;一人当たり面積">
          <a:extLst>
            <a:ext uri="{FF2B5EF4-FFF2-40B4-BE49-F238E27FC236}">
              <a16:creationId xmlns:a16="http://schemas.microsoft.com/office/drawing/2014/main" id="{F417BF56-79E2-4DD9-9665-F5A9C575BD75}"/>
            </a:ext>
          </a:extLst>
        </xdr:cNvPr>
        <xdr:cNvSpPr txBox="1"/>
      </xdr:nvSpPr>
      <xdr:spPr>
        <a:xfrm>
          <a:off x="21075727" y="1429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22877</xdr:rowOff>
    </xdr:from>
    <xdr:ext cx="469744" cy="259045"/>
    <xdr:sp macro="" textlink="">
      <xdr:nvSpPr>
        <xdr:cNvPr id="690" name="n_2aveValue【消防施設】&#10;一人当たり面積">
          <a:extLst>
            <a:ext uri="{FF2B5EF4-FFF2-40B4-BE49-F238E27FC236}">
              <a16:creationId xmlns:a16="http://schemas.microsoft.com/office/drawing/2014/main" id="{F9FCEF6B-B478-480B-B8B8-955C3EF6C494}"/>
            </a:ext>
          </a:extLst>
        </xdr:cNvPr>
        <xdr:cNvSpPr txBox="1"/>
      </xdr:nvSpPr>
      <xdr:spPr>
        <a:xfrm>
          <a:off x="20199427"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86377</xdr:rowOff>
    </xdr:from>
    <xdr:ext cx="469744" cy="259045"/>
    <xdr:sp macro="" textlink="">
      <xdr:nvSpPr>
        <xdr:cNvPr id="691" name="n_3aveValue【消防施設】&#10;一人当たり面積">
          <a:extLst>
            <a:ext uri="{FF2B5EF4-FFF2-40B4-BE49-F238E27FC236}">
              <a16:creationId xmlns:a16="http://schemas.microsoft.com/office/drawing/2014/main" id="{6D37C4A9-1E2F-4EB0-926C-D4A65FEA5C51}"/>
            </a:ext>
          </a:extLst>
        </xdr:cNvPr>
        <xdr:cNvSpPr txBox="1"/>
      </xdr:nvSpPr>
      <xdr:spPr>
        <a:xfrm>
          <a:off x="19310427"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162577</xdr:rowOff>
    </xdr:from>
    <xdr:ext cx="469744" cy="259045"/>
    <xdr:sp macro="" textlink="">
      <xdr:nvSpPr>
        <xdr:cNvPr id="692" name="n_4aveValue【消防施設】&#10;一人当たり面積">
          <a:extLst>
            <a:ext uri="{FF2B5EF4-FFF2-40B4-BE49-F238E27FC236}">
              <a16:creationId xmlns:a16="http://schemas.microsoft.com/office/drawing/2014/main" id="{6F4C084B-20BF-44CA-A2C4-AF3E7BC651CE}"/>
            </a:ext>
          </a:extLst>
        </xdr:cNvPr>
        <xdr:cNvSpPr txBox="1"/>
      </xdr:nvSpPr>
      <xdr:spPr>
        <a:xfrm>
          <a:off x="18421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162577</xdr:rowOff>
    </xdr:from>
    <xdr:ext cx="469744" cy="259045"/>
    <xdr:sp macro="" textlink="">
      <xdr:nvSpPr>
        <xdr:cNvPr id="693" name="n_1mainValue【消防施設】&#10;一人当たり面積">
          <a:extLst>
            <a:ext uri="{FF2B5EF4-FFF2-40B4-BE49-F238E27FC236}">
              <a16:creationId xmlns:a16="http://schemas.microsoft.com/office/drawing/2014/main" id="{8F5AFEF6-FB30-4CF8-995D-244D5B18A030}"/>
            </a:ext>
          </a:extLst>
        </xdr:cNvPr>
        <xdr:cNvSpPr txBox="1"/>
      </xdr:nvSpPr>
      <xdr:spPr>
        <a:xfrm>
          <a:off x="21075727" y="1370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3827</xdr:rowOff>
    </xdr:from>
    <xdr:ext cx="469744" cy="259045"/>
    <xdr:sp macro="" textlink="">
      <xdr:nvSpPr>
        <xdr:cNvPr id="694" name="n_2mainValue【消防施設】&#10;一人当たり面積">
          <a:extLst>
            <a:ext uri="{FF2B5EF4-FFF2-40B4-BE49-F238E27FC236}">
              <a16:creationId xmlns:a16="http://schemas.microsoft.com/office/drawing/2014/main" id="{10EDC3B2-4BEC-4206-BBDA-53C4BC81F9C5}"/>
            </a:ext>
          </a:extLst>
        </xdr:cNvPr>
        <xdr:cNvSpPr txBox="1"/>
      </xdr:nvSpPr>
      <xdr:spPr>
        <a:xfrm>
          <a:off x="20199427" y="1371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29227</xdr:rowOff>
    </xdr:from>
    <xdr:ext cx="469744" cy="259045"/>
    <xdr:sp macro="" textlink="">
      <xdr:nvSpPr>
        <xdr:cNvPr id="695" name="n_3mainValue【消防施設】&#10;一人当たり面積">
          <a:extLst>
            <a:ext uri="{FF2B5EF4-FFF2-40B4-BE49-F238E27FC236}">
              <a16:creationId xmlns:a16="http://schemas.microsoft.com/office/drawing/2014/main" id="{DFEBDA76-DB37-4949-8ECC-9A103F913C65}"/>
            </a:ext>
          </a:extLst>
        </xdr:cNvPr>
        <xdr:cNvSpPr txBox="1"/>
      </xdr:nvSpPr>
      <xdr:spPr>
        <a:xfrm>
          <a:off x="19310427" y="1374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6" name="正方形/長方形 695">
          <a:extLst>
            <a:ext uri="{FF2B5EF4-FFF2-40B4-BE49-F238E27FC236}">
              <a16:creationId xmlns:a16="http://schemas.microsoft.com/office/drawing/2014/main" id="{8C065BAE-8B7B-4B69-AE41-DE437A3C601B}"/>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7" name="正方形/長方形 696">
          <a:extLst>
            <a:ext uri="{FF2B5EF4-FFF2-40B4-BE49-F238E27FC236}">
              <a16:creationId xmlns:a16="http://schemas.microsoft.com/office/drawing/2014/main" id="{A68D6EA1-7DC0-440D-80DC-6F7A892A96DC}"/>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8" name="正方形/長方形 697">
          <a:extLst>
            <a:ext uri="{FF2B5EF4-FFF2-40B4-BE49-F238E27FC236}">
              <a16:creationId xmlns:a16="http://schemas.microsoft.com/office/drawing/2014/main" id="{68A143F5-A555-465D-BFC8-BF8F4378EDA9}"/>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9" name="正方形/長方形 698">
          <a:extLst>
            <a:ext uri="{FF2B5EF4-FFF2-40B4-BE49-F238E27FC236}">
              <a16:creationId xmlns:a16="http://schemas.microsoft.com/office/drawing/2014/main" id="{3946A427-94D1-4B22-A62B-A23A691C185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0" name="正方形/長方形 699">
          <a:extLst>
            <a:ext uri="{FF2B5EF4-FFF2-40B4-BE49-F238E27FC236}">
              <a16:creationId xmlns:a16="http://schemas.microsoft.com/office/drawing/2014/main" id="{E5C6069A-ED98-40F5-BCC0-08F5170FCB0B}"/>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1" name="正方形/長方形 700">
          <a:extLst>
            <a:ext uri="{FF2B5EF4-FFF2-40B4-BE49-F238E27FC236}">
              <a16:creationId xmlns:a16="http://schemas.microsoft.com/office/drawing/2014/main" id="{13EB81B6-E829-44F3-8B5E-B33218966A55}"/>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2" name="正方形/長方形 701">
          <a:extLst>
            <a:ext uri="{FF2B5EF4-FFF2-40B4-BE49-F238E27FC236}">
              <a16:creationId xmlns:a16="http://schemas.microsoft.com/office/drawing/2014/main" id="{5DBBF532-8E4C-4360-980F-814D265A880F}"/>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3" name="正方形/長方形 702">
          <a:extLst>
            <a:ext uri="{FF2B5EF4-FFF2-40B4-BE49-F238E27FC236}">
              <a16:creationId xmlns:a16="http://schemas.microsoft.com/office/drawing/2014/main" id="{1DAC6137-34A4-43E8-A857-1B44062C0B04}"/>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4" name="テキスト ボックス 703">
          <a:extLst>
            <a:ext uri="{FF2B5EF4-FFF2-40B4-BE49-F238E27FC236}">
              <a16:creationId xmlns:a16="http://schemas.microsoft.com/office/drawing/2014/main" id="{80E87E45-5136-429B-A099-9A162D2F5438}"/>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5" name="直線コネクタ 704">
          <a:extLst>
            <a:ext uri="{FF2B5EF4-FFF2-40B4-BE49-F238E27FC236}">
              <a16:creationId xmlns:a16="http://schemas.microsoft.com/office/drawing/2014/main" id="{25EBAF4F-FBAB-402F-BFC5-3C324C4F2031}"/>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06" name="テキスト ボックス 705">
          <a:extLst>
            <a:ext uri="{FF2B5EF4-FFF2-40B4-BE49-F238E27FC236}">
              <a16:creationId xmlns:a16="http://schemas.microsoft.com/office/drawing/2014/main" id="{E0D07F5D-3FA7-47A2-853C-BF1C162C07F8}"/>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07" name="直線コネクタ 706">
          <a:extLst>
            <a:ext uri="{FF2B5EF4-FFF2-40B4-BE49-F238E27FC236}">
              <a16:creationId xmlns:a16="http://schemas.microsoft.com/office/drawing/2014/main" id="{3C3F0BD7-F9A6-4730-9550-C4FC83B2C244}"/>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08" name="テキスト ボックス 707">
          <a:extLst>
            <a:ext uri="{FF2B5EF4-FFF2-40B4-BE49-F238E27FC236}">
              <a16:creationId xmlns:a16="http://schemas.microsoft.com/office/drawing/2014/main" id="{F47A7FAB-5CC3-4176-A3C1-2A4F68054305}"/>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09" name="直線コネクタ 708">
          <a:extLst>
            <a:ext uri="{FF2B5EF4-FFF2-40B4-BE49-F238E27FC236}">
              <a16:creationId xmlns:a16="http://schemas.microsoft.com/office/drawing/2014/main" id="{6C4B64A2-D14C-4AB7-B150-D3F3A8515AFC}"/>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10" name="テキスト ボックス 709">
          <a:extLst>
            <a:ext uri="{FF2B5EF4-FFF2-40B4-BE49-F238E27FC236}">
              <a16:creationId xmlns:a16="http://schemas.microsoft.com/office/drawing/2014/main" id="{F2F3EFF8-F8BE-4408-B32C-00CFA594144E}"/>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11" name="直線コネクタ 710">
          <a:extLst>
            <a:ext uri="{FF2B5EF4-FFF2-40B4-BE49-F238E27FC236}">
              <a16:creationId xmlns:a16="http://schemas.microsoft.com/office/drawing/2014/main" id="{5A14443D-5CA9-40E3-A855-1DC598224019}"/>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12" name="テキスト ボックス 711">
          <a:extLst>
            <a:ext uri="{FF2B5EF4-FFF2-40B4-BE49-F238E27FC236}">
              <a16:creationId xmlns:a16="http://schemas.microsoft.com/office/drawing/2014/main" id="{02DE3A33-25CB-4F4D-AC4E-AA72E41686FD}"/>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13" name="直線コネクタ 712">
          <a:extLst>
            <a:ext uri="{FF2B5EF4-FFF2-40B4-BE49-F238E27FC236}">
              <a16:creationId xmlns:a16="http://schemas.microsoft.com/office/drawing/2014/main" id="{3675D70F-7FD7-4EF5-AEAF-FE5D23194E0B}"/>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14" name="テキスト ボックス 713">
          <a:extLst>
            <a:ext uri="{FF2B5EF4-FFF2-40B4-BE49-F238E27FC236}">
              <a16:creationId xmlns:a16="http://schemas.microsoft.com/office/drawing/2014/main" id="{8E5ED707-BAB5-464A-9587-B0BFFF031909}"/>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15" name="直線コネクタ 714">
          <a:extLst>
            <a:ext uri="{FF2B5EF4-FFF2-40B4-BE49-F238E27FC236}">
              <a16:creationId xmlns:a16="http://schemas.microsoft.com/office/drawing/2014/main" id="{F511A305-D073-4044-BC19-9C6B1C1815BB}"/>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16" name="テキスト ボックス 715">
          <a:extLst>
            <a:ext uri="{FF2B5EF4-FFF2-40B4-BE49-F238E27FC236}">
              <a16:creationId xmlns:a16="http://schemas.microsoft.com/office/drawing/2014/main" id="{B50BB13C-4D40-405E-BECD-C092A34DFA67}"/>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17" name="直線コネクタ 716">
          <a:extLst>
            <a:ext uri="{FF2B5EF4-FFF2-40B4-BE49-F238E27FC236}">
              <a16:creationId xmlns:a16="http://schemas.microsoft.com/office/drawing/2014/main" id="{311A3732-93CD-43FC-B76D-4D8BCA270FD6}"/>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18" name="テキスト ボックス 717">
          <a:extLst>
            <a:ext uri="{FF2B5EF4-FFF2-40B4-BE49-F238E27FC236}">
              <a16:creationId xmlns:a16="http://schemas.microsoft.com/office/drawing/2014/main" id="{F5ACF6EC-7B33-477A-B178-420BC4B1E38C}"/>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9" name="直線コネクタ 718">
          <a:extLst>
            <a:ext uri="{FF2B5EF4-FFF2-40B4-BE49-F238E27FC236}">
              <a16:creationId xmlns:a16="http://schemas.microsoft.com/office/drawing/2014/main" id="{C108E3AB-8D32-4B21-B423-B33DFFB697C6}"/>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0" name="【庁舎】&#10;有形固定資産減価償却率グラフ枠">
          <a:extLst>
            <a:ext uri="{FF2B5EF4-FFF2-40B4-BE49-F238E27FC236}">
              <a16:creationId xmlns:a16="http://schemas.microsoft.com/office/drawing/2014/main" id="{68B4DCBC-7BB8-4E6B-AE39-2537D8726A0B}"/>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136616</xdr:rowOff>
    </xdr:from>
    <xdr:to>
      <xdr:col>85</xdr:col>
      <xdr:colOff>126364</xdr:colOff>
      <xdr:row>108</xdr:row>
      <xdr:rowOff>64770</xdr:rowOff>
    </xdr:to>
    <xdr:cxnSp macro="">
      <xdr:nvCxnSpPr>
        <xdr:cNvPr id="721" name="直線コネクタ 720">
          <a:extLst>
            <a:ext uri="{FF2B5EF4-FFF2-40B4-BE49-F238E27FC236}">
              <a16:creationId xmlns:a16="http://schemas.microsoft.com/office/drawing/2014/main" id="{1A8A65F6-AAD2-409A-86ED-7A8BE3B380F0}"/>
            </a:ext>
          </a:extLst>
        </xdr:cNvPr>
        <xdr:cNvCxnSpPr/>
      </xdr:nvCxnSpPr>
      <xdr:spPr>
        <a:xfrm flipV="1">
          <a:off x="16318864" y="17281616"/>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68597</xdr:rowOff>
    </xdr:from>
    <xdr:ext cx="405111" cy="259045"/>
    <xdr:sp macro="" textlink="">
      <xdr:nvSpPr>
        <xdr:cNvPr id="722" name="【庁舎】&#10;有形固定資産減価償却率最小値テキスト">
          <a:extLst>
            <a:ext uri="{FF2B5EF4-FFF2-40B4-BE49-F238E27FC236}">
              <a16:creationId xmlns:a16="http://schemas.microsoft.com/office/drawing/2014/main" id="{E8741073-7567-4319-A68D-0FCDD05B54CA}"/>
            </a:ext>
          </a:extLst>
        </xdr:cNvPr>
        <xdr:cNvSpPr txBox="1"/>
      </xdr:nvSpPr>
      <xdr:spPr>
        <a:xfrm>
          <a:off x="16357600" y="1858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64770</xdr:rowOff>
    </xdr:from>
    <xdr:to>
      <xdr:col>86</xdr:col>
      <xdr:colOff>25400</xdr:colOff>
      <xdr:row>108</xdr:row>
      <xdr:rowOff>64770</xdr:rowOff>
    </xdr:to>
    <xdr:cxnSp macro="">
      <xdr:nvCxnSpPr>
        <xdr:cNvPr id="723" name="直線コネクタ 722">
          <a:extLst>
            <a:ext uri="{FF2B5EF4-FFF2-40B4-BE49-F238E27FC236}">
              <a16:creationId xmlns:a16="http://schemas.microsoft.com/office/drawing/2014/main" id="{22334E62-65D5-4D6B-A3A8-9743322F34C4}"/>
            </a:ext>
          </a:extLst>
        </xdr:cNvPr>
        <xdr:cNvCxnSpPr/>
      </xdr:nvCxnSpPr>
      <xdr:spPr>
        <a:xfrm>
          <a:off x="16230600" y="1858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83293</xdr:rowOff>
    </xdr:from>
    <xdr:ext cx="405111" cy="259045"/>
    <xdr:sp macro="" textlink="">
      <xdr:nvSpPr>
        <xdr:cNvPr id="724" name="【庁舎】&#10;有形固定資産減価償却率最大値テキスト">
          <a:extLst>
            <a:ext uri="{FF2B5EF4-FFF2-40B4-BE49-F238E27FC236}">
              <a16:creationId xmlns:a16="http://schemas.microsoft.com/office/drawing/2014/main" id="{37696B62-A0E7-4E9B-BCD3-A7727A9AE541}"/>
            </a:ext>
          </a:extLst>
        </xdr:cNvPr>
        <xdr:cNvSpPr txBox="1"/>
      </xdr:nvSpPr>
      <xdr:spPr>
        <a:xfrm>
          <a:off x="16357600" y="17056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136616</xdr:rowOff>
    </xdr:from>
    <xdr:to>
      <xdr:col>86</xdr:col>
      <xdr:colOff>25400</xdr:colOff>
      <xdr:row>100</xdr:row>
      <xdr:rowOff>136616</xdr:rowOff>
    </xdr:to>
    <xdr:cxnSp macro="">
      <xdr:nvCxnSpPr>
        <xdr:cNvPr id="725" name="直線コネクタ 724">
          <a:extLst>
            <a:ext uri="{FF2B5EF4-FFF2-40B4-BE49-F238E27FC236}">
              <a16:creationId xmlns:a16="http://schemas.microsoft.com/office/drawing/2014/main" id="{A8BE0549-E093-4037-96F1-F98F706BFE81}"/>
            </a:ext>
          </a:extLst>
        </xdr:cNvPr>
        <xdr:cNvCxnSpPr/>
      </xdr:nvCxnSpPr>
      <xdr:spPr>
        <a:xfrm>
          <a:off x="16230600" y="17281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100528</xdr:rowOff>
    </xdr:from>
    <xdr:ext cx="405111" cy="259045"/>
    <xdr:sp macro="" textlink="">
      <xdr:nvSpPr>
        <xdr:cNvPr id="726" name="【庁舎】&#10;有形固定資産減価償却率平均値テキスト">
          <a:extLst>
            <a:ext uri="{FF2B5EF4-FFF2-40B4-BE49-F238E27FC236}">
              <a16:creationId xmlns:a16="http://schemas.microsoft.com/office/drawing/2014/main" id="{FE555653-D049-4DE1-A485-37F9C6B8DD88}"/>
            </a:ext>
          </a:extLst>
        </xdr:cNvPr>
        <xdr:cNvSpPr txBox="1"/>
      </xdr:nvSpPr>
      <xdr:spPr>
        <a:xfrm>
          <a:off x="16357600" y="177598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77651</xdr:rowOff>
    </xdr:from>
    <xdr:to>
      <xdr:col>85</xdr:col>
      <xdr:colOff>177800</xdr:colOff>
      <xdr:row>105</xdr:row>
      <xdr:rowOff>7801</xdr:rowOff>
    </xdr:to>
    <xdr:sp macro="" textlink="">
      <xdr:nvSpPr>
        <xdr:cNvPr id="727" name="フローチャート: 判断 726">
          <a:extLst>
            <a:ext uri="{FF2B5EF4-FFF2-40B4-BE49-F238E27FC236}">
              <a16:creationId xmlns:a16="http://schemas.microsoft.com/office/drawing/2014/main" id="{F6D45CB2-754D-4575-A10B-D15CD75DFC78}"/>
            </a:ext>
          </a:extLst>
        </xdr:cNvPr>
        <xdr:cNvSpPr/>
      </xdr:nvSpPr>
      <xdr:spPr>
        <a:xfrm>
          <a:off x="16268700" y="1790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98879</xdr:rowOff>
    </xdr:from>
    <xdr:to>
      <xdr:col>81</xdr:col>
      <xdr:colOff>101600</xdr:colOff>
      <xdr:row>105</xdr:row>
      <xdr:rowOff>29029</xdr:rowOff>
    </xdr:to>
    <xdr:sp macro="" textlink="">
      <xdr:nvSpPr>
        <xdr:cNvPr id="728" name="フローチャート: 判断 727">
          <a:extLst>
            <a:ext uri="{FF2B5EF4-FFF2-40B4-BE49-F238E27FC236}">
              <a16:creationId xmlns:a16="http://schemas.microsoft.com/office/drawing/2014/main" id="{1480F0DE-9338-4349-88E2-AA9B89F2F56D}"/>
            </a:ext>
          </a:extLst>
        </xdr:cNvPr>
        <xdr:cNvSpPr/>
      </xdr:nvSpPr>
      <xdr:spPr>
        <a:xfrm>
          <a:off x="15430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71120</xdr:rowOff>
    </xdr:from>
    <xdr:to>
      <xdr:col>76</xdr:col>
      <xdr:colOff>165100</xdr:colOff>
      <xdr:row>105</xdr:row>
      <xdr:rowOff>1270</xdr:rowOff>
    </xdr:to>
    <xdr:sp macro="" textlink="">
      <xdr:nvSpPr>
        <xdr:cNvPr id="729" name="フローチャート: 判断 728">
          <a:extLst>
            <a:ext uri="{FF2B5EF4-FFF2-40B4-BE49-F238E27FC236}">
              <a16:creationId xmlns:a16="http://schemas.microsoft.com/office/drawing/2014/main" id="{E3AF831E-3757-454A-94CF-D2F3A239162A}"/>
            </a:ext>
          </a:extLst>
        </xdr:cNvPr>
        <xdr:cNvSpPr/>
      </xdr:nvSpPr>
      <xdr:spPr>
        <a:xfrm>
          <a:off x="14541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74386</xdr:rowOff>
    </xdr:from>
    <xdr:to>
      <xdr:col>72</xdr:col>
      <xdr:colOff>38100</xdr:colOff>
      <xdr:row>105</xdr:row>
      <xdr:rowOff>4536</xdr:rowOff>
    </xdr:to>
    <xdr:sp macro="" textlink="">
      <xdr:nvSpPr>
        <xdr:cNvPr id="730" name="フローチャート: 判断 729">
          <a:extLst>
            <a:ext uri="{FF2B5EF4-FFF2-40B4-BE49-F238E27FC236}">
              <a16:creationId xmlns:a16="http://schemas.microsoft.com/office/drawing/2014/main" id="{EB5BC098-68A9-4D58-9237-4BE34F9A83B2}"/>
            </a:ext>
          </a:extLst>
        </xdr:cNvPr>
        <xdr:cNvSpPr/>
      </xdr:nvSpPr>
      <xdr:spPr>
        <a:xfrm>
          <a:off x="136525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93980</xdr:rowOff>
    </xdr:from>
    <xdr:to>
      <xdr:col>67</xdr:col>
      <xdr:colOff>101600</xdr:colOff>
      <xdr:row>105</xdr:row>
      <xdr:rowOff>24130</xdr:rowOff>
    </xdr:to>
    <xdr:sp macro="" textlink="">
      <xdr:nvSpPr>
        <xdr:cNvPr id="731" name="フローチャート: 判断 730">
          <a:extLst>
            <a:ext uri="{FF2B5EF4-FFF2-40B4-BE49-F238E27FC236}">
              <a16:creationId xmlns:a16="http://schemas.microsoft.com/office/drawing/2014/main" id="{DF82284C-5BB5-41BA-80DF-D50B63F4943F}"/>
            </a:ext>
          </a:extLst>
        </xdr:cNvPr>
        <xdr:cNvSpPr/>
      </xdr:nvSpPr>
      <xdr:spPr>
        <a:xfrm>
          <a:off x="12763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CDC000CA-2E18-4B3B-9299-A7108DFB54CC}"/>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3E775F0D-8E35-4C2E-BDE9-71BE5539E2E5}"/>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E837F0D8-7460-4AFB-A054-575902D79057}"/>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01E07DA9-0509-43BA-B6B5-F8DB4E7413EA}"/>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06200FA6-3F58-4588-968F-329FD6072466}"/>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169092</xdr:rowOff>
    </xdr:from>
    <xdr:to>
      <xdr:col>85</xdr:col>
      <xdr:colOff>177800</xdr:colOff>
      <xdr:row>106</xdr:row>
      <xdr:rowOff>99242</xdr:rowOff>
    </xdr:to>
    <xdr:sp macro="" textlink="">
      <xdr:nvSpPr>
        <xdr:cNvPr id="737" name="楕円 736">
          <a:extLst>
            <a:ext uri="{FF2B5EF4-FFF2-40B4-BE49-F238E27FC236}">
              <a16:creationId xmlns:a16="http://schemas.microsoft.com/office/drawing/2014/main" id="{85C5CF71-EAE1-484D-BDB7-DCE937EE3D09}"/>
            </a:ext>
          </a:extLst>
        </xdr:cNvPr>
        <xdr:cNvSpPr/>
      </xdr:nvSpPr>
      <xdr:spPr>
        <a:xfrm>
          <a:off x="16268700" y="1817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147519</xdr:rowOff>
    </xdr:from>
    <xdr:ext cx="405111" cy="259045"/>
    <xdr:sp macro="" textlink="">
      <xdr:nvSpPr>
        <xdr:cNvPr id="738" name="【庁舎】&#10;有形固定資産減価償却率該当値テキスト">
          <a:extLst>
            <a:ext uri="{FF2B5EF4-FFF2-40B4-BE49-F238E27FC236}">
              <a16:creationId xmlns:a16="http://schemas.microsoft.com/office/drawing/2014/main" id="{255A1296-EAB8-4D43-BABD-E302B9686D0E}"/>
            </a:ext>
          </a:extLst>
        </xdr:cNvPr>
        <xdr:cNvSpPr txBox="1"/>
      </xdr:nvSpPr>
      <xdr:spPr>
        <a:xfrm>
          <a:off x="16357600" y="18149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129902</xdr:rowOff>
    </xdr:from>
    <xdr:to>
      <xdr:col>81</xdr:col>
      <xdr:colOff>101600</xdr:colOff>
      <xdr:row>106</xdr:row>
      <xdr:rowOff>60052</xdr:rowOff>
    </xdr:to>
    <xdr:sp macro="" textlink="">
      <xdr:nvSpPr>
        <xdr:cNvPr id="739" name="楕円 738">
          <a:extLst>
            <a:ext uri="{FF2B5EF4-FFF2-40B4-BE49-F238E27FC236}">
              <a16:creationId xmlns:a16="http://schemas.microsoft.com/office/drawing/2014/main" id="{7AC957EE-BD53-4276-AC48-BDF3B9B6EFA8}"/>
            </a:ext>
          </a:extLst>
        </xdr:cNvPr>
        <xdr:cNvSpPr/>
      </xdr:nvSpPr>
      <xdr:spPr>
        <a:xfrm>
          <a:off x="15430500" y="1813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9252</xdr:rowOff>
    </xdr:from>
    <xdr:to>
      <xdr:col>85</xdr:col>
      <xdr:colOff>127000</xdr:colOff>
      <xdr:row>106</xdr:row>
      <xdr:rowOff>48442</xdr:rowOff>
    </xdr:to>
    <xdr:cxnSp macro="">
      <xdr:nvCxnSpPr>
        <xdr:cNvPr id="740" name="直線コネクタ 739">
          <a:extLst>
            <a:ext uri="{FF2B5EF4-FFF2-40B4-BE49-F238E27FC236}">
              <a16:creationId xmlns:a16="http://schemas.microsoft.com/office/drawing/2014/main" id="{EF0A9253-187D-498C-95D2-04B48198CE50}"/>
            </a:ext>
          </a:extLst>
        </xdr:cNvPr>
        <xdr:cNvCxnSpPr/>
      </xdr:nvCxnSpPr>
      <xdr:spPr>
        <a:xfrm>
          <a:off x="15481300" y="18182952"/>
          <a:ext cx="8382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126637</xdr:rowOff>
    </xdr:from>
    <xdr:to>
      <xdr:col>76</xdr:col>
      <xdr:colOff>165100</xdr:colOff>
      <xdr:row>106</xdr:row>
      <xdr:rowOff>56787</xdr:rowOff>
    </xdr:to>
    <xdr:sp macro="" textlink="">
      <xdr:nvSpPr>
        <xdr:cNvPr id="741" name="楕円 740">
          <a:extLst>
            <a:ext uri="{FF2B5EF4-FFF2-40B4-BE49-F238E27FC236}">
              <a16:creationId xmlns:a16="http://schemas.microsoft.com/office/drawing/2014/main" id="{F7792A2E-7DB4-4B95-8061-F38732FA68E9}"/>
            </a:ext>
          </a:extLst>
        </xdr:cNvPr>
        <xdr:cNvSpPr/>
      </xdr:nvSpPr>
      <xdr:spPr>
        <a:xfrm>
          <a:off x="14541500" y="1812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5987</xdr:rowOff>
    </xdr:from>
    <xdr:to>
      <xdr:col>81</xdr:col>
      <xdr:colOff>50800</xdr:colOff>
      <xdr:row>106</xdr:row>
      <xdr:rowOff>9252</xdr:rowOff>
    </xdr:to>
    <xdr:cxnSp macro="">
      <xdr:nvCxnSpPr>
        <xdr:cNvPr id="742" name="直線コネクタ 741">
          <a:extLst>
            <a:ext uri="{FF2B5EF4-FFF2-40B4-BE49-F238E27FC236}">
              <a16:creationId xmlns:a16="http://schemas.microsoft.com/office/drawing/2014/main" id="{E4D08419-B387-4ADA-B2E4-5FA664AAFC08}"/>
            </a:ext>
          </a:extLst>
        </xdr:cNvPr>
        <xdr:cNvCxnSpPr/>
      </xdr:nvCxnSpPr>
      <xdr:spPr>
        <a:xfrm>
          <a:off x="14592300" y="18179687"/>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141332</xdr:rowOff>
    </xdr:from>
    <xdr:to>
      <xdr:col>72</xdr:col>
      <xdr:colOff>38100</xdr:colOff>
      <xdr:row>106</xdr:row>
      <xdr:rowOff>71482</xdr:rowOff>
    </xdr:to>
    <xdr:sp macro="" textlink="">
      <xdr:nvSpPr>
        <xdr:cNvPr id="743" name="楕円 742">
          <a:extLst>
            <a:ext uri="{FF2B5EF4-FFF2-40B4-BE49-F238E27FC236}">
              <a16:creationId xmlns:a16="http://schemas.microsoft.com/office/drawing/2014/main" id="{D92382DF-3FFB-41FD-821E-FED2B74FE444}"/>
            </a:ext>
          </a:extLst>
        </xdr:cNvPr>
        <xdr:cNvSpPr/>
      </xdr:nvSpPr>
      <xdr:spPr>
        <a:xfrm>
          <a:off x="13652500" y="1814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5987</xdr:rowOff>
    </xdr:from>
    <xdr:to>
      <xdr:col>76</xdr:col>
      <xdr:colOff>114300</xdr:colOff>
      <xdr:row>106</xdr:row>
      <xdr:rowOff>20682</xdr:rowOff>
    </xdr:to>
    <xdr:cxnSp macro="">
      <xdr:nvCxnSpPr>
        <xdr:cNvPr id="744" name="直線コネクタ 743">
          <a:extLst>
            <a:ext uri="{FF2B5EF4-FFF2-40B4-BE49-F238E27FC236}">
              <a16:creationId xmlns:a16="http://schemas.microsoft.com/office/drawing/2014/main" id="{5B1D65C1-D61B-431D-8581-DF4B3813991A}"/>
            </a:ext>
          </a:extLst>
        </xdr:cNvPr>
        <xdr:cNvCxnSpPr/>
      </xdr:nvCxnSpPr>
      <xdr:spPr>
        <a:xfrm flipV="1">
          <a:off x="13703300" y="18179687"/>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45556</xdr:rowOff>
    </xdr:from>
    <xdr:ext cx="405111" cy="259045"/>
    <xdr:sp macro="" textlink="">
      <xdr:nvSpPr>
        <xdr:cNvPr id="745" name="n_1aveValue【庁舎】&#10;有形固定資産減価償却率">
          <a:extLst>
            <a:ext uri="{FF2B5EF4-FFF2-40B4-BE49-F238E27FC236}">
              <a16:creationId xmlns:a16="http://schemas.microsoft.com/office/drawing/2014/main" id="{DC4EC5CC-7709-4949-8D7D-7F8D363669E7}"/>
            </a:ext>
          </a:extLst>
        </xdr:cNvPr>
        <xdr:cNvSpPr txBox="1"/>
      </xdr:nvSpPr>
      <xdr:spPr>
        <a:xfrm>
          <a:off x="15266044" y="1770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17797</xdr:rowOff>
    </xdr:from>
    <xdr:ext cx="405111" cy="259045"/>
    <xdr:sp macro="" textlink="">
      <xdr:nvSpPr>
        <xdr:cNvPr id="746" name="n_2aveValue【庁舎】&#10;有形固定資産減価償却率">
          <a:extLst>
            <a:ext uri="{FF2B5EF4-FFF2-40B4-BE49-F238E27FC236}">
              <a16:creationId xmlns:a16="http://schemas.microsoft.com/office/drawing/2014/main" id="{FC4E52E6-E758-408A-BE26-A22C3DB62CB1}"/>
            </a:ext>
          </a:extLst>
        </xdr:cNvPr>
        <xdr:cNvSpPr txBox="1"/>
      </xdr:nvSpPr>
      <xdr:spPr>
        <a:xfrm>
          <a:off x="143897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21063</xdr:rowOff>
    </xdr:from>
    <xdr:ext cx="405111" cy="259045"/>
    <xdr:sp macro="" textlink="">
      <xdr:nvSpPr>
        <xdr:cNvPr id="747" name="n_3aveValue【庁舎】&#10;有形固定資産減価償却率">
          <a:extLst>
            <a:ext uri="{FF2B5EF4-FFF2-40B4-BE49-F238E27FC236}">
              <a16:creationId xmlns:a16="http://schemas.microsoft.com/office/drawing/2014/main" id="{2037F02F-70E3-4266-BA1F-6653221749FA}"/>
            </a:ext>
          </a:extLst>
        </xdr:cNvPr>
        <xdr:cNvSpPr txBox="1"/>
      </xdr:nvSpPr>
      <xdr:spPr>
        <a:xfrm>
          <a:off x="13500744" y="1768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40657</xdr:rowOff>
    </xdr:from>
    <xdr:ext cx="405111" cy="259045"/>
    <xdr:sp macro="" textlink="">
      <xdr:nvSpPr>
        <xdr:cNvPr id="748" name="n_4aveValue【庁舎】&#10;有形固定資産減価償却率">
          <a:extLst>
            <a:ext uri="{FF2B5EF4-FFF2-40B4-BE49-F238E27FC236}">
              <a16:creationId xmlns:a16="http://schemas.microsoft.com/office/drawing/2014/main" id="{E41AE42A-082B-4778-A192-8D467FEE7066}"/>
            </a:ext>
          </a:extLst>
        </xdr:cNvPr>
        <xdr:cNvSpPr txBox="1"/>
      </xdr:nvSpPr>
      <xdr:spPr>
        <a:xfrm>
          <a:off x="12611744" y="1770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51179</xdr:rowOff>
    </xdr:from>
    <xdr:ext cx="405111" cy="259045"/>
    <xdr:sp macro="" textlink="">
      <xdr:nvSpPr>
        <xdr:cNvPr id="749" name="n_1mainValue【庁舎】&#10;有形固定資産減価償却率">
          <a:extLst>
            <a:ext uri="{FF2B5EF4-FFF2-40B4-BE49-F238E27FC236}">
              <a16:creationId xmlns:a16="http://schemas.microsoft.com/office/drawing/2014/main" id="{743EF55B-EA3B-4C1A-9BCD-F650DA891FB4}"/>
            </a:ext>
          </a:extLst>
        </xdr:cNvPr>
        <xdr:cNvSpPr txBox="1"/>
      </xdr:nvSpPr>
      <xdr:spPr>
        <a:xfrm>
          <a:off x="15266044" y="18224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47914</xdr:rowOff>
    </xdr:from>
    <xdr:ext cx="405111" cy="259045"/>
    <xdr:sp macro="" textlink="">
      <xdr:nvSpPr>
        <xdr:cNvPr id="750" name="n_2mainValue【庁舎】&#10;有形固定資産減価償却率">
          <a:extLst>
            <a:ext uri="{FF2B5EF4-FFF2-40B4-BE49-F238E27FC236}">
              <a16:creationId xmlns:a16="http://schemas.microsoft.com/office/drawing/2014/main" id="{64104655-96B2-4550-ABEB-220DCDAF3FA6}"/>
            </a:ext>
          </a:extLst>
        </xdr:cNvPr>
        <xdr:cNvSpPr txBox="1"/>
      </xdr:nvSpPr>
      <xdr:spPr>
        <a:xfrm>
          <a:off x="14389744" y="1822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62609</xdr:rowOff>
    </xdr:from>
    <xdr:ext cx="405111" cy="259045"/>
    <xdr:sp macro="" textlink="">
      <xdr:nvSpPr>
        <xdr:cNvPr id="751" name="n_3mainValue【庁舎】&#10;有形固定資産減価償却率">
          <a:extLst>
            <a:ext uri="{FF2B5EF4-FFF2-40B4-BE49-F238E27FC236}">
              <a16:creationId xmlns:a16="http://schemas.microsoft.com/office/drawing/2014/main" id="{F43A62B2-F70B-4786-AFBD-E2C3C5DC8575}"/>
            </a:ext>
          </a:extLst>
        </xdr:cNvPr>
        <xdr:cNvSpPr txBox="1"/>
      </xdr:nvSpPr>
      <xdr:spPr>
        <a:xfrm>
          <a:off x="13500744" y="18236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2" name="正方形/長方形 751">
          <a:extLst>
            <a:ext uri="{FF2B5EF4-FFF2-40B4-BE49-F238E27FC236}">
              <a16:creationId xmlns:a16="http://schemas.microsoft.com/office/drawing/2014/main" id="{BCB10E72-F7BD-4CA2-8875-9FBB54CF231F}"/>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3" name="正方形/長方形 752">
          <a:extLst>
            <a:ext uri="{FF2B5EF4-FFF2-40B4-BE49-F238E27FC236}">
              <a16:creationId xmlns:a16="http://schemas.microsoft.com/office/drawing/2014/main" id="{7B8389BE-1EB1-43CE-B69B-C53C34908F87}"/>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4" name="正方形/長方形 753">
          <a:extLst>
            <a:ext uri="{FF2B5EF4-FFF2-40B4-BE49-F238E27FC236}">
              <a16:creationId xmlns:a16="http://schemas.microsoft.com/office/drawing/2014/main" id="{BE0459E0-517F-4AFF-B12B-F1C62309AD46}"/>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5" name="正方形/長方形 754">
          <a:extLst>
            <a:ext uri="{FF2B5EF4-FFF2-40B4-BE49-F238E27FC236}">
              <a16:creationId xmlns:a16="http://schemas.microsoft.com/office/drawing/2014/main" id="{5F85D050-F917-4E6A-9C85-0C791197E0FF}"/>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6" name="正方形/長方形 755">
          <a:extLst>
            <a:ext uri="{FF2B5EF4-FFF2-40B4-BE49-F238E27FC236}">
              <a16:creationId xmlns:a16="http://schemas.microsoft.com/office/drawing/2014/main" id="{61CE8AD0-FC50-45E3-99D5-890EE12D72A4}"/>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7" name="正方形/長方形 756">
          <a:extLst>
            <a:ext uri="{FF2B5EF4-FFF2-40B4-BE49-F238E27FC236}">
              <a16:creationId xmlns:a16="http://schemas.microsoft.com/office/drawing/2014/main" id="{1590ED32-FA47-4C4D-A702-31393F71A493}"/>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8" name="正方形/長方形 757">
          <a:extLst>
            <a:ext uri="{FF2B5EF4-FFF2-40B4-BE49-F238E27FC236}">
              <a16:creationId xmlns:a16="http://schemas.microsoft.com/office/drawing/2014/main" id="{2BBDDDB3-50AA-4D95-A3D4-93378E4AE37F}"/>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9" name="正方形/長方形 758">
          <a:extLst>
            <a:ext uri="{FF2B5EF4-FFF2-40B4-BE49-F238E27FC236}">
              <a16:creationId xmlns:a16="http://schemas.microsoft.com/office/drawing/2014/main" id="{CCCB09C7-C75A-416C-AC35-C9113A79656E}"/>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0" name="テキスト ボックス 759">
          <a:extLst>
            <a:ext uri="{FF2B5EF4-FFF2-40B4-BE49-F238E27FC236}">
              <a16:creationId xmlns:a16="http://schemas.microsoft.com/office/drawing/2014/main" id="{10A4629E-08EE-458E-93A3-DCE8F4CE4BCA}"/>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1" name="直線コネクタ 760">
          <a:extLst>
            <a:ext uri="{FF2B5EF4-FFF2-40B4-BE49-F238E27FC236}">
              <a16:creationId xmlns:a16="http://schemas.microsoft.com/office/drawing/2014/main" id="{6EEE28A8-E78D-4F16-A83A-6739439396ED}"/>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62" name="直線コネクタ 761">
          <a:extLst>
            <a:ext uri="{FF2B5EF4-FFF2-40B4-BE49-F238E27FC236}">
              <a16:creationId xmlns:a16="http://schemas.microsoft.com/office/drawing/2014/main" id="{5236083C-FA38-486C-8FD7-C2C5662AB025}"/>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63" name="テキスト ボックス 762">
          <a:extLst>
            <a:ext uri="{FF2B5EF4-FFF2-40B4-BE49-F238E27FC236}">
              <a16:creationId xmlns:a16="http://schemas.microsoft.com/office/drawing/2014/main" id="{F34CF3AA-7112-4236-9DE0-89E1CE399C3E}"/>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64" name="直線コネクタ 763">
          <a:extLst>
            <a:ext uri="{FF2B5EF4-FFF2-40B4-BE49-F238E27FC236}">
              <a16:creationId xmlns:a16="http://schemas.microsoft.com/office/drawing/2014/main" id="{B3EF3373-7683-4EF5-8F5B-B11E320E3004}"/>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65" name="テキスト ボックス 764">
          <a:extLst>
            <a:ext uri="{FF2B5EF4-FFF2-40B4-BE49-F238E27FC236}">
              <a16:creationId xmlns:a16="http://schemas.microsoft.com/office/drawing/2014/main" id="{9473CA26-3FFD-4C4C-9982-792CC481D288}"/>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66" name="直線コネクタ 765">
          <a:extLst>
            <a:ext uri="{FF2B5EF4-FFF2-40B4-BE49-F238E27FC236}">
              <a16:creationId xmlns:a16="http://schemas.microsoft.com/office/drawing/2014/main" id="{04A0646F-40C9-4516-B3CB-856753B46B7E}"/>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67" name="テキスト ボックス 766">
          <a:extLst>
            <a:ext uri="{FF2B5EF4-FFF2-40B4-BE49-F238E27FC236}">
              <a16:creationId xmlns:a16="http://schemas.microsoft.com/office/drawing/2014/main" id="{897D5165-39FC-4D6B-A726-473D53A85092}"/>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68" name="直線コネクタ 767">
          <a:extLst>
            <a:ext uri="{FF2B5EF4-FFF2-40B4-BE49-F238E27FC236}">
              <a16:creationId xmlns:a16="http://schemas.microsoft.com/office/drawing/2014/main" id="{72656B23-D016-4100-9AE2-E65914D0A684}"/>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69" name="テキスト ボックス 768">
          <a:extLst>
            <a:ext uri="{FF2B5EF4-FFF2-40B4-BE49-F238E27FC236}">
              <a16:creationId xmlns:a16="http://schemas.microsoft.com/office/drawing/2014/main" id="{005AD45A-DBB9-4CC3-B212-C4EA192CB7CE}"/>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0" name="直線コネクタ 769">
          <a:extLst>
            <a:ext uri="{FF2B5EF4-FFF2-40B4-BE49-F238E27FC236}">
              <a16:creationId xmlns:a16="http://schemas.microsoft.com/office/drawing/2014/main" id="{405D036E-D21A-4FEC-9076-0956EF9A601D}"/>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1" name="テキスト ボックス 770">
          <a:extLst>
            <a:ext uri="{FF2B5EF4-FFF2-40B4-BE49-F238E27FC236}">
              <a16:creationId xmlns:a16="http://schemas.microsoft.com/office/drawing/2014/main" id="{118E44FA-B9C2-436E-A1C6-F8AD121C7DAD}"/>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2" name="【庁舎】&#10;一人当たり面積グラフ枠">
          <a:extLst>
            <a:ext uri="{FF2B5EF4-FFF2-40B4-BE49-F238E27FC236}">
              <a16:creationId xmlns:a16="http://schemas.microsoft.com/office/drawing/2014/main" id="{D1DE8705-B7CB-43DA-B86D-6329A6A33E05}"/>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115063</xdr:rowOff>
    </xdr:from>
    <xdr:to>
      <xdr:col>116</xdr:col>
      <xdr:colOff>62864</xdr:colOff>
      <xdr:row>107</xdr:row>
      <xdr:rowOff>19050</xdr:rowOff>
    </xdr:to>
    <xdr:cxnSp macro="">
      <xdr:nvCxnSpPr>
        <xdr:cNvPr id="773" name="直線コネクタ 772">
          <a:extLst>
            <a:ext uri="{FF2B5EF4-FFF2-40B4-BE49-F238E27FC236}">
              <a16:creationId xmlns:a16="http://schemas.microsoft.com/office/drawing/2014/main" id="{DA75937D-4932-45EE-9E2C-D29D061C05A7}"/>
            </a:ext>
          </a:extLst>
        </xdr:cNvPr>
        <xdr:cNvCxnSpPr/>
      </xdr:nvCxnSpPr>
      <xdr:spPr>
        <a:xfrm flipV="1">
          <a:off x="22160864" y="17088613"/>
          <a:ext cx="0" cy="1275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22877</xdr:rowOff>
    </xdr:from>
    <xdr:ext cx="469744" cy="259045"/>
    <xdr:sp macro="" textlink="">
      <xdr:nvSpPr>
        <xdr:cNvPr id="774" name="【庁舎】&#10;一人当たり面積最小値テキスト">
          <a:extLst>
            <a:ext uri="{FF2B5EF4-FFF2-40B4-BE49-F238E27FC236}">
              <a16:creationId xmlns:a16="http://schemas.microsoft.com/office/drawing/2014/main" id="{5F4E6536-5691-4EF5-8477-5BCD8E772627}"/>
            </a:ext>
          </a:extLst>
        </xdr:cNvPr>
        <xdr:cNvSpPr txBox="1"/>
      </xdr:nvSpPr>
      <xdr:spPr>
        <a:xfrm>
          <a:off x="22199600"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19050</xdr:rowOff>
    </xdr:from>
    <xdr:to>
      <xdr:col>116</xdr:col>
      <xdr:colOff>152400</xdr:colOff>
      <xdr:row>107</xdr:row>
      <xdr:rowOff>19050</xdr:rowOff>
    </xdr:to>
    <xdr:cxnSp macro="">
      <xdr:nvCxnSpPr>
        <xdr:cNvPr id="775" name="直線コネクタ 774">
          <a:extLst>
            <a:ext uri="{FF2B5EF4-FFF2-40B4-BE49-F238E27FC236}">
              <a16:creationId xmlns:a16="http://schemas.microsoft.com/office/drawing/2014/main" id="{2943668C-688D-40C9-914A-815FE0F78FCB}"/>
            </a:ext>
          </a:extLst>
        </xdr:cNvPr>
        <xdr:cNvCxnSpPr/>
      </xdr:nvCxnSpPr>
      <xdr:spPr>
        <a:xfrm>
          <a:off x="22072600" y="1836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61740</xdr:rowOff>
    </xdr:from>
    <xdr:ext cx="469744" cy="259045"/>
    <xdr:sp macro="" textlink="">
      <xdr:nvSpPr>
        <xdr:cNvPr id="776" name="【庁舎】&#10;一人当たり面積最大値テキスト">
          <a:extLst>
            <a:ext uri="{FF2B5EF4-FFF2-40B4-BE49-F238E27FC236}">
              <a16:creationId xmlns:a16="http://schemas.microsoft.com/office/drawing/2014/main" id="{566C65E0-C751-4AEE-918E-5F091C8103BB}"/>
            </a:ext>
          </a:extLst>
        </xdr:cNvPr>
        <xdr:cNvSpPr txBox="1"/>
      </xdr:nvSpPr>
      <xdr:spPr>
        <a:xfrm>
          <a:off x="22199600" y="1686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115063</xdr:rowOff>
    </xdr:from>
    <xdr:to>
      <xdr:col>116</xdr:col>
      <xdr:colOff>152400</xdr:colOff>
      <xdr:row>99</xdr:row>
      <xdr:rowOff>115063</xdr:rowOff>
    </xdr:to>
    <xdr:cxnSp macro="">
      <xdr:nvCxnSpPr>
        <xdr:cNvPr id="777" name="直線コネクタ 776">
          <a:extLst>
            <a:ext uri="{FF2B5EF4-FFF2-40B4-BE49-F238E27FC236}">
              <a16:creationId xmlns:a16="http://schemas.microsoft.com/office/drawing/2014/main" id="{F9CD367E-F7E8-43FF-8AF9-185DA822D0A4}"/>
            </a:ext>
          </a:extLst>
        </xdr:cNvPr>
        <xdr:cNvCxnSpPr/>
      </xdr:nvCxnSpPr>
      <xdr:spPr>
        <a:xfrm>
          <a:off x="22072600" y="1708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35831</xdr:rowOff>
    </xdr:from>
    <xdr:ext cx="469744" cy="259045"/>
    <xdr:sp macro="" textlink="">
      <xdr:nvSpPr>
        <xdr:cNvPr id="778" name="【庁舎】&#10;一人当たり面積平均値テキスト">
          <a:extLst>
            <a:ext uri="{FF2B5EF4-FFF2-40B4-BE49-F238E27FC236}">
              <a16:creationId xmlns:a16="http://schemas.microsoft.com/office/drawing/2014/main" id="{4E8921D5-6441-4044-BDF0-C4DBA7BA8292}"/>
            </a:ext>
          </a:extLst>
        </xdr:cNvPr>
        <xdr:cNvSpPr txBox="1"/>
      </xdr:nvSpPr>
      <xdr:spPr>
        <a:xfrm>
          <a:off x="22199600" y="178666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57404</xdr:rowOff>
    </xdr:from>
    <xdr:to>
      <xdr:col>116</xdr:col>
      <xdr:colOff>114300</xdr:colOff>
      <xdr:row>104</xdr:row>
      <xdr:rowOff>159004</xdr:rowOff>
    </xdr:to>
    <xdr:sp macro="" textlink="">
      <xdr:nvSpPr>
        <xdr:cNvPr id="779" name="フローチャート: 判断 778">
          <a:extLst>
            <a:ext uri="{FF2B5EF4-FFF2-40B4-BE49-F238E27FC236}">
              <a16:creationId xmlns:a16="http://schemas.microsoft.com/office/drawing/2014/main" id="{7099FA99-81D1-4C78-9969-1FFEC438C1B5}"/>
            </a:ext>
          </a:extLst>
        </xdr:cNvPr>
        <xdr:cNvSpPr/>
      </xdr:nvSpPr>
      <xdr:spPr>
        <a:xfrm>
          <a:off x="22110700" y="1788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75692</xdr:rowOff>
    </xdr:from>
    <xdr:to>
      <xdr:col>112</xdr:col>
      <xdr:colOff>38100</xdr:colOff>
      <xdr:row>105</xdr:row>
      <xdr:rowOff>5842</xdr:rowOff>
    </xdr:to>
    <xdr:sp macro="" textlink="">
      <xdr:nvSpPr>
        <xdr:cNvPr id="780" name="フローチャート: 判断 779">
          <a:extLst>
            <a:ext uri="{FF2B5EF4-FFF2-40B4-BE49-F238E27FC236}">
              <a16:creationId xmlns:a16="http://schemas.microsoft.com/office/drawing/2014/main" id="{8FF735C3-7110-4D21-8B26-D46B1940347B}"/>
            </a:ext>
          </a:extLst>
        </xdr:cNvPr>
        <xdr:cNvSpPr/>
      </xdr:nvSpPr>
      <xdr:spPr>
        <a:xfrm>
          <a:off x="21272500" y="1790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57404</xdr:rowOff>
    </xdr:from>
    <xdr:to>
      <xdr:col>107</xdr:col>
      <xdr:colOff>101600</xdr:colOff>
      <xdr:row>104</xdr:row>
      <xdr:rowOff>159004</xdr:rowOff>
    </xdr:to>
    <xdr:sp macro="" textlink="">
      <xdr:nvSpPr>
        <xdr:cNvPr id="781" name="フローチャート: 判断 780">
          <a:extLst>
            <a:ext uri="{FF2B5EF4-FFF2-40B4-BE49-F238E27FC236}">
              <a16:creationId xmlns:a16="http://schemas.microsoft.com/office/drawing/2014/main" id="{A4D79ED6-9BED-48DE-A5C4-277C35AD7C34}"/>
            </a:ext>
          </a:extLst>
        </xdr:cNvPr>
        <xdr:cNvSpPr/>
      </xdr:nvSpPr>
      <xdr:spPr>
        <a:xfrm>
          <a:off x="20383500" y="1788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84837</xdr:rowOff>
    </xdr:from>
    <xdr:to>
      <xdr:col>102</xdr:col>
      <xdr:colOff>165100</xdr:colOff>
      <xdr:row>105</xdr:row>
      <xdr:rowOff>14987</xdr:rowOff>
    </xdr:to>
    <xdr:sp macro="" textlink="">
      <xdr:nvSpPr>
        <xdr:cNvPr id="782" name="フローチャート: 判断 781">
          <a:extLst>
            <a:ext uri="{FF2B5EF4-FFF2-40B4-BE49-F238E27FC236}">
              <a16:creationId xmlns:a16="http://schemas.microsoft.com/office/drawing/2014/main" id="{DA981EC6-9021-4A13-9C96-E6173FC83F23}"/>
            </a:ext>
          </a:extLst>
        </xdr:cNvPr>
        <xdr:cNvSpPr/>
      </xdr:nvSpPr>
      <xdr:spPr>
        <a:xfrm>
          <a:off x="19494500" y="1791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112268</xdr:rowOff>
    </xdr:from>
    <xdr:to>
      <xdr:col>98</xdr:col>
      <xdr:colOff>38100</xdr:colOff>
      <xdr:row>105</xdr:row>
      <xdr:rowOff>42418</xdr:rowOff>
    </xdr:to>
    <xdr:sp macro="" textlink="">
      <xdr:nvSpPr>
        <xdr:cNvPr id="783" name="フローチャート: 判断 782">
          <a:extLst>
            <a:ext uri="{FF2B5EF4-FFF2-40B4-BE49-F238E27FC236}">
              <a16:creationId xmlns:a16="http://schemas.microsoft.com/office/drawing/2014/main" id="{EE4685ED-DBA9-4A97-9061-B1CA5A1EA34F}"/>
            </a:ext>
          </a:extLst>
        </xdr:cNvPr>
        <xdr:cNvSpPr/>
      </xdr:nvSpPr>
      <xdr:spPr>
        <a:xfrm>
          <a:off x="18605500" y="1794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4" name="テキスト ボックス 783">
          <a:extLst>
            <a:ext uri="{FF2B5EF4-FFF2-40B4-BE49-F238E27FC236}">
              <a16:creationId xmlns:a16="http://schemas.microsoft.com/office/drawing/2014/main" id="{FEF5CA70-BF9D-4E81-8CA2-6D88B7F0909B}"/>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5" name="テキスト ボックス 784">
          <a:extLst>
            <a:ext uri="{FF2B5EF4-FFF2-40B4-BE49-F238E27FC236}">
              <a16:creationId xmlns:a16="http://schemas.microsoft.com/office/drawing/2014/main" id="{77F5146B-0537-4A43-8F2E-AAAABE42DCFD}"/>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6" name="テキスト ボックス 785">
          <a:extLst>
            <a:ext uri="{FF2B5EF4-FFF2-40B4-BE49-F238E27FC236}">
              <a16:creationId xmlns:a16="http://schemas.microsoft.com/office/drawing/2014/main" id="{B57DE5D0-B5CE-4A5F-A0DF-334D3C602CC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7" name="テキスト ボックス 786">
          <a:extLst>
            <a:ext uri="{FF2B5EF4-FFF2-40B4-BE49-F238E27FC236}">
              <a16:creationId xmlns:a16="http://schemas.microsoft.com/office/drawing/2014/main" id="{7A2A6ED1-694C-4649-81E0-5CC57A88E517}"/>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88" name="テキスト ボックス 787">
          <a:extLst>
            <a:ext uri="{FF2B5EF4-FFF2-40B4-BE49-F238E27FC236}">
              <a16:creationId xmlns:a16="http://schemas.microsoft.com/office/drawing/2014/main" id="{229D08B7-D227-47F6-B48D-09CB241F4832}"/>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141987</xdr:rowOff>
    </xdr:from>
    <xdr:to>
      <xdr:col>116</xdr:col>
      <xdr:colOff>114300</xdr:colOff>
      <xdr:row>104</xdr:row>
      <xdr:rowOff>72137</xdr:rowOff>
    </xdr:to>
    <xdr:sp macro="" textlink="">
      <xdr:nvSpPr>
        <xdr:cNvPr id="789" name="楕円 788">
          <a:extLst>
            <a:ext uri="{FF2B5EF4-FFF2-40B4-BE49-F238E27FC236}">
              <a16:creationId xmlns:a16="http://schemas.microsoft.com/office/drawing/2014/main" id="{C55020FE-AD0F-4353-ABAE-2D4C1BC3C789}"/>
            </a:ext>
          </a:extLst>
        </xdr:cNvPr>
        <xdr:cNvSpPr/>
      </xdr:nvSpPr>
      <xdr:spPr>
        <a:xfrm>
          <a:off x="22110700" y="1780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164864</xdr:rowOff>
    </xdr:from>
    <xdr:ext cx="469744" cy="259045"/>
    <xdr:sp macro="" textlink="">
      <xdr:nvSpPr>
        <xdr:cNvPr id="790" name="【庁舎】&#10;一人当たり面積該当値テキスト">
          <a:extLst>
            <a:ext uri="{FF2B5EF4-FFF2-40B4-BE49-F238E27FC236}">
              <a16:creationId xmlns:a16="http://schemas.microsoft.com/office/drawing/2014/main" id="{9A070A07-598D-40B0-88C5-67A478D0EFAE}"/>
            </a:ext>
          </a:extLst>
        </xdr:cNvPr>
        <xdr:cNvSpPr txBox="1"/>
      </xdr:nvSpPr>
      <xdr:spPr>
        <a:xfrm>
          <a:off x="22199600" y="17652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151130</xdr:rowOff>
    </xdr:from>
    <xdr:to>
      <xdr:col>112</xdr:col>
      <xdr:colOff>38100</xdr:colOff>
      <xdr:row>104</xdr:row>
      <xdr:rowOff>81280</xdr:rowOff>
    </xdr:to>
    <xdr:sp macro="" textlink="">
      <xdr:nvSpPr>
        <xdr:cNvPr id="791" name="楕円 790">
          <a:extLst>
            <a:ext uri="{FF2B5EF4-FFF2-40B4-BE49-F238E27FC236}">
              <a16:creationId xmlns:a16="http://schemas.microsoft.com/office/drawing/2014/main" id="{A2D9E5B3-877B-497A-A51E-C5388655F8C0}"/>
            </a:ext>
          </a:extLst>
        </xdr:cNvPr>
        <xdr:cNvSpPr/>
      </xdr:nvSpPr>
      <xdr:spPr>
        <a:xfrm>
          <a:off x="21272500" y="1781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21337</xdr:rowOff>
    </xdr:from>
    <xdr:to>
      <xdr:col>116</xdr:col>
      <xdr:colOff>63500</xdr:colOff>
      <xdr:row>104</xdr:row>
      <xdr:rowOff>30480</xdr:rowOff>
    </xdr:to>
    <xdr:cxnSp macro="">
      <xdr:nvCxnSpPr>
        <xdr:cNvPr id="792" name="直線コネクタ 791">
          <a:extLst>
            <a:ext uri="{FF2B5EF4-FFF2-40B4-BE49-F238E27FC236}">
              <a16:creationId xmlns:a16="http://schemas.microsoft.com/office/drawing/2014/main" id="{201642F4-849B-42A7-899E-F3FB2979413C}"/>
            </a:ext>
          </a:extLst>
        </xdr:cNvPr>
        <xdr:cNvCxnSpPr/>
      </xdr:nvCxnSpPr>
      <xdr:spPr>
        <a:xfrm flipV="1">
          <a:off x="21323300" y="17852137"/>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160274</xdr:rowOff>
    </xdr:from>
    <xdr:to>
      <xdr:col>107</xdr:col>
      <xdr:colOff>101600</xdr:colOff>
      <xdr:row>104</xdr:row>
      <xdr:rowOff>90424</xdr:rowOff>
    </xdr:to>
    <xdr:sp macro="" textlink="">
      <xdr:nvSpPr>
        <xdr:cNvPr id="793" name="楕円 792">
          <a:extLst>
            <a:ext uri="{FF2B5EF4-FFF2-40B4-BE49-F238E27FC236}">
              <a16:creationId xmlns:a16="http://schemas.microsoft.com/office/drawing/2014/main" id="{2D50C664-A6A0-4D10-81D6-6BF74AE8C554}"/>
            </a:ext>
          </a:extLst>
        </xdr:cNvPr>
        <xdr:cNvSpPr/>
      </xdr:nvSpPr>
      <xdr:spPr>
        <a:xfrm>
          <a:off x="20383500" y="1781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30480</xdr:rowOff>
    </xdr:from>
    <xdr:to>
      <xdr:col>111</xdr:col>
      <xdr:colOff>177800</xdr:colOff>
      <xdr:row>104</xdr:row>
      <xdr:rowOff>39624</xdr:rowOff>
    </xdr:to>
    <xdr:cxnSp macro="">
      <xdr:nvCxnSpPr>
        <xdr:cNvPr id="794" name="直線コネクタ 793">
          <a:extLst>
            <a:ext uri="{FF2B5EF4-FFF2-40B4-BE49-F238E27FC236}">
              <a16:creationId xmlns:a16="http://schemas.microsoft.com/office/drawing/2014/main" id="{843E9ED7-2A65-4D88-A455-FEAD037A07D7}"/>
            </a:ext>
          </a:extLst>
        </xdr:cNvPr>
        <xdr:cNvCxnSpPr/>
      </xdr:nvCxnSpPr>
      <xdr:spPr>
        <a:xfrm flipV="1">
          <a:off x="20434300" y="178612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169418</xdr:rowOff>
    </xdr:from>
    <xdr:to>
      <xdr:col>102</xdr:col>
      <xdr:colOff>165100</xdr:colOff>
      <xdr:row>104</xdr:row>
      <xdr:rowOff>99568</xdr:rowOff>
    </xdr:to>
    <xdr:sp macro="" textlink="">
      <xdr:nvSpPr>
        <xdr:cNvPr id="795" name="楕円 794">
          <a:extLst>
            <a:ext uri="{FF2B5EF4-FFF2-40B4-BE49-F238E27FC236}">
              <a16:creationId xmlns:a16="http://schemas.microsoft.com/office/drawing/2014/main" id="{9BC3CFBF-BDAE-4553-940B-F2EE70D79B80}"/>
            </a:ext>
          </a:extLst>
        </xdr:cNvPr>
        <xdr:cNvSpPr/>
      </xdr:nvSpPr>
      <xdr:spPr>
        <a:xfrm>
          <a:off x="19494500" y="1782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39624</xdr:rowOff>
    </xdr:from>
    <xdr:to>
      <xdr:col>107</xdr:col>
      <xdr:colOff>50800</xdr:colOff>
      <xdr:row>104</xdr:row>
      <xdr:rowOff>48768</xdr:rowOff>
    </xdr:to>
    <xdr:cxnSp macro="">
      <xdr:nvCxnSpPr>
        <xdr:cNvPr id="796" name="直線コネクタ 795">
          <a:extLst>
            <a:ext uri="{FF2B5EF4-FFF2-40B4-BE49-F238E27FC236}">
              <a16:creationId xmlns:a16="http://schemas.microsoft.com/office/drawing/2014/main" id="{0A414DC8-2ED8-4082-ABE8-C3A0A97336E4}"/>
            </a:ext>
          </a:extLst>
        </xdr:cNvPr>
        <xdr:cNvCxnSpPr/>
      </xdr:nvCxnSpPr>
      <xdr:spPr>
        <a:xfrm flipV="1">
          <a:off x="19545300" y="178704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168419</xdr:rowOff>
    </xdr:from>
    <xdr:ext cx="469744" cy="259045"/>
    <xdr:sp macro="" textlink="">
      <xdr:nvSpPr>
        <xdr:cNvPr id="797" name="n_1aveValue【庁舎】&#10;一人当たり面積">
          <a:extLst>
            <a:ext uri="{FF2B5EF4-FFF2-40B4-BE49-F238E27FC236}">
              <a16:creationId xmlns:a16="http://schemas.microsoft.com/office/drawing/2014/main" id="{7D7B4411-0819-4809-A43E-1F09CCA28B93}"/>
            </a:ext>
          </a:extLst>
        </xdr:cNvPr>
        <xdr:cNvSpPr txBox="1"/>
      </xdr:nvSpPr>
      <xdr:spPr>
        <a:xfrm>
          <a:off x="21075727" y="17999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150131</xdr:rowOff>
    </xdr:from>
    <xdr:ext cx="469744" cy="259045"/>
    <xdr:sp macro="" textlink="">
      <xdr:nvSpPr>
        <xdr:cNvPr id="798" name="n_2aveValue【庁舎】&#10;一人当たり面積">
          <a:extLst>
            <a:ext uri="{FF2B5EF4-FFF2-40B4-BE49-F238E27FC236}">
              <a16:creationId xmlns:a16="http://schemas.microsoft.com/office/drawing/2014/main" id="{7FF154ED-6A6D-4859-BA10-7AA3DE6A22BA}"/>
            </a:ext>
          </a:extLst>
        </xdr:cNvPr>
        <xdr:cNvSpPr txBox="1"/>
      </xdr:nvSpPr>
      <xdr:spPr>
        <a:xfrm>
          <a:off x="20199427" y="17980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6114</xdr:rowOff>
    </xdr:from>
    <xdr:ext cx="469744" cy="259045"/>
    <xdr:sp macro="" textlink="">
      <xdr:nvSpPr>
        <xdr:cNvPr id="799" name="n_3aveValue【庁舎】&#10;一人当たり面積">
          <a:extLst>
            <a:ext uri="{FF2B5EF4-FFF2-40B4-BE49-F238E27FC236}">
              <a16:creationId xmlns:a16="http://schemas.microsoft.com/office/drawing/2014/main" id="{F1976194-A013-4EB7-9738-6BFF71F28875}"/>
            </a:ext>
          </a:extLst>
        </xdr:cNvPr>
        <xdr:cNvSpPr txBox="1"/>
      </xdr:nvSpPr>
      <xdr:spPr>
        <a:xfrm>
          <a:off x="19310427" y="1800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58945</xdr:rowOff>
    </xdr:from>
    <xdr:ext cx="469744" cy="259045"/>
    <xdr:sp macro="" textlink="">
      <xdr:nvSpPr>
        <xdr:cNvPr id="800" name="n_4aveValue【庁舎】&#10;一人当たり面積">
          <a:extLst>
            <a:ext uri="{FF2B5EF4-FFF2-40B4-BE49-F238E27FC236}">
              <a16:creationId xmlns:a16="http://schemas.microsoft.com/office/drawing/2014/main" id="{0C04007F-A0D6-4B4A-A6FA-46A0510148B3}"/>
            </a:ext>
          </a:extLst>
        </xdr:cNvPr>
        <xdr:cNvSpPr txBox="1"/>
      </xdr:nvSpPr>
      <xdr:spPr>
        <a:xfrm>
          <a:off x="18421427" y="1771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97807</xdr:rowOff>
    </xdr:from>
    <xdr:ext cx="469744" cy="259045"/>
    <xdr:sp macro="" textlink="">
      <xdr:nvSpPr>
        <xdr:cNvPr id="801" name="n_1mainValue【庁舎】&#10;一人当たり面積">
          <a:extLst>
            <a:ext uri="{FF2B5EF4-FFF2-40B4-BE49-F238E27FC236}">
              <a16:creationId xmlns:a16="http://schemas.microsoft.com/office/drawing/2014/main" id="{BBF30116-7835-4BA6-8588-26906CF91137}"/>
            </a:ext>
          </a:extLst>
        </xdr:cNvPr>
        <xdr:cNvSpPr txBox="1"/>
      </xdr:nvSpPr>
      <xdr:spPr>
        <a:xfrm>
          <a:off x="21075727" y="1758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106951</xdr:rowOff>
    </xdr:from>
    <xdr:ext cx="469744" cy="259045"/>
    <xdr:sp macro="" textlink="">
      <xdr:nvSpPr>
        <xdr:cNvPr id="802" name="n_2mainValue【庁舎】&#10;一人当たり面積">
          <a:extLst>
            <a:ext uri="{FF2B5EF4-FFF2-40B4-BE49-F238E27FC236}">
              <a16:creationId xmlns:a16="http://schemas.microsoft.com/office/drawing/2014/main" id="{2F70E1F6-772D-4035-B494-F6F0F1E01D8D}"/>
            </a:ext>
          </a:extLst>
        </xdr:cNvPr>
        <xdr:cNvSpPr txBox="1"/>
      </xdr:nvSpPr>
      <xdr:spPr>
        <a:xfrm>
          <a:off x="20199427" y="17594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116095</xdr:rowOff>
    </xdr:from>
    <xdr:ext cx="469744" cy="259045"/>
    <xdr:sp macro="" textlink="">
      <xdr:nvSpPr>
        <xdr:cNvPr id="803" name="n_3mainValue【庁舎】&#10;一人当たり面積">
          <a:extLst>
            <a:ext uri="{FF2B5EF4-FFF2-40B4-BE49-F238E27FC236}">
              <a16:creationId xmlns:a16="http://schemas.microsoft.com/office/drawing/2014/main" id="{B35E8E64-1687-44D6-9C18-6DFFE313311E}"/>
            </a:ext>
          </a:extLst>
        </xdr:cNvPr>
        <xdr:cNvSpPr txBox="1"/>
      </xdr:nvSpPr>
      <xdr:spPr>
        <a:xfrm>
          <a:off x="19310427" y="17603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04" name="正方形/長方形 803">
          <a:extLst>
            <a:ext uri="{FF2B5EF4-FFF2-40B4-BE49-F238E27FC236}">
              <a16:creationId xmlns:a16="http://schemas.microsoft.com/office/drawing/2014/main" id="{A37015FD-E3E9-43D9-A18D-EAAB39C30683}"/>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05" name="正方形/長方形 804">
          <a:extLst>
            <a:ext uri="{FF2B5EF4-FFF2-40B4-BE49-F238E27FC236}">
              <a16:creationId xmlns:a16="http://schemas.microsoft.com/office/drawing/2014/main" id="{DF0BDD72-6488-41C4-9F42-101EB96E8CAF}"/>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06" name="テキスト ボックス 805">
          <a:extLst>
            <a:ext uri="{FF2B5EF4-FFF2-40B4-BE49-F238E27FC236}">
              <a16:creationId xmlns:a16="http://schemas.microsoft.com/office/drawing/2014/main" id="{5DD3B8B8-FA82-4AE8-8378-BB40E23AEB77}"/>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一般廃棄物処理施設の有形固定資産減価償却率は，他の施設と比較し，平均値を大きく上回っている状態であるが，現在，施設の更新に向け，設計等を行っているところである。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1" t="s">
        <v>80</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2" t="s">
        <v>82</v>
      </c>
      <c r="C3" s="403"/>
      <c r="D3" s="403"/>
      <c r="E3" s="404"/>
      <c r="F3" s="404"/>
      <c r="G3" s="404"/>
      <c r="H3" s="404"/>
      <c r="I3" s="404"/>
      <c r="J3" s="404"/>
      <c r="K3" s="404"/>
      <c r="L3" s="404" t="s">
        <v>83</v>
      </c>
      <c r="M3" s="404"/>
      <c r="N3" s="404"/>
      <c r="O3" s="404"/>
      <c r="P3" s="404"/>
      <c r="Q3" s="404"/>
      <c r="R3" s="411"/>
      <c r="S3" s="411"/>
      <c r="T3" s="411"/>
      <c r="U3" s="411"/>
      <c r="V3" s="412"/>
      <c r="W3" s="386" t="s">
        <v>84</v>
      </c>
      <c r="X3" s="387"/>
      <c r="Y3" s="387"/>
      <c r="Z3" s="387"/>
      <c r="AA3" s="387"/>
      <c r="AB3" s="403"/>
      <c r="AC3" s="411" t="s">
        <v>85</v>
      </c>
      <c r="AD3" s="387"/>
      <c r="AE3" s="387"/>
      <c r="AF3" s="387"/>
      <c r="AG3" s="387"/>
      <c r="AH3" s="387"/>
      <c r="AI3" s="387"/>
      <c r="AJ3" s="387"/>
      <c r="AK3" s="387"/>
      <c r="AL3" s="388"/>
      <c r="AM3" s="386" t="s">
        <v>86</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87</v>
      </c>
      <c r="BO3" s="387"/>
      <c r="BP3" s="387"/>
      <c r="BQ3" s="387"/>
      <c r="BR3" s="387"/>
      <c r="BS3" s="387"/>
      <c r="BT3" s="387"/>
      <c r="BU3" s="388"/>
      <c r="BV3" s="386" t="s">
        <v>88</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89</v>
      </c>
      <c r="CU3" s="387"/>
      <c r="CV3" s="387"/>
      <c r="CW3" s="387"/>
      <c r="CX3" s="387"/>
      <c r="CY3" s="387"/>
      <c r="CZ3" s="387"/>
      <c r="DA3" s="388"/>
      <c r="DB3" s="386" t="s">
        <v>90</v>
      </c>
      <c r="DC3" s="387"/>
      <c r="DD3" s="387"/>
      <c r="DE3" s="387"/>
      <c r="DF3" s="387"/>
      <c r="DG3" s="387"/>
      <c r="DH3" s="387"/>
      <c r="DI3" s="388"/>
      <c r="DJ3" s="186"/>
      <c r="DK3" s="186"/>
      <c r="DL3" s="186"/>
      <c r="DM3" s="186"/>
      <c r="DN3" s="186"/>
      <c r="DO3" s="186"/>
    </row>
    <row r="4" spans="1:119" ht="18.75" customHeight="1" x14ac:dyDescent="0.15">
      <c r="A4" s="18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91</v>
      </c>
      <c r="AZ4" s="390"/>
      <c r="BA4" s="390"/>
      <c r="BB4" s="390"/>
      <c r="BC4" s="390"/>
      <c r="BD4" s="390"/>
      <c r="BE4" s="390"/>
      <c r="BF4" s="390"/>
      <c r="BG4" s="390"/>
      <c r="BH4" s="390"/>
      <c r="BI4" s="390"/>
      <c r="BJ4" s="390"/>
      <c r="BK4" s="390"/>
      <c r="BL4" s="390"/>
      <c r="BM4" s="391"/>
      <c r="BN4" s="392">
        <v>137782620</v>
      </c>
      <c r="BO4" s="393"/>
      <c r="BP4" s="393"/>
      <c r="BQ4" s="393"/>
      <c r="BR4" s="393"/>
      <c r="BS4" s="393"/>
      <c r="BT4" s="393"/>
      <c r="BU4" s="394"/>
      <c r="BV4" s="392">
        <v>133112794</v>
      </c>
      <c r="BW4" s="393"/>
      <c r="BX4" s="393"/>
      <c r="BY4" s="393"/>
      <c r="BZ4" s="393"/>
      <c r="CA4" s="393"/>
      <c r="CB4" s="393"/>
      <c r="CC4" s="394"/>
      <c r="CD4" s="395" t="s">
        <v>92</v>
      </c>
      <c r="CE4" s="396"/>
      <c r="CF4" s="396"/>
      <c r="CG4" s="396"/>
      <c r="CH4" s="396"/>
      <c r="CI4" s="396"/>
      <c r="CJ4" s="396"/>
      <c r="CK4" s="396"/>
      <c r="CL4" s="396"/>
      <c r="CM4" s="396"/>
      <c r="CN4" s="396"/>
      <c r="CO4" s="396"/>
      <c r="CP4" s="396"/>
      <c r="CQ4" s="396"/>
      <c r="CR4" s="396"/>
      <c r="CS4" s="397"/>
      <c r="CT4" s="398">
        <v>1.9</v>
      </c>
      <c r="CU4" s="399"/>
      <c r="CV4" s="399"/>
      <c r="CW4" s="399"/>
      <c r="CX4" s="399"/>
      <c r="CY4" s="399"/>
      <c r="CZ4" s="399"/>
      <c r="DA4" s="400"/>
      <c r="DB4" s="398">
        <v>0.7</v>
      </c>
      <c r="DC4" s="399"/>
      <c r="DD4" s="399"/>
      <c r="DE4" s="399"/>
      <c r="DF4" s="399"/>
      <c r="DG4" s="399"/>
      <c r="DH4" s="399"/>
      <c r="DI4" s="400"/>
      <c r="DJ4" s="186"/>
      <c r="DK4" s="186"/>
      <c r="DL4" s="186"/>
      <c r="DM4" s="186"/>
      <c r="DN4" s="186"/>
      <c r="DO4" s="186"/>
    </row>
    <row r="5" spans="1:119" ht="18.75" customHeight="1" x14ac:dyDescent="0.15">
      <c r="A5" s="18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93</v>
      </c>
      <c r="AN5" s="459"/>
      <c r="AO5" s="459"/>
      <c r="AP5" s="459"/>
      <c r="AQ5" s="459"/>
      <c r="AR5" s="459"/>
      <c r="AS5" s="459"/>
      <c r="AT5" s="460"/>
      <c r="AU5" s="461" t="s">
        <v>94</v>
      </c>
      <c r="AV5" s="462"/>
      <c r="AW5" s="462"/>
      <c r="AX5" s="462"/>
      <c r="AY5" s="463" t="s">
        <v>95</v>
      </c>
      <c r="AZ5" s="464"/>
      <c r="BA5" s="464"/>
      <c r="BB5" s="464"/>
      <c r="BC5" s="464"/>
      <c r="BD5" s="464"/>
      <c r="BE5" s="464"/>
      <c r="BF5" s="464"/>
      <c r="BG5" s="464"/>
      <c r="BH5" s="464"/>
      <c r="BI5" s="464"/>
      <c r="BJ5" s="464"/>
      <c r="BK5" s="464"/>
      <c r="BL5" s="464"/>
      <c r="BM5" s="465"/>
      <c r="BN5" s="429">
        <v>136199691</v>
      </c>
      <c r="BO5" s="430"/>
      <c r="BP5" s="430"/>
      <c r="BQ5" s="430"/>
      <c r="BR5" s="430"/>
      <c r="BS5" s="430"/>
      <c r="BT5" s="430"/>
      <c r="BU5" s="431"/>
      <c r="BV5" s="429">
        <v>132508493</v>
      </c>
      <c r="BW5" s="430"/>
      <c r="BX5" s="430"/>
      <c r="BY5" s="430"/>
      <c r="BZ5" s="430"/>
      <c r="CA5" s="430"/>
      <c r="CB5" s="430"/>
      <c r="CC5" s="431"/>
      <c r="CD5" s="432" t="s">
        <v>96</v>
      </c>
      <c r="CE5" s="433"/>
      <c r="CF5" s="433"/>
      <c r="CG5" s="433"/>
      <c r="CH5" s="433"/>
      <c r="CI5" s="433"/>
      <c r="CJ5" s="433"/>
      <c r="CK5" s="433"/>
      <c r="CL5" s="433"/>
      <c r="CM5" s="433"/>
      <c r="CN5" s="433"/>
      <c r="CO5" s="433"/>
      <c r="CP5" s="433"/>
      <c r="CQ5" s="433"/>
      <c r="CR5" s="433"/>
      <c r="CS5" s="434"/>
      <c r="CT5" s="426">
        <v>93.1</v>
      </c>
      <c r="CU5" s="427"/>
      <c r="CV5" s="427"/>
      <c r="CW5" s="427"/>
      <c r="CX5" s="427"/>
      <c r="CY5" s="427"/>
      <c r="CZ5" s="427"/>
      <c r="DA5" s="428"/>
      <c r="DB5" s="426">
        <v>93.3</v>
      </c>
      <c r="DC5" s="427"/>
      <c r="DD5" s="427"/>
      <c r="DE5" s="427"/>
      <c r="DF5" s="427"/>
      <c r="DG5" s="427"/>
      <c r="DH5" s="427"/>
      <c r="DI5" s="428"/>
      <c r="DJ5" s="186"/>
      <c r="DK5" s="186"/>
      <c r="DL5" s="186"/>
      <c r="DM5" s="186"/>
      <c r="DN5" s="186"/>
      <c r="DO5" s="186"/>
    </row>
    <row r="6" spans="1:119" ht="18.75" customHeight="1" x14ac:dyDescent="0.15">
      <c r="A6" s="187"/>
      <c r="B6" s="435" t="s">
        <v>97</v>
      </c>
      <c r="C6" s="436"/>
      <c r="D6" s="436"/>
      <c r="E6" s="437"/>
      <c r="F6" s="437"/>
      <c r="G6" s="437"/>
      <c r="H6" s="437"/>
      <c r="I6" s="437"/>
      <c r="J6" s="437"/>
      <c r="K6" s="437"/>
      <c r="L6" s="437" t="s">
        <v>98</v>
      </c>
      <c r="M6" s="437"/>
      <c r="N6" s="437"/>
      <c r="O6" s="437"/>
      <c r="P6" s="437"/>
      <c r="Q6" s="437"/>
      <c r="R6" s="441"/>
      <c r="S6" s="441"/>
      <c r="T6" s="441"/>
      <c r="U6" s="441"/>
      <c r="V6" s="442"/>
      <c r="W6" s="445" t="s">
        <v>99</v>
      </c>
      <c r="X6" s="446"/>
      <c r="Y6" s="446"/>
      <c r="Z6" s="446"/>
      <c r="AA6" s="446"/>
      <c r="AB6" s="436"/>
      <c r="AC6" s="449" t="s">
        <v>100</v>
      </c>
      <c r="AD6" s="450"/>
      <c r="AE6" s="450"/>
      <c r="AF6" s="450"/>
      <c r="AG6" s="450"/>
      <c r="AH6" s="450"/>
      <c r="AI6" s="450"/>
      <c r="AJ6" s="450"/>
      <c r="AK6" s="450"/>
      <c r="AL6" s="451"/>
      <c r="AM6" s="458" t="s">
        <v>101</v>
      </c>
      <c r="AN6" s="459"/>
      <c r="AO6" s="459"/>
      <c r="AP6" s="459"/>
      <c r="AQ6" s="459"/>
      <c r="AR6" s="459"/>
      <c r="AS6" s="459"/>
      <c r="AT6" s="460"/>
      <c r="AU6" s="461" t="s">
        <v>94</v>
      </c>
      <c r="AV6" s="462"/>
      <c r="AW6" s="462"/>
      <c r="AX6" s="462"/>
      <c r="AY6" s="463" t="s">
        <v>102</v>
      </c>
      <c r="AZ6" s="464"/>
      <c r="BA6" s="464"/>
      <c r="BB6" s="464"/>
      <c r="BC6" s="464"/>
      <c r="BD6" s="464"/>
      <c r="BE6" s="464"/>
      <c r="BF6" s="464"/>
      <c r="BG6" s="464"/>
      <c r="BH6" s="464"/>
      <c r="BI6" s="464"/>
      <c r="BJ6" s="464"/>
      <c r="BK6" s="464"/>
      <c r="BL6" s="464"/>
      <c r="BM6" s="465"/>
      <c r="BN6" s="429">
        <v>1582929</v>
      </c>
      <c r="BO6" s="430"/>
      <c r="BP6" s="430"/>
      <c r="BQ6" s="430"/>
      <c r="BR6" s="430"/>
      <c r="BS6" s="430"/>
      <c r="BT6" s="430"/>
      <c r="BU6" s="431"/>
      <c r="BV6" s="429">
        <v>604301</v>
      </c>
      <c r="BW6" s="430"/>
      <c r="BX6" s="430"/>
      <c r="BY6" s="430"/>
      <c r="BZ6" s="430"/>
      <c r="CA6" s="430"/>
      <c r="CB6" s="430"/>
      <c r="CC6" s="431"/>
      <c r="CD6" s="432" t="s">
        <v>103</v>
      </c>
      <c r="CE6" s="433"/>
      <c r="CF6" s="433"/>
      <c r="CG6" s="433"/>
      <c r="CH6" s="433"/>
      <c r="CI6" s="433"/>
      <c r="CJ6" s="433"/>
      <c r="CK6" s="433"/>
      <c r="CL6" s="433"/>
      <c r="CM6" s="433"/>
      <c r="CN6" s="433"/>
      <c r="CO6" s="433"/>
      <c r="CP6" s="433"/>
      <c r="CQ6" s="433"/>
      <c r="CR6" s="433"/>
      <c r="CS6" s="434"/>
      <c r="CT6" s="466">
        <v>97.9</v>
      </c>
      <c r="CU6" s="467"/>
      <c r="CV6" s="467"/>
      <c r="CW6" s="467"/>
      <c r="CX6" s="467"/>
      <c r="CY6" s="467"/>
      <c r="CZ6" s="467"/>
      <c r="DA6" s="468"/>
      <c r="DB6" s="466">
        <v>99.4</v>
      </c>
      <c r="DC6" s="467"/>
      <c r="DD6" s="467"/>
      <c r="DE6" s="467"/>
      <c r="DF6" s="467"/>
      <c r="DG6" s="467"/>
      <c r="DH6" s="467"/>
      <c r="DI6" s="468"/>
      <c r="DJ6" s="186"/>
      <c r="DK6" s="186"/>
      <c r="DL6" s="186"/>
      <c r="DM6" s="186"/>
      <c r="DN6" s="186"/>
      <c r="DO6" s="186"/>
    </row>
    <row r="7" spans="1:119" ht="18.75" customHeight="1" x14ac:dyDescent="0.15">
      <c r="A7" s="18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104</v>
      </c>
      <c r="AN7" s="459"/>
      <c r="AO7" s="459"/>
      <c r="AP7" s="459"/>
      <c r="AQ7" s="459"/>
      <c r="AR7" s="459"/>
      <c r="AS7" s="459"/>
      <c r="AT7" s="460"/>
      <c r="AU7" s="461" t="s">
        <v>94</v>
      </c>
      <c r="AV7" s="462"/>
      <c r="AW7" s="462"/>
      <c r="AX7" s="462"/>
      <c r="AY7" s="463" t="s">
        <v>105</v>
      </c>
      <c r="AZ7" s="464"/>
      <c r="BA7" s="464"/>
      <c r="BB7" s="464"/>
      <c r="BC7" s="464"/>
      <c r="BD7" s="464"/>
      <c r="BE7" s="464"/>
      <c r="BF7" s="464"/>
      <c r="BG7" s="464"/>
      <c r="BH7" s="464"/>
      <c r="BI7" s="464"/>
      <c r="BJ7" s="464"/>
      <c r="BK7" s="464"/>
      <c r="BL7" s="464"/>
      <c r="BM7" s="465"/>
      <c r="BN7" s="429">
        <v>238291</v>
      </c>
      <c r="BO7" s="430"/>
      <c r="BP7" s="430"/>
      <c r="BQ7" s="430"/>
      <c r="BR7" s="430"/>
      <c r="BS7" s="430"/>
      <c r="BT7" s="430"/>
      <c r="BU7" s="431"/>
      <c r="BV7" s="429">
        <v>133921</v>
      </c>
      <c r="BW7" s="430"/>
      <c r="BX7" s="430"/>
      <c r="BY7" s="430"/>
      <c r="BZ7" s="430"/>
      <c r="CA7" s="430"/>
      <c r="CB7" s="430"/>
      <c r="CC7" s="431"/>
      <c r="CD7" s="432" t="s">
        <v>106</v>
      </c>
      <c r="CE7" s="433"/>
      <c r="CF7" s="433"/>
      <c r="CG7" s="433"/>
      <c r="CH7" s="433"/>
      <c r="CI7" s="433"/>
      <c r="CJ7" s="433"/>
      <c r="CK7" s="433"/>
      <c r="CL7" s="433"/>
      <c r="CM7" s="433"/>
      <c r="CN7" s="433"/>
      <c r="CO7" s="433"/>
      <c r="CP7" s="433"/>
      <c r="CQ7" s="433"/>
      <c r="CR7" s="433"/>
      <c r="CS7" s="434"/>
      <c r="CT7" s="429">
        <v>69622544</v>
      </c>
      <c r="CU7" s="430"/>
      <c r="CV7" s="430"/>
      <c r="CW7" s="430"/>
      <c r="CX7" s="430"/>
      <c r="CY7" s="430"/>
      <c r="CZ7" s="430"/>
      <c r="DA7" s="431"/>
      <c r="DB7" s="429">
        <v>70330634</v>
      </c>
      <c r="DC7" s="430"/>
      <c r="DD7" s="430"/>
      <c r="DE7" s="430"/>
      <c r="DF7" s="430"/>
      <c r="DG7" s="430"/>
      <c r="DH7" s="430"/>
      <c r="DI7" s="431"/>
      <c r="DJ7" s="186"/>
      <c r="DK7" s="186"/>
      <c r="DL7" s="186"/>
      <c r="DM7" s="186"/>
      <c r="DN7" s="186"/>
      <c r="DO7" s="186"/>
    </row>
    <row r="8" spans="1:119" ht="18.75" customHeight="1" thickBot="1" x14ac:dyDescent="0.2">
      <c r="A8" s="187"/>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107</v>
      </c>
      <c r="AN8" s="459"/>
      <c r="AO8" s="459"/>
      <c r="AP8" s="459"/>
      <c r="AQ8" s="459"/>
      <c r="AR8" s="459"/>
      <c r="AS8" s="459"/>
      <c r="AT8" s="460"/>
      <c r="AU8" s="461" t="s">
        <v>94</v>
      </c>
      <c r="AV8" s="462"/>
      <c r="AW8" s="462"/>
      <c r="AX8" s="462"/>
      <c r="AY8" s="463" t="s">
        <v>108</v>
      </c>
      <c r="AZ8" s="464"/>
      <c r="BA8" s="464"/>
      <c r="BB8" s="464"/>
      <c r="BC8" s="464"/>
      <c r="BD8" s="464"/>
      <c r="BE8" s="464"/>
      <c r="BF8" s="464"/>
      <c r="BG8" s="464"/>
      <c r="BH8" s="464"/>
      <c r="BI8" s="464"/>
      <c r="BJ8" s="464"/>
      <c r="BK8" s="464"/>
      <c r="BL8" s="464"/>
      <c r="BM8" s="465"/>
      <c r="BN8" s="429">
        <v>1344638</v>
      </c>
      <c r="BO8" s="430"/>
      <c r="BP8" s="430"/>
      <c r="BQ8" s="430"/>
      <c r="BR8" s="430"/>
      <c r="BS8" s="430"/>
      <c r="BT8" s="430"/>
      <c r="BU8" s="431"/>
      <c r="BV8" s="429">
        <v>470380</v>
      </c>
      <c r="BW8" s="430"/>
      <c r="BX8" s="430"/>
      <c r="BY8" s="430"/>
      <c r="BZ8" s="430"/>
      <c r="CA8" s="430"/>
      <c r="CB8" s="430"/>
      <c r="CC8" s="431"/>
      <c r="CD8" s="432" t="s">
        <v>109</v>
      </c>
      <c r="CE8" s="433"/>
      <c r="CF8" s="433"/>
      <c r="CG8" s="433"/>
      <c r="CH8" s="433"/>
      <c r="CI8" s="433"/>
      <c r="CJ8" s="433"/>
      <c r="CK8" s="433"/>
      <c r="CL8" s="433"/>
      <c r="CM8" s="433"/>
      <c r="CN8" s="433"/>
      <c r="CO8" s="433"/>
      <c r="CP8" s="433"/>
      <c r="CQ8" s="433"/>
      <c r="CR8" s="433"/>
      <c r="CS8" s="434"/>
      <c r="CT8" s="469">
        <v>0.47</v>
      </c>
      <c r="CU8" s="470"/>
      <c r="CV8" s="470"/>
      <c r="CW8" s="470"/>
      <c r="CX8" s="470"/>
      <c r="CY8" s="470"/>
      <c r="CZ8" s="470"/>
      <c r="DA8" s="471"/>
      <c r="DB8" s="469">
        <v>0.47</v>
      </c>
      <c r="DC8" s="470"/>
      <c r="DD8" s="470"/>
      <c r="DE8" s="470"/>
      <c r="DF8" s="470"/>
      <c r="DG8" s="470"/>
      <c r="DH8" s="470"/>
      <c r="DI8" s="471"/>
      <c r="DJ8" s="186"/>
      <c r="DK8" s="186"/>
      <c r="DL8" s="186"/>
      <c r="DM8" s="186"/>
      <c r="DN8" s="186"/>
      <c r="DO8" s="186"/>
    </row>
    <row r="9" spans="1:119" ht="18.75" customHeight="1" thickBot="1" x14ac:dyDescent="0.2">
      <c r="A9" s="187"/>
      <c r="B9" s="423" t="s">
        <v>110</v>
      </c>
      <c r="C9" s="424"/>
      <c r="D9" s="424"/>
      <c r="E9" s="424"/>
      <c r="F9" s="424"/>
      <c r="G9" s="424"/>
      <c r="H9" s="424"/>
      <c r="I9" s="424"/>
      <c r="J9" s="424"/>
      <c r="K9" s="472"/>
      <c r="L9" s="473" t="s">
        <v>111</v>
      </c>
      <c r="M9" s="474"/>
      <c r="N9" s="474"/>
      <c r="O9" s="474"/>
      <c r="P9" s="474"/>
      <c r="Q9" s="475"/>
      <c r="R9" s="476">
        <v>265979</v>
      </c>
      <c r="S9" s="477"/>
      <c r="T9" s="477"/>
      <c r="U9" s="477"/>
      <c r="V9" s="478"/>
      <c r="W9" s="386" t="s">
        <v>112</v>
      </c>
      <c r="X9" s="387"/>
      <c r="Y9" s="387"/>
      <c r="Z9" s="387"/>
      <c r="AA9" s="387"/>
      <c r="AB9" s="387"/>
      <c r="AC9" s="387"/>
      <c r="AD9" s="387"/>
      <c r="AE9" s="387"/>
      <c r="AF9" s="387"/>
      <c r="AG9" s="387"/>
      <c r="AH9" s="387"/>
      <c r="AI9" s="387"/>
      <c r="AJ9" s="387"/>
      <c r="AK9" s="387"/>
      <c r="AL9" s="388"/>
      <c r="AM9" s="458" t="s">
        <v>113</v>
      </c>
      <c r="AN9" s="459"/>
      <c r="AO9" s="459"/>
      <c r="AP9" s="459"/>
      <c r="AQ9" s="459"/>
      <c r="AR9" s="459"/>
      <c r="AS9" s="459"/>
      <c r="AT9" s="460"/>
      <c r="AU9" s="461" t="s">
        <v>94</v>
      </c>
      <c r="AV9" s="462"/>
      <c r="AW9" s="462"/>
      <c r="AX9" s="462"/>
      <c r="AY9" s="463" t="s">
        <v>114</v>
      </c>
      <c r="AZ9" s="464"/>
      <c r="BA9" s="464"/>
      <c r="BB9" s="464"/>
      <c r="BC9" s="464"/>
      <c r="BD9" s="464"/>
      <c r="BE9" s="464"/>
      <c r="BF9" s="464"/>
      <c r="BG9" s="464"/>
      <c r="BH9" s="464"/>
      <c r="BI9" s="464"/>
      <c r="BJ9" s="464"/>
      <c r="BK9" s="464"/>
      <c r="BL9" s="464"/>
      <c r="BM9" s="465"/>
      <c r="BN9" s="429">
        <v>874258</v>
      </c>
      <c r="BO9" s="430"/>
      <c r="BP9" s="430"/>
      <c r="BQ9" s="430"/>
      <c r="BR9" s="430"/>
      <c r="BS9" s="430"/>
      <c r="BT9" s="430"/>
      <c r="BU9" s="431"/>
      <c r="BV9" s="429">
        <v>-458681</v>
      </c>
      <c r="BW9" s="430"/>
      <c r="BX9" s="430"/>
      <c r="BY9" s="430"/>
      <c r="BZ9" s="430"/>
      <c r="CA9" s="430"/>
      <c r="CB9" s="430"/>
      <c r="CC9" s="431"/>
      <c r="CD9" s="432" t="s">
        <v>115</v>
      </c>
      <c r="CE9" s="433"/>
      <c r="CF9" s="433"/>
      <c r="CG9" s="433"/>
      <c r="CH9" s="433"/>
      <c r="CI9" s="433"/>
      <c r="CJ9" s="433"/>
      <c r="CK9" s="433"/>
      <c r="CL9" s="433"/>
      <c r="CM9" s="433"/>
      <c r="CN9" s="433"/>
      <c r="CO9" s="433"/>
      <c r="CP9" s="433"/>
      <c r="CQ9" s="433"/>
      <c r="CR9" s="433"/>
      <c r="CS9" s="434"/>
      <c r="CT9" s="426">
        <v>16.5</v>
      </c>
      <c r="CU9" s="427"/>
      <c r="CV9" s="427"/>
      <c r="CW9" s="427"/>
      <c r="CX9" s="427"/>
      <c r="CY9" s="427"/>
      <c r="CZ9" s="427"/>
      <c r="DA9" s="428"/>
      <c r="DB9" s="426">
        <v>19.600000000000001</v>
      </c>
      <c r="DC9" s="427"/>
      <c r="DD9" s="427"/>
      <c r="DE9" s="427"/>
      <c r="DF9" s="427"/>
      <c r="DG9" s="427"/>
      <c r="DH9" s="427"/>
      <c r="DI9" s="428"/>
      <c r="DJ9" s="186"/>
      <c r="DK9" s="186"/>
      <c r="DL9" s="186"/>
      <c r="DM9" s="186"/>
      <c r="DN9" s="186"/>
      <c r="DO9" s="186"/>
    </row>
    <row r="10" spans="1:119" ht="18.75" customHeight="1" thickBot="1" x14ac:dyDescent="0.2">
      <c r="A10" s="187"/>
      <c r="B10" s="423"/>
      <c r="C10" s="424"/>
      <c r="D10" s="424"/>
      <c r="E10" s="424"/>
      <c r="F10" s="424"/>
      <c r="G10" s="424"/>
      <c r="H10" s="424"/>
      <c r="I10" s="424"/>
      <c r="J10" s="424"/>
      <c r="K10" s="472"/>
      <c r="L10" s="479" t="s">
        <v>116</v>
      </c>
      <c r="M10" s="459"/>
      <c r="N10" s="459"/>
      <c r="O10" s="459"/>
      <c r="P10" s="459"/>
      <c r="Q10" s="460"/>
      <c r="R10" s="480">
        <v>279127</v>
      </c>
      <c r="S10" s="481"/>
      <c r="T10" s="481"/>
      <c r="U10" s="481"/>
      <c r="V10" s="482"/>
      <c r="W10" s="417"/>
      <c r="X10" s="418"/>
      <c r="Y10" s="418"/>
      <c r="Z10" s="418"/>
      <c r="AA10" s="418"/>
      <c r="AB10" s="418"/>
      <c r="AC10" s="418"/>
      <c r="AD10" s="418"/>
      <c r="AE10" s="418"/>
      <c r="AF10" s="418"/>
      <c r="AG10" s="418"/>
      <c r="AH10" s="418"/>
      <c r="AI10" s="418"/>
      <c r="AJ10" s="418"/>
      <c r="AK10" s="418"/>
      <c r="AL10" s="421"/>
      <c r="AM10" s="458" t="s">
        <v>117</v>
      </c>
      <c r="AN10" s="459"/>
      <c r="AO10" s="459"/>
      <c r="AP10" s="459"/>
      <c r="AQ10" s="459"/>
      <c r="AR10" s="459"/>
      <c r="AS10" s="459"/>
      <c r="AT10" s="460"/>
      <c r="AU10" s="461" t="s">
        <v>118</v>
      </c>
      <c r="AV10" s="462"/>
      <c r="AW10" s="462"/>
      <c r="AX10" s="462"/>
      <c r="AY10" s="463" t="s">
        <v>119</v>
      </c>
      <c r="AZ10" s="464"/>
      <c r="BA10" s="464"/>
      <c r="BB10" s="464"/>
      <c r="BC10" s="464"/>
      <c r="BD10" s="464"/>
      <c r="BE10" s="464"/>
      <c r="BF10" s="464"/>
      <c r="BG10" s="464"/>
      <c r="BH10" s="464"/>
      <c r="BI10" s="464"/>
      <c r="BJ10" s="464"/>
      <c r="BK10" s="464"/>
      <c r="BL10" s="464"/>
      <c r="BM10" s="465"/>
      <c r="BN10" s="429">
        <v>221983</v>
      </c>
      <c r="BO10" s="430"/>
      <c r="BP10" s="430"/>
      <c r="BQ10" s="430"/>
      <c r="BR10" s="430"/>
      <c r="BS10" s="430"/>
      <c r="BT10" s="430"/>
      <c r="BU10" s="431"/>
      <c r="BV10" s="429">
        <v>513781</v>
      </c>
      <c r="BW10" s="430"/>
      <c r="BX10" s="430"/>
      <c r="BY10" s="430"/>
      <c r="BZ10" s="430"/>
      <c r="CA10" s="430"/>
      <c r="CB10" s="430"/>
      <c r="CC10" s="431"/>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3"/>
      <c r="C11" s="424"/>
      <c r="D11" s="424"/>
      <c r="E11" s="424"/>
      <c r="F11" s="424"/>
      <c r="G11" s="424"/>
      <c r="H11" s="424"/>
      <c r="I11" s="424"/>
      <c r="J11" s="424"/>
      <c r="K11" s="472"/>
      <c r="L11" s="483" t="s">
        <v>121</v>
      </c>
      <c r="M11" s="484"/>
      <c r="N11" s="484"/>
      <c r="O11" s="484"/>
      <c r="P11" s="484"/>
      <c r="Q11" s="485"/>
      <c r="R11" s="486" t="s">
        <v>122</v>
      </c>
      <c r="S11" s="487"/>
      <c r="T11" s="487"/>
      <c r="U11" s="487"/>
      <c r="V11" s="488"/>
      <c r="W11" s="417"/>
      <c r="X11" s="418"/>
      <c r="Y11" s="418"/>
      <c r="Z11" s="418"/>
      <c r="AA11" s="418"/>
      <c r="AB11" s="418"/>
      <c r="AC11" s="418"/>
      <c r="AD11" s="418"/>
      <c r="AE11" s="418"/>
      <c r="AF11" s="418"/>
      <c r="AG11" s="418"/>
      <c r="AH11" s="418"/>
      <c r="AI11" s="418"/>
      <c r="AJ11" s="418"/>
      <c r="AK11" s="418"/>
      <c r="AL11" s="421"/>
      <c r="AM11" s="458" t="s">
        <v>123</v>
      </c>
      <c r="AN11" s="459"/>
      <c r="AO11" s="459"/>
      <c r="AP11" s="459"/>
      <c r="AQ11" s="459"/>
      <c r="AR11" s="459"/>
      <c r="AS11" s="459"/>
      <c r="AT11" s="460"/>
      <c r="AU11" s="461" t="s">
        <v>118</v>
      </c>
      <c r="AV11" s="462"/>
      <c r="AW11" s="462"/>
      <c r="AX11" s="462"/>
      <c r="AY11" s="463" t="s">
        <v>124</v>
      </c>
      <c r="AZ11" s="464"/>
      <c r="BA11" s="464"/>
      <c r="BB11" s="464"/>
      <c r="BC11" s="464"/>
      <c r="BD11" s="464"/>
      <c r="BE11" s="464"/>
      <c r="BF11" s="464"/>
      <c r="BG11" s="464"/>
      <c r="BH11" s="464"/>
      <c r="BI11" s="464"/>
      <c r="BJ11" s="464"/>
      <c r="BK11" s="464"/>
      <c r="BL11" s="464"/>
      <c r="BM11" s="465"/>
      <c r="BN11" s="429">
        <v>73266</v>
      </c>
      <c r="BO11" s="430"/>
      <c r="BP11" s="430"/>
      <c r="BQ11" s="430"/>
      <c r="BR11" s="430"/>
      <c r="BS11" s="430"/>
      <c r="BT11" s="430"/>
      <c r="BU11" s="431"/>
      <c r="BV11" s="429">
        <v>8002</v>
      </c>
      <c r="BW11" s="430"/>
      <c r="BX11" s="430"/>
      <c r="BY11" s="430"/>
      <c r="BZ11" s="430"/>
      <c r="CA11" s="430"/>
      <c r="CB11" s="430"/>
      <c r="CC11" s="431"/>
      <c r="CD11" s="432" t="s">
        <v>125</v>
      </c>
      <c r="CE11" s="433"/>
      <c r="CF11" s="433"/>
      <c r="CG11" s="433"/>
      <c r="CH11" s="433"/>
      <c r="CI11" s="433"/>
      <c r="CJ11" s="433"/>
      <c r="CK11" s="433"/>
      <c r="CL11" s="433"/>
      <c r="CM11" s="433"/>
      <c r="CN11" s="433"/>
      <c r="CO11" s="433"/>
      <c r="CP11" s="433"/>
      <c r="CQ11" s="433"/>
      <c r="CR11" s="433"/>
      <c r="CS11" s="434"/>
      <c r="CT11" s="469" t="s">
        <v>126</v>
      </c>
      <c r="CU11" s="470"/>
      <c r="CV11" s="470"/>
      <c r="CW11" s="470"/>
      <c r="CX11" s="470"/>
      <c r="CY11" s="470"/>
      <c r="CZ11" s="470"/>
      <c r="DA11" s="471"/>
      <c r="DB11" s="469" t="s">
        <v>126</v>
      </c>
      <c r="DC11" s="470"/>
      <c r="DD11" s="470"/>
      <c r="DE11" s="470"/>
      <c r="DF11" s="470"/>
      <c r="DG11" s="470"/>
      <c r="DH11" s="470"/>
      <c r="DI11" s="471"/>
      <c r="DJ11" s="186"/>
      <c r="DK11" s="186"/>
      <c r="DL11" s="186"/>
      <c r="DM11" s="186"/>
      <c r="DN11" s="186"/>
      <c r="DO11" s="186"/>
    </row>
    <row r="12" spans="1:119" ht="18.75" customHeight="1" x14ac:dyDescent="0.15">
      <c r="A12" s="187"/>
      <c r="B12" s="489" t="s">
        <v>127</v>
      </c>
      <c r="C12" s="490"/>
      <c r="D12" s="490"/>
      <c r="E12" s="490"/>
      <c r="F12" s="490"/>
      <c r="G12" s="490"/>
      <c r="H12" s="490"/>
      <c r="I12" s="490"/>
      <c r="J12" s="490"/>
      <c r="K12" s="491"/>
      <c r="L12" s="498" t="s">
        <v>128</v>
      </c>
      <c r="M12" s="499"/>
      <c r="N12" s="499"/>
      <c r="O12" s="499"/>
      <c r="P12" s="499"/>
      <c r="Q12" s="500"/>
      <c r="R12" s="501">
        <v>255308</v>
      </c>
      <c r="S12" s="502"/>
      <c r="T12" s="502"/>
      <c r="U12" s="502"/>
      <c r="V12" s="503"/>
      <c r="W12" s="504" t="s">
        <v>1</v>
      </c>
      <c r="X12" s="462"/>
      <c r="Y12" s="462"/>
      <c r="Z12" s="462"/>
      <c r="AA12" s="462"/>
      <c r="AB12" s="505"/>
      <c r="AC12" s="506" t="s">
        <v>129</v>
      </c>
      <c r="AD12" s="507"/>
      <c r="AE12" s="507"/>
      <c r="AF12" s="507"/>
      <c r="AG12" s="508"/>
      <c r="AH12" s="506" t="s">
        <v>130</v>
      </c>
      <c r="AI12" s="507"/>
      <c r="AJ12" s="507"/>
      <c r="AK12" s="507"/>
      <c r="AL12" s="509"/>
      <c r="AM12" s="458" t="s">
        <v>131</v>
      </c>
      <c r="AN12" s="459"/>
      <c r="AO12" s="459"/>
      <c r="AP12" s="459"/>
      <c r="AQ12" s="459"/>
      <c r="AR12" s="459"/>
      <c r="AS12" s="459"/>
      <c r="AT12" s="460"/>
      <c r="AU12" s="461" t="s">
        <v>94</v>
      </c>
      <c r="AV12" s="462"/>
      <c r="AW12" s="462"/>
      <c r="AX12" s="462"/>
      <c r="AY12" s="463" t="s">
        <v>132</v>
      </c>
      <c r="AZ12" s="464"/>
      <c r="BA12" s="464"/>
      <c r="BB12" s="464"/>
      <c r="BC12" s="464"/>
      <c r="BD12" s="464"/>
      <c r="BE12" s="464"/>
      <c r="BF12" s="464"/>
      <c r="BG12" s="464"/>
      <c r="BH12" s="464"/>
      <c r="BI12" s="464"/>
      <c r="BJ12" s="464"/>
      <c r="BK12" s="464"/>
      <c r="BL12" s="464"/>
      <c r="BM12" s="465"/>
      <c r="BN12" s="429">
        <v>0</v>
      </c>
      <c r="BO12" s="430"/>
      <c r="BP12" s="430"/>
      <c r="BQ12" s="430"/>
      <c r="BR12" s="430"/>
      <c r="BS12" s="430"/>
      <c r="BT12" s="430"/>
      <c r="BU12" s="431"/>
      <c r="BV12" s="429">
        <v>300000</v>
      </c>
      <c r="BW12" s="430"/>
      <c r="BX12" s="430"/>
      <c r="BY12" s="430"/>
      <c r="BZ12" s="430"/>
      <c r="CA12" s="430"/>
      <c r="CB12" s="430"/>
      <c r="CC12" s="431"/>
      <c r="CD12" s="432" t="s">
        <v>133</v>
      </c>
      <c r="CE12" s="433"/>
      <c r="CF12" s="433"/>
      <c r="CG12" s="433"/>
      <c r="CH12" s="433"/>
      <c r="CI12" s="433"/>
      <c r="CJ12" s="433"/>
      <c r="CK12" s="433"/>
      <c r="CL12" s="433"/>
      <c r="CM12" s="433"/>
      <c r="CN12" s="433"/>
      <c r="CO12" s="433"/>
      <c r="CP12" s="433"/>
      <c r="CQ12" s="433"/>
      <c r="CR12" s="433"/>
      <c r="CS12" s="434"/>
      <c r="CT12" s="469" t="s">
        <v>126</v>
      </c>
      <c r="CU12" s="470"/>
      <c r="CV12" s="470"/>
      <c r="CW12" s="470"/>
      <c r="CX12" s="470"/>
      <c r="CY12" s="470"/>
      <c r="CZ12" s="470"/>
      <c r="DA12" s="471"/>
      <c r="DB12" s="469" t="s">
        <v>134</v>
      </c>
      <c r="DC12" s="470"/>
      <c r="DD12" s="470"/>
      <c r="DE12" s="470"/>
      <c r="DF12" s="470"/>
      <c r="DG12" s="470"/>
      <c r="DH12" s="470"/>
      <c r="DI12" s="471"/>
      <c r="DJ12" s="186"/>
      <c r="DK12" s="186"/>
      <c r="DL12" s="186"/>
      <c r="DM12" s="186"/>
      <c r="DN12" s="186"/>
      <c r="DO12" s="186"/>
    </row>
    <row r="13" spans="1:119" ht="18.75" customHeight="1" x14ac:dyDescent="0.15">
      <c r="A13" s="187"/>
      <c r="B13" s="492"/>
      <c r="C13" s="493"/>
      <c r="D13" s="493"/>
      <c r="E13" s="493"/>
      <c r="F13" s="493"/>
      <c r="G13" s="493"/>
      <c r="H13" s="493"/>
      <c r="I13" s="493"/>
      <c r="J13" s="493"/>
      <c r="K13" s="494"/>
      <c r="L13" s="197"/>
      <c r="M13" s="520" t="s">
        <v>135</v>
      </c>
      <c r="N13" s="521"/>
      <c r="O13" s="521"/>
      <c r="P13" s="521"/>
      <c r="Q13" s="522"/>
      <c r="R13" s="513">
        <v>254146</v>
      </c>
      <c r="S13" s="514"/>
      <c r="T13" s="514"/>
      <c r="U13" s="514"/>
      <c r="V13" s="515"/>
      <c r="W13" s="445" t="s">
        <v>136</v>
      </c>
      <c r="X13" s="446"/>
      <c r="Y13" s="446"/>
      <c r="Z13" s="446"/>
      <c r="AA13" s="446"/>
      <c r="AB13" s="436"/>
      <c r="AC13" s="480">
        <v>4137</v>
      </c>
      <c r="AD13" s="481"/>
      <c r="AE13" s="481"/>
      <c r="AF13" s="481"/>
      <c r="AG13" s="523"/>
      <c r="AH13" s="480">
        <v>4343</v>
      </c>
      <c r="AI13" s="481"/>
      <c r="AJ13" s="481"/>
      <c r="AK13" s="481"/>
      <c r="AL13" s="482"/>
      <c r="AM13" s="458" t="s">
        <v>137</v>
      </c>
      <c r="AN13" s="459"/>
      <c r="AO13" s="459"/>
      <c r="AP13" s="459"/>
      <c r="AQ13" s="459"/>
      <c r="AR13" s="459"/>
      <c r="AS13" s="459"/>
      <c r="AT13" s="460"/>
      <c r="AU13" s="461" t="s">
        <v>138</v>
      </c>
      <c r="AV13" s="462"/>
      <c r="AW13" s="462"/>
      <c r="AX13" s="462"/>
      <c r="AY13" s="463" t="s">
        <v>139</v>
      </c>
      <c r="AZ13" s="464"/>
      <c r="BA13" s="464"/>
      <c r="BB13" s="464"/>
      <c r="BC13" s="464"/>
      <c r="BD13" s="464"/>
      <c r="BE13" s="464"/>
      <c r="BF13" s="464"/>
      <c r="BG13" s="464"/>
      <c r="BH13" s="464"/>
      <c r="BI13" s="464"/>
      <c r="BJ13" s="464"/>
      <c r="BK13" s="464"/>
      <c r="BL13" s="464"/>
      <c r="BM13" s="465"/>
      <c r="BN13" s="429">
        <v>1169507</v>
      </c>
      <c r="BO13" s="430"/>
      <c r="BP13" s="430"/>
      <c r="BQ13" s="430"/>
      <c r="BR13" s="430"/>
      <c r="BS13" s="430"/>
      <c r="BT13" s="430"/>
      <c r="BU13" s="431"/>
      <c r="BV13" s="429">
        <v>-236898</v>
      </c>
      <c r="BW13" s="430"/>
      <c r="BX13" s="430"/>
      <c r="BY13" s="430"/>
      <c r="BZ13" s="430"/>
      <c r="CA13" s="430"/>
      <c r="CB13" s="430"/>
      <c r="CC13" s="431"/>
      <c r="CD13" s="432" t="s">
        <v>140</v>
      </c>
      <c r="CE13" s="433"/>
      <c r="CF13" s="433"/>
      <c r="CG13" s="433"/>
      <c r="CH13" s="433"/>
      <c r="CI13" s="433"/>
      <c r="CJ13" s="433"/>
      <c r="CK13" s="433"/>
      <c r="CL13" s="433"/>
      <c r="CM13" s="433"/>
      <c r="CN13" s="433"/>
      <c r="CO13" s="433"/>
      <c r="CP13" s="433"/>
      <c r="CQ13" s="433"/>
      <c r="CR13" s="433"/>
      <c r="CS13" s="434"/>
      <c r="CT13" s="426">
        <v>7.3</v>
      </c>
      <c r="CU13" s="427"/>
      <c r="CV13" s="427"/>
      <c r="CW13" s="427"/>
      <c r="CX13" s="427"/>
      <c r="CY13" s="427"/>
      <c r="CZ13" s="427"/>
      <c r="DA13" s="428"/>
      <c r="DB13" s="426">
        <v>8.1</v>
      </c>
      <c r="DC13" s="427"/>
      <c r="DD13" s="427"/>
      <c r="DE13" s="427"/>
      <c r="DF13" s="427"/>
      <c r="DG13" s="427"/>
      <c r="DH13" s="427"/>
      <c r="DI13" s="428"/>
      <c r="DJ13" s="186"/>
      <c r="DK13" s="186"/>
      <c r="DL13" s="186"/>
      <c r="DM13" s="186"/>
      <c r="DN13" s="186"/>
      <c r="DO13" s="186"/>
    </row>
    <row r="14" spans="1:119" ht="18.75" customHeight="1" thickBot="1" x14ac:dyDescent="0.2">
      <c r="A14" s="187"/>
      <c r="B14" s="492"/>
      <c r="C14" s="493"/>
      <c r="D14" s="493"/>
      <c r="E14" s="493"/>
      <c r="F14" s="493"/>
      <c r="G14" s="493"/>
      <c r="H14" s="493"/>
      <c r="I14" s="493"/>
      <c r="J14" s="493"/>
      <c r="K14" s="494"/>
      <c r="L14" s="510" t="s">
        <v>141</v>
      </c>
      <c r="M14" s="511"/>
      <c r="N14" s="511"/>
      <c r="O14" s="511"/>
      <c r="P14" s="511"/>
      <c r="Q14" s="512"/>
      <c r="R14" s="513">
        <v>258948</v>
      </c>
      <c r="S14" s="514"/>
      <c r="T14" s="514"/>
      <c r="U14" s="514"/>
      <c r="V14" s="515"/>
      <c r="W14" s="419"/>
      <c r="X14" s="420"/>
      <c r="Y14" s="420"/>
      <c r="Z14" s="420"/>
      <c r="AA14" s="420"/>
      <c r="AB14" s="409"/>
      <c r="AC14" s="516">
        <v>3.8</v>
      </c>
      <c r="AD14" s="517"/>
      <c r="AE14" s="517"/>
      <c r="AF14" s="517"/>
      <c r="AG14" s="518"/>
      <c r="AH14" s="516">
        <v>3.8</v>
      </c>
      <c r="AI14" s="517"/>
      <c r="AJ14" s="517"/>
      <c r="AK14" s="517"/>
      <c r="AL14" s="519"/>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4" t="s">
        <v>142</v>
      </c>
      <c r="CE14" s="525"/>
      <c r="CF14" s="525"/>
      <c r="CG14" s="525"/>
      <c r="CH14" s="525"/>
      <c r="CI14" s="525"/>
      <c r="CJ14" s="525"/>
      <c r="CK14" s="525"/>
      <c r="CL14" s="525"/>
      <c r="CM14" s="525"/>
      <c r="CN14" s="525"/>
      <c r="CO14" s="525"/>
      <c r="CP14" s="525"/>
      <c r="CQ14" s="525"/>
      <c r="CR14" s="525"/>
      <c r="CS14" s="526"/>
      <c r="CT14" s="527">
        <v>52.4</v>
      </c>
      <c r="CU14" s="528"/>
      <c r="CV14" s="528"/>
      <c r="CW14" s="528"/>
      <c r="CX14" s="528"/>
      <c r="CY14" s="528"/>
      <c r="CZ14" s="528"/>
      <c r="DA14" s="529"/>
      <c r="DB14" s="527">
        <v>57.2</v>
      </c>
      <c r="DC14" s="528"/>
      <c r="DD14" s="528"/>
      <c r="DE14" s="528"/>
      <c r="DF14" s="528"/>
      <c r="DG14" s="528"/>
      <c r="DH14" s="528"/>
      <c r="DI14" s="529"/>
      <c r="DJ14" s="186"/>
      <c r="DK14" s="186"/>
      <c r="DL14" s="186"/>
      <c r="DM14" s="186"/>
      <c r="DN14" s="186"/>
      <c r="DO14" s="186"/>
    </row>
    <row r="15" spans="1:119" ht="18.75" customHeight="1" x14ac:dyDescent="0.15">
      <c r="A15" s="187"/>
      <c r="B15" s="492"/>
      <c r="C15" s="493"/>
      <c r="D15" s="493"/>
      <c r="E15" s="493"/>
      <c r="F15" s="493"/>
      <c r="G15" s="493"/>
      <c r="H15" s="493"/>
      <c r="I15" s="493"/>
      <c r="J15" s="493"/>
      <c r="K15" s="494"/>
      <c r="L15" s="197"/>
      <c r="M15" s="520" t="s">
        <v>135</v>
      </c>
      <c r="N15" s="521"/>
      <c r="O15" s="521"/>
      <c r="P15" s="521"/>
      <c r="Q15" s="522"/>
      <c r="R15" s="513">
        <v>257893</v>
      </c>
      <c r="S15" s="514"/>
      <c r="T15" s="514"/>
      <c r="U15" s="514"/>
      <c r="V15" s="515"/>
      <c r="W15" s="445" t="s">
        <v>143</v>
      </c>
      <c r="X15" s="446"/>
      <c r="Y15" s="446"/>
      <c r="Z15" s="446"/>
      <c r="AA15" s="446"/>
      <c r="AB15" s="436"/>
      <c r="AC15" s="480">
        <v>19490</v>
      </c>
      <c r="AD15" s="481"/>
      <c r="AE15" s="481"/>
      <c r="AF15" s="481"/>
      <c r="AG15" s="523"/>
      <c r="AH15" s="480">
        <v>20184</v>
      </c>
      <c r="AI15" s="481"/>
      <c r="AJ15" s="481"/>
      <c r="AK15" s="481"/>
      <c r="AL15" s="482"/>
      <c r="AM15" s="458"/>
      <c r="AN15" s="459"/>
      <c r="AO15" s="459"/>
      <c r="AP15" s="459"/>
      <c r="AQ15" s="459"/>
      <c r="AR15" s="459"/>
      <c r="AS15" s="459"/>
      <c r="AT15" s="460"/>
      <c r="AU15" s="461"/>
      <c r="AV15" s="462"/>
      <c r="AW15" s="462"/>
      <c r="AX15" s="462"/>
      <c r="AY15" s="389" t="s">
        <v>144</v>
      </c>
      <c r="AZ15" s="390"/>
      <c r="BA15" s="390"/>
      <c r="BB15" s="390"/>
      <c r="BC15" s="390"/>
      <c r="BD15" s="390"/>
      <c r="BE15" s="390"/>
      <c r="BF15" s="390"/>
      <c r="BG15" s="390"/>
      <c r="BH15" s="390"/>
      <c r="BI15" s="390"/>
      <c r="BJ15" s="390"/>
      <c r="BK15" s="390"/>
      <c r="BL15" s="390"/>
      <c r="BM15" s="391"/>
      <c r="BN15" s="392">
        <v>27729131</v>
      </c>
      <c r="BO15" s="393"/>
      <c r="BP15" s="393"/>
      <c r="BQ15" s="393"/>
      <c r="BR15" s="393"/>
      <c r="BS15" s="393"/>
      <c r="BT15" s="393"/>
      <c r="BU15" s="394"/>
      <c r="BV15" s="392">
        <v>27784061</v>
      </c>
      <c r="BW15" s="393"/>
      <c r="BX15" s="393"/>
      <c r="BY15" s="393"/>
      <c r="BZ15" s="393"/>
      <c r="CA15" s="393"/>
      <c r="CB15" s="393"/>
      <c r="CC15" s="394"/>
      <c r="CD15" s="530" t="s">
        <v>145</v>
      </c>
      <c r="CE15" s="531"/>
      <c r="CF15" s="531"/>
      <c r="CG15" s="531"/>
      <c r="CH15" s="531"/>
      <c r="CI15" s="531"/>
      <c r="CJ15" s="531"/>
      <c r="CK15" s="531"/>
      <c r="CL15" s="531"/>
      <c r="CM15" s="531"/>
      <c r="CN15" s="531"/>
      <c r="CO15" s="531"/>
      <c r="CP15" s="531"/>
      <c r="CQ15" s="531"/>
      <c r="CR15" s="531"/>
      <c r="CS15" s="53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2"/>
      <c r="C16" s="493"/>
      <c r="D16" s="493"/>
      <c r="E16" s="493"/>
      <c r="F16" s="493"/>
      <c r="G16" s="493"/>
      <c r="H16" s="493"/>
      <c r="I16" s="493"/>
      <c r="J16" s="493"/>
      <c r="K16" s="494"/>
      <c r="L16" s="510" t="s">
        <v>146</v>
      </c>
      <c r="M16" s="541"/>
      <c r="N16" s="541"/>
      <c r="O16" s="541"/>
      <c r="P16" s="541"/>
      <c r="Q16" s="542"/>
      <c r="R16" s="533" t="s">
        <v>147</v>
      </c>
      <c r="S16" s="534"/>
      <c r="T16" s="534"/>
      <c r="U16" s="534"/>
      <c r="V16" s="535"/>
      <c r="W16" s="419"/>
      <c r="X16" s="420"/>
      <c r="Y16" s="420"/>
      <c r="Z16" s="420"/>
      <c r="AA16" s="420"/>
      <c r="AB16" s="409"/>
      <c r="AC16" s="516">
        <v>17.7</v>
      </c>
      <c r="AD16" s="517"/>
      <c r="AE16" s="517"/>
      <c r="AF16" s="517"/>
      <c r="AG16" s="518"/>
      <c r="AH16" s="516">
        <v>17.8</v>
      </c>
      <c r="AI16" s="517"/>
      <c r="AJ16" s="517"/>
      <c r="AK16" s="517"/>
      <c r="AL16" s="519"/>
      <c r="AM16" s="458"/>
      <c r="AN16" s="459"/>
      <c r="AO16" s="459"/>
      <c r="AP16" s="459"/>
      <c r="AQ16" s="459"/>
      <c r="AR16" s="459"/>
      <c r="AS16" s="459"/>
      <c r="AT16" s="460"/>
      <c r="AU16" s="461"/>
      <c r="AV16" s="462"/>
      <c r="AW16" s="462"/>
      <c r="AX16" s="462"/>
      <c r="AY16" s="463" t="s">
        <v>148</v>
      </c>
      <c r="AZ16" s="464"/>
      <c r="BA16" s="464"/>
      <c r="BB16" s="464"/>
      <c r="BC16" s="464"/>
      <c r="BD16" s="464"/>
      <c r="BE16" s="464"/>
      <c r="BF16" s="464"/>
      <c r="BG16" s="464"/>
      <c r="BH16" s="464"/>
      <c r="BI16" s="464"/>
      <c r="BJ16" s="464"/>
      <c r="BK16" s="464"/>
      <c r="BL16" s="464"/>
      <c r="BM16" s="465"/>
      <c r="BN16" s="429">
        <v>58499460</v>
      </c>
      <c r="BO16" s="430"/>
      <c r="BP16" s="430"/>
      <c r="BQ16" s="430"/>
      <c r="BR16" s="430"/>
      <c r="BS16" s="430"/>
      <c r="BT16" s="430"/>
      <c r="BU16" s="431"/>
      <c r="BV16" s="429">
        <v>58005256</v>
      </c>
      <c r="BW16" s="430"/>
      <c r="BX16" s="430"/>
      <c r="BY16" s="430"/>
      <c r="BZ16" s="430"/>
      <c r="CA16" s="430"/>
      <c r="CB16" s="430"/>
      <c r="CC16" s="431"/>
      <c r="CD16" s="201"/>
      <c r="CE16" s="539" t="s">
        <v>149</v>
      </c>
      <c r="CF16" s="539"/>
      <c r="CG16" s="539"/>
      <c r="CH16" s="539"/>
      <c r="CI16" s="539"/>
      <c r="CJ16" s="539"/>
      <c r="CK16" s="539"/>
      <c r="CL16" s="539"/>
      <c r="CM16" s="539"/>
      <c r="CN16" s="539"/>
      <c r="CO16" s="539"/>
      <c r="CP16" s="539"/>
      <c r="CQ16" s="539"/>
      <c r="CR16" s="539"/>
      <c r="CS16" s="540"/>
      <c r="CT16" s="426">
        <v>16.399999999999999</v>
      </c>
      <c r="CU16" s="427"/>
      <c r="CV16" s="427"/>
      <c r="CW16" s="427"/>
      <c r="CX16" s="427"/>
      <c r="CY16" s="427"/>
      <c r="CZ16" s="427"/>
      <c r="DA16" s="428"/>
      <c r="DB16" s="426">
        <v>17.3</v>
      </c>
      <c r="DC16" s="427"/>
      <c r="DD16" s="427"/>
      <c r="DE16" s="427"/>
      <c r="DF16" s="427"/>
      <c r="DG16" s="427"/>
      <c r="DH16" s="427"/>
      <c r="DI16" s="428"/>
      <c r="DJ16" s="186"/>
      <c r="DK16" s="186"/>
      <c r="DL16" s="186"/>
      <c r="DM16" s="186"/>
      <c r="DN16" s="186"/>
      <c r="DO16" s="186"/>
    </row>
    <row r="17" spans="1:119" ht="18.75" customHeight="1" thickBot="1" x14ac:dyDescent="0.2">
      <c r="A17" s="187"/>
      <c r="B17" s="495"/>
      <c r="C17" s="496"/>
      <c r="D17" s="496"/>
      <c r="E17" s="496"/>
      <c r="F17" s="496"/>
      <c r="G17" s="496"/>
      <c r="H17" s="496"/>
      <c r="I17" s="496"/>
      <c r="J17" s="496"/>
      <c r="K17" s="497"/>
      <c r="L17" s="202"/>
      <c r="M17" s="536" t="s">
        <v>150</v>
      </c>
      <c r="N17" s="537"/>
      <c r="O17" s="537"/>
      <c r="P17" s="537"/>
      <c r="Q17" s="538"/>
      <c r="R17" s="533" t="s">
        <v>151</v>
      </c>
      <c r="S17" s="534"/>
      <c r="T17" s="534"/>
      <c r="U17" s="534"/>
      <c r="V17" s="535"/>
      <c r="W17" s="445" t="s">
        <v>152</v>
      </c>
      <c r="X17" s="446"/>
      <c r="Y17" s="446"/>
      <c r="Z17" s="446"/>
      <c r="AA17" s="446"/>
      <c r="AB17" s="436"/>
      <c r="AC17" s="480">
        <v>86480</v>
      </c>
      <c r="AD17" s="481"/>
      <c r="AE17" s="481"/>
      <c r="AF17" s="481"/>
      <c r="AG17" s="523"/>
      <c r="AH17" s="480">
        <v>89051</v>
      </c>
      <c r="AI17" s="481"/>
      <c r="AJ17" s="481"/>
      <c r="AK17" s="481"/>
      <c r="AL17" s="482"/>
      <c r="AM17" s="458"/>
      <c r="AN17" s="459"/>
      <c r="AO17" s="459"/>
      <c r="AP17" s="459"/>
      <c r="AQ17" s="459"/>
      <c r="AR17" s="459"/>
      <c r="AS17" s="459"/>
      <c r="AT17" s="460"/>
      <c r="AU17" s="461"/>
      <c r="AV17" s="462"/>
      <c r="AW17" s="462"/>
      <c r="AX17" s="462"/>
      <c r="AY17" s="463" t="s">
        <v>153</v>
      </c>
      <c r="AZ17" s="464"/>
      <c r="BA17" s="464"/>
      <c r="BB17" s="464"/>
      <c r="BC17" s="464"/>
      <c r="BD17" s="464"/>
      <c r="BE17" s="464"/>
      <c r="BF17" s="464"/>
      <c r="BG17" s="464"/>
      <c r="BH17" s="464"/>
      <c r="BI17" s="464"/>
      <c r="BJ17" s="464"/>
      <c r="BK17" s="464"/>
      <c r="BL17" s="464"/>
      <c r="BM17" s="465"/>
      <c r="BN17" s="429">
        <v>35379869</v>
      </c>
      <c r="BO17" s="430"/>
      <c r="BP17" s="430"/>
      <c r="BQ17" s="430"/>
      <c r="BR17" s="430"/>
      <c r="BS17" s="430"/>
      <c r="BT17" s="430"/>
      <c r="BU17" s="431"/>
      <c r="BV17" s="429">
        <v>35446760</v>
      </c>
      <c r="BW17" s="430"/>
      <c r="BX17" s="430"/>
      <c r="BY17" s="430"/>
      <c r="BZ17" s="430"/>
      <c r="CA17" s="430"/>
      <c r="CB17" s="430"/>
      <c r="CC17" s="431"/>
      <c r="CD17" s="201"/>
      <c r="CE17" s="539"/>
      <c r="CF17" s="539"/>
      <c r="CG17" s="539"/>
      <c r="CH17" s="539"/>
      <c r="CI17" s="539"/>
      <c r="CJ17" s="539"/>
      <c r="CK17" s="539"/>
      <c r="CL17" s="539"/>
      <c r="CM17" s="539"/>
      <c r="CN17" s="539"/>
      <c r="CO17" s="539"/>
      <c r="CP17" s="539"/>
      <c r="CQ17" s="539"/>
      <c r="CR17" s="539"/>
      <c r="CS17" s="540"/>
      <c r="CT17" s="426"/>
      <c r="CU17" s="427"/>
      <c r="CV17" s="427"/>
      <c r="CW17" s="427"/>
      <c r="CX17" s="427"/>
      <c r="CY17" s="427"/>
      <c r="CZ17" s="427"/>
      <c r="DA17" s="428"/>
      <c r="DB17" s="426"/>
      <c r="DC17" s="427"/>
      <c r="DD17" s="427"/>
      <c r="DE17" s="427"/>
      <c r="DF17" s="427"/>
      <c r="DG17" s="427"/>
      <c r="DH17" s="427"/>
      <c r="DI17" s="428"/>
      <c r="DJ17" s="186"/>
      <c r="DK17" s="186"/>
      <c r="DL17" s="186"/>
      <c r="DM17" s="186"/>
      <c r="DN17" s="186"/>
      <c r="DO17" s="186"/>
    </row>
    <row r="18" spans="1:119" ht="18.75" customHeight="1" thickBot="1" x14ac:dyDescent="0.2">
      <c r="A18" s="187"/>
      <c r="B18" s="543" t="s">
        <v>154</v>
      </c>
      <c r="C18" s="472"/>
      <c r="D18" s="472"/>
      <c r="E18" s="544"/>
      <c r="F18" s="544"/>
      <c r="G18" s="544"/>
      <c r="H18" s="544"/>
      <c r="I18" s="544"/>
      <c r="J18" s="544"/>
      <c r="K18" s="544"/>
      <c r="L18" s="545">
        <v>677.87</v>
      </c>
      <c r="M18" s="545"/>
      <c r="N18" s="545"/>
      <c r="O18" s="545"/>
      <c r="P18" s="545"/>
      <c r="Q18" s="545"/>
      <c r="R18" s="546"/>
      <c r="S18" s="546"/>
      <c r="T18" s="546"/>
      <c r="U18" s="546"/>
      <c r="V18" s="547"/>
      <c r="W18" s="447"/>
      <c r="X18" s="448"/>
      <c r="Y18" s="448"/>
      <c r="Z18" s="448"/>
      <c r="AA18" s="448"/>
      <c r="AB18" s="439"/>
      <c r="AC18" s="548">
        <v>78.5</v>
      </c>
      <c r="AD18" s="549"/>
      <c r="AE18" s="549"/>
      <c r="AF18" s="549"/>
      <c r="AG18" s="550"/>
      <c r="AH18" s="548">
        <v>78.400000000000006</v>
      </c>
      <c r="AI18" s="549"/>
      <c r="AJ18" s="549"/>
      <c r="AK18" s="549"/>
      <c r="AL18" s="551"/>
      <c r="AM18" s="458"/>
      <c r="AN18" s="459"/>
      <c r="AO18" s="459"/>
      <c r="AP18" s="459"/>
      <c r="AQ18" s="459"/>
      <c r="AR18" s="459"/>
      <c r="AS18" s="459"/>
      <c r="AT18" s="460"/>
      <c r="AU18" s="461"/>
      <c r="AV18" s="462"/>
      <c r="AW18" s="462"/>
      <c r="AX18" s="462"/>
      <c r="AY18" s="463" t="s">
        <v>155</v>
      </c>
      <c r="AZ18" s="464"/>
      <c r="BA18" s="464"/>
      <c r="BB18" s="464"/>
      <c r="BC18" s="464"/>
      <c r="BD18" s="464"/>
      <c r="BE18" s="464"/>
      <c r="BF18" s="464"/>
      <c r="BG18" s="464"/>
      <c r="BH18" s="464"/>
      <c r="BI18" s="464"/>
      <c r="BJ18" s="464"/>
      <c r="BK18" s="464"/>
      <c r="BL18" s="464"/>
      <c r="BM18" s="465"/>
      <c r="BN18" s="429">
        <v>66518654</v>
      </c>
      <c r="BO18" s="430"/>
      <c r="BP18" s="430"/>
      <c r="BQ18" s="430"/>
      <c r="BR18" s="430"/>
      <c r="BS18" s="430"/>
      <c r="BT18" s="430"/>
      <c r="BU18" s="431"/>
      <c r="BV18" s="429">
        <v>67070605</v>
      </c>
      <c r="BW18" s="430"/>
      <c r="BX18" s="430"/>
      <c r="BY18" s="430"/>
      <c r="BZ18" s="430"/>
      <c r="CA18" s="430"/>
      <c r="CB18" s="430"/>
      <c r="CC18" s="431"/>
      <c r="CD18" s="201"/>
      <c r="CE18" s="539"/>
      <c r="CF18" s="539"/>
      <c r="CG18" s="539"/>
      <c r="CH18" s="539"/>
      <c r="CI18" s="539"/>
      <c r="CJ18" s="539"/>
      <c r="CK18" s="539"/>
      <c r="CL18" s="539"/>
      <c r="CM18" s="539"/>
      <c r="CN18" s="539"/>
      <c r="CO18" s="539"/>
      <c r="CP18" s="539"/>
      <c r="CQ18" s="539"/>
      <c r="CR18" s="539"/>
      <c r="CS18" s="540"/>
      <c r="CT18" s="426"/>
      <c r="CU18" s="427"/>
      <c r="CV18" s="427"/>
      <c r="CW18" s="427"/>
      <c r="CX18" s="427"/>
      <c r="CY18" s="427"/>
      <c r="CZ18" s="427"/>
      <c r="DA18" s="428"/>
      <c r="DB18" s="426"/>
      <c r="DC18" s="427"/>
      <c r="DD18" s="427"/>
      <c r="DE18" s="427"/>
      <c r="DF18" s="427"/>
      <c r="DG18" s="427"/>
      <c r="DH18" s="427"/>
      <c r="DI18" s="428"/>
      <c r="DJ18" s="186"/>
      <c r="DK18" s="186"/>
      <c r="DL18" s="186"/>
      <c r="DM18" s="186"/>
      <c r="DN18" s="186"/>
      <c r="DO18" s="186"/>
    </row>
    <row r="19" spans="1:119" ht="18.75" customHeight="1" thickBot="1" x14ac:dyDescent="0.2">
      <c r="A19" s="187"/>
      <c r="B19" s="543" t="s">
        <v>156</v>
      </c>
      <c r="C19" s="472"/>
      <c r="D19" s="472"/>
      <c r="E19" s="544"/>
      <c r="F19" s="544"/>
      <c r="G19" s="544"/>
      <c r="H19" s="544"/>
      <c r="I19" s="544"/>
      <c r="J19" s="544"/>
      <c r="K19" s="544"/>
      <c r="L19" s="552">
        <v>392</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8"/>
      <c r="AN19" s="459"/>
      <c r="AO19" s="459"/>
      <c r="AP19" s="459"/>
      <c r="AQ19" s="459"/>
      <c r="AR19" s="459"/>
      <c r="AS19" s="459"/>
      <c r="AT19" s="460"/>
      <c r="AU19" s="461"/>
      <c r="AV19" s="462"/>
      <c r="AW19" s="462"/>
      <c r="AX19" s="462"/>
      <c r="AY19" s="463" t="s">
        <v>157</v>
      </c>
      <c r="AZ19" s="464"/>
      <c r="BA19" s="464"/>
      <c r="BB19" s="464"/>
      <c r="BC19" s="464"/>
      <c r="BD19" s="464"/>
      <c r="BE19" s="464"/>
      <c r="BF19" s="464"/>
      <c r="BG19" s="464"/>
      <c r="BH19" s="464"/>
      <c r="BI19" s="464"/>
      <c r="BJ19" s="464"/>
      <c r="BK19" s="464"/>
      <c r="BL19" s="464"/>
      <c r="BM19" s="465"/>
      <c r="BN19" s="429">
        <v>78578238</v>
      </c>
      <c r="BO19" s="430"/>
      <c r="BP19" s="430"/>
      <c r="BQ19" s="430"/>
      <c r="BR19" s="430"/>
      <c r="BS19" s="430"/>
      <c r="BT19" s="430"/>
      <c r="BU19" s="431"/>
      <c r="BV19" s="429">
        <v>78354322</v>
      </c>
      <c r="BW19" s="430"/>
      <c r="BX19" s="430"/>
      <c r="BY19" s="430"/>
      <c r="BZ19" s="430"/>
      <c r="CA19" s="430"/>
      <c r="CB19" s="430"/>
      <c r="CC19" s="431"/>
      <c r="CD19" s="201"/>
      <c r="CE19" s="539"/>
      <c r="CF19" s="539"/>
      <c r="CG19" s="539"/>
      <c r="CH19" s="539"/>
      <c r="CI19" s="539"/>
      <c r="CJ19" s="539"/>
      <c r="CK19" s="539"/>
      <c r="CL19" s="539"/>
      <c r="CM19" s="539"/>
      <c r="CN19" s="539"/>
      <c r="CO19" s="539"/>
      <c r="CP19" s="539"/>
      <c r="CQ19" s="539"/>
      <c r="CR19" s="539"/>
      <c r="CS19" s="540"/>
      <c r="CT19" s="426"/>
      <c r="CU19" s="427"/>
      <c r="CV19" s="427"/>
      <c r="CW19" s="427"/>
      <c r="CX19" s="427"/>
      <c r="CY19" s="427"/>
      <c r="CZ19" s="427"/>
      <c r="DA19" s="428"/>
      <c r="DB19" s="426"/>
      <c r="DC19" s="427"/>
      <c r="DD19" s="427"/>
      <c r="DE19" s="427"/>
      <c r="DF19" s="427"/>
      <c r="DG19" s="427"/>
      <c r="DH19" s="427"/>
      <c r="DI19" s="428"/>
      <c r="DJ19" s="186"/>
      <c r="DK19" s="186"/>
      <c r="DL19" s="186"/>
      <c r="DM19" s="186"/>
      <c r="DN19" s="186"/>
      <c r="DO19" s="186"/>
    </row>
    <row r="20" spans="1:119" ht="18.75" customHeight="1" thickBot="1" x14ac:dyDescent="0.2">
      <c r="A20" s="187"/>
      <c r="B20" s="543" t="s">
        <v>158</v>
      </c>
      <c r="C20" s="472"/>
      <c r="D20" s="472"/>
      <c r="E20" s="544"/>
      <c r="F20" s="544"/>
      <c r="G20" s="544"/>
      <c r="H20" s="544"/>
      <c r="I20" s="544"/>
      <c r="J20" s="544"/>
      <c r="K20" s="544"/>
      <c r="L20" s="552">
        <v>123950</v>
      </c>
      <c r="M20" s="552"/>
      <c r="N20" s="552"/>
      <c r="O20" s="552"/>
      <c r="P20" s="552"/>
      <c r="Q20" s="552"/>
      <c r="R20" s="553"/>
      <c r="S20" s="553"/>
      <c r="T20" s="553"/>
      <c r="U20" s="553"/>
      <c r="V20" s="554"/>
      <c r="W20" s="447"/>
      <c r="X20" s="448"/>
      <c r="Y20" s="448"/>
      <c r="Z20" s="448"/>
      <c r="AA20" s="448"/>
      <c r="AB20" s="448"/>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201"/>
      <c r="CE20" s="539"/>
      <c r="CF20" s="539"/>
      <c r="CG20" s="539"/>
      <c r="CH20" s="539"/>
      <c r="CI20" s="539"/>
      <c r="CJ20" s="539"/>
      <c r="CK20" s="539"/>
      <c r="CL20" s="539"/>
      <c r="CM20" s="539"/>
      <c r="CN20" s="539"/>
      <c r="CO20" s="539"/>
      <c r="CP20" s="539"/>
      <c r="CQ20" s="539"/>
      <c r="CR20" s="539"/>
      <c r="CS20" s="540"/>
      <c r="CT20" s="426"/>
      <c r="CU20" s="427"/>
      <c r="CV20" s="427"/>
      <c r="CW20" s="427"/>
      <c r="CX20" s="427"/>
      <c r="CY20" s="427"/>
      <c r="CZ20" s="427"/>
      <c r="DA20" s="428"/>
      <c r="DB20" s="426"/>
      <c r="DC20" s="427"/>
      <c r="DD20" s="427"/>
      <c r="DE20" s="427"/>
      <c r="DF20" s="427"/>
      <c r="DG20" s="427"/>
      <c r="DH20" s="427"/>
      <c r="DI20" s="428"/>
      <c r="DJ20" s="186"/>
      <c r="DK20" s="186"/>
      <c r="DL20" s="186"/>
      <c r="DM20" s="186"/>
      <c r="DN20" s="186"/>
      <c r="DO20" s="186"/>
    </row>
    <row r="21" spans="1:119" ht="18.75" customHeight="1" x14ac:dyDescent="0.15">
      <c r="A21" s="187"/>
      <c r="B21" s="563" t="s">
        <v>159</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201"/>
      <c r="CE21" s="539"/>
      <c r="CF21" s="539"/>
      <c r="CG21" s="539"/>
      <c r="CH21" s="539"/>
      <c r="CI21" s="539"/>
      <c r="CJ21" s="539"/>
      <c r="CK21" s="539"/>
      <c r="CL21" s="539"/>
      <c r="CM21" s="539"/>
      <c r="CN21" s="539"/>
      <c r="CO21" s="539"/>
      <c r="CP21" s="539"/>
      <c r="CQ21" s="539"/>
      <c r="CR21" s="539"/>
      <c r="CS21" s="540"/>
      <c r="CT21" s="426"/>
      <c r="CU21" s="427"/>
      <c r="CV21" s="427"/>
      <c r="CW21" s="427"/>
      <c r="CX21" s="427"/>
      <c r="CY21" s="427"/>
      <c r="CZ21" s="427"/>
      <c r="DA21" s="428"/>
      <c r="DB21" s="426"/>
      <c r="DC21" s="427"/>
      <c r="DD21" s="427"/>
      <c r="DE21" s="427"/>
      <c r="DF21" s="427"/>
      <c r="DG21" s="427"/>
      <c r="DH21" s="427"/>
      <c r="DI21" s="428"/>
      <c r="DJ21" s="186"/>
      <c r="DK21" s="186"/>
      <c r="DL21" s="186"/>
      <c r="DM21" s="186"/>
      <c r="DN21" s="186"/>
      <c r="DO21" s="186"/>
    </row>
    <row r="22" spans="1:119" ht="18.75" customHeight="1" thickBot="1" x14ac:dyDescent="0.2">
      <c r="A22" s="187"/>
      <c r="B22" s="566" t="s">
        <v>160</v>
      </c>
      <c r="C22" s="567"/>
      <c r="D22" s="568"/>
      <c r="E22" s="441" t="s">
        <v>1</v>
      </c>
      <c r="F22" s="446"/>
      <c r="G22" s="446"/>
      <c r="H22" s="446"/>
      <c r="I22" s="446"/>
      <c r="J22" s="446"/>
      <c r="K22" s="436"/>
      <c r="L22" s="441" t="s">
        <v>161</v>
      </c>
      <c r="M22" s="446"/>
      <c r="N22" s="446"/>
      <c r="O22" s="446"/>
      <c r="P22" s="436"/>
      <c r="Q22" s="575" t="s">
        <v>162</v>
      </c>
      <c r="R22" s="576"/>
      <c r="S22" s="576"/>
      <c r="T22" s="576"/>
      <c r="U22" s="576"/>
      <c r="V22" s="577"/>
      <c r="W22" s="581" t="s">
        <v>163</v>
      </c>
      <c r="X22" s="567"/>
      <c r="Y22" s="568"/>
      <c r="Z22" s="441" t="s">
        <v>1</v>
      </c>
      <c r="AA22" s="446"/>
      <c r="AB22" s="446"/>
      <c r="AC22" s="446"/>
      <c r="AD22" s="446"/>
      <c r="AE22" s="446"/>
      <c r="AF22" s="446"/>
      <c r="AG22" s="436"/>
      <c r="AH22" s="594" t="s">
        <v>164</v>
      </c>
      <c r="AI22" s="446"/>
      <c r="AJ22" s="446"/>
      <c r="AK22" s="446"/>
      <c r="AL22" s="436"/>
      <c r="AM22" s="594" t="s">
        <v>165</v>
      </c>
      <c r="AN22" s="595"/>
      <c r="AO22" s="595"/>
      <c r="AP22" s="595"/>
      <c r="AQ22" s="595"/>
      <c r="AR22" s="596"/>
      <c r="AS22" s="575" t="s">
        <v>162</v>
      </c>
      <c r="AT22" s="576"/>
      <c r="AU22" s="576"/>
      <c r="AV22" s="576"/>
      <c r="AW22" s="576"/>
      <c r="AX22" s="600"/>
      <c r="AY22" s="602"/>
      <c r="AZ22" s="603"/>
      <c r="BA22" s="603"/>
      <c r="BB22" s="603"/>
      <c r="BC22" s="603"/>
      <c r="BD22" s="603"/>
      <c r="BE22" s="603"/>
      <c r="BF22" s="603"/>
      <c r="BG22" s="603"/>
      <c r="BH22" s="603"/>
      <c r="BI22" s="603"/>
      <c r="BJ22" s="603"/>
      <c r="BK22" s="603"/>
      <c r="BL22" s="603"/>
      <c r="BM22" s="604"/>
      <c r="BN22" s="605"/>
      <c r="BO22" s="606"/>
      <c r="BP22" s="606"/>
      <c r="BQ22" s="606"/>
      <c r="BR22" s="606"/>
      <c r="BS22" s="606"/>
      <c r="BT22" s="606"/>
      <c r="BU22" s="607"/>
      <c r="BV22" s="605"/>
      <c r="BW22" s="606"/>
      <c r="BX22" s="606"/>
      <c r="BY22" s="606"/>
      <c r="BZ22" s="606"/>
      <c r="CA22" s="606"/>
      <c r="CB22" s="606"/>
      <c r="CC22" s="607"/>
      <c r="CD22" s="201"/>
      <c r="CE22" s="539"/>
      <c r="CF22" s="539"/>
      <c r="CG22" s="539"/>
      <c r="CH22" s="539"/>
      <c r="CI22" s="539"/>
      <c r="CJ22" s="539"/>
      <c r="CK22" s="539"/>
      <c r="CL22" s="539"/>
      <c r="CM22" s="539"/>
      <c r="CN22" s="539"/>
      <c r="CO22" s="539"/>
      <c r="CP22" s="539"/>
      <c r="CQ22" s="539"/>
      <c r="CR22" s="539"/>
      <c r="CS22" s="540"/>
      <c r="CT22" s="426"/>
      <c r="CU22" s="427"/>
      <c r="CV22" s="427"/>
      <c r="CW22" s="427"/>
      <c r="CX22" s="427"/>
      <c r="CY22" s="427"/>
      <c r="CZ22" s="427"/>
      <c r="DA22" s="428"/>
      <c r="DB22" s="426"/>
      <c r="DC22" s="427"/>
      <c r="DD22" s="427"/>
      <c r="DE22" s="427"/>
      <c r="DF22" s="427"/>
      <c r="DG22" s="427"/>
      <c r="DH22" s="427"/>
      <c r="DI22" s="428"/>
      <c r="DJ22" s="186"/>
      <c r="DK22" s="186"/>
      <c r="DL22" s="186"/>
      <c r="DM22" s="186"/>
      <c r="DN22" s="186"/>
      <c r="DO22" s="186"/>
    </row>
    <row r="23" spans="1:119" ht="18.75" customHeight="1" x14ac:dyDescent="0.15">
      <c r="A23" s="18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97"/>
      <c r="AN23" s="598"/>
      <c r="AO23" s="598"/>
      <c r="AP23" s="598"/>
      <c r="AQ23" s="598"/>
      <c r="AR23" s="599"/>
      <c r="AS23" s="578"/>
      <c r="AT23" s="579"/>
      <c r="AU23" s="579"/>
      <c r="AV23" s="579"/>
      <c r="AW23" s="579"/>
      <c r="AX23" s="601"/>
      <c r="AY23" s="389" t="s">
        <v>166</v>
      </c>
      <c r="AZ23" s="390"/>
      <c r="BA23" s="390"/>
      <c r="BB23" s="390"/>
      <c r="BC23" s="390"/>
      <c r="BD23" s="390"/>
      <c r="BE23" s="390"/>
      <c r="BF23" s="390"/>
      <c r="BG23" s="390"/>
      <c r="BH23" s="390"/>
      <c r="BI23" s="390"/>
      <c r="BJ23" s="390"/>
      <c r="BK23" s="390"/>
      <c r="BL23" s="390"/>
      <c r="BM23" s="391"/>
      <c r="BN23" s="429">
        <v>138050135</v>
      </c>
      <c r="BO23" s="430"/>
      <c r="BP23" s="430"/>
      <c r="BQ23" s="430"/>
      <c r="BR23" s="430"/>
      <c r="BS23" s="430"/>
      <c r="BT23" s="430"/>
      <c r="BU23" s="431"/>
      <c r="BV23" s="429">
        <v>137160338</v>
      </c>
      <c r="BW23" s="430"/>
      <c r="BX23" s="430"/>
      <c r="BY23" s="430"/>
      <c r="BZ23" s="430"/>
      <c r="CA23" s="430"/>
      <c r="CB23" s="430"/>
      <c r="CC23" s="431"/>
      <c r="CD23" s="201"/>
      <c r="CE23" s="539"/>
      <c r="CF23" s="539"/>
      <c r="CG23" s="539"/>
      <c r="CH23" s="539"/>
      <c r="CI23" s="539"/>
      <c r="CJ23" s="539"/>
      <c r="CK23" s="539"/>
      <c r="CL23" s="539"/>
      <c r="CM23" s="539"/>
      <c r="CN23" s="539"/>
      <c r="CO23" s="539"/>
      <c r="CP23" s="539"/>
      <c r="CQ23" s="539"/>
      <c r="CR23" s="539"/>
      <c r="CS23" s="540"/>
      <c r="CT23" s="426"/>
      <c r="CU23" s="427"/>
      <c r="CV23" s="427"/>
      <c r="CW23" s="427"/>
      <c r="CX23" s="427"/>
      <c r="CY23" s="427"/>
      <c r="CZ23" s="427"/>
      <c r="DA23" s="428"/>
      <c r="DB23" s="426"/>
      <c r="DC23" s="427"/>
      <c r="DD23" s="427"/>
      <c r="DE23" s="427"/>
      <c r="DF23" s="427"/>
      <c r="DG23" s="427"/>
      <c r="DH23" s="427"/>
      <c r="DI23" s="428"/>
      <c r="DJ23" s="186"/>
      <c r="DK23" s="186"/>
      <c r="DL23" s="186"/>
      <c r="DM23" s="186"/>
      <c r="DN23" s="186"/>
      <c r="DO23" s="186"/>
    </row>
    <row r="24" spans="1:119" ht="18.75" customHeight="1" thickBot="1" x14ac:dyDescent="0.2">
      <c r="A24" s="187"/>
      <c r="B24" s="569"/>
      <c r="C24" s="570"/>
      <c r="D24" s="571"/>
      <c r="E24" s="479" t="s">
        <v>167</v>
      </c>
      <c r="F24" s="459"/>
      <c r="G24" s="459"/>
      <c r="H24" s="459"/>
      <c r="I24" s="459"/>
      <c r="J24" s="459"/>
      <c r="K24" s="460"/>
      <c r="L24" s="480">
        <v>1</v>
      </c>
      <c r="M24" s="481"/>
      <c r="N24" s="481"/>
      <c r="O24" s="481"/>
      <c r="P24" s="523"/>
      <c r="Q24" s="480">
        <v>10500</v>
      </c>
      <c r="R24" s="481"/>
      <c r="S24" s="481"/>
      <c r="T24" s="481"/>
      <c r="U24" s="481"/>
      <c r="V24" s="523"/>
      <c r="W24" s="582"/>
      <c r="X24" s="570"/>
      <c r="Y24" s="571"/>
      <c r="Z24" s="479" t="s">
        <v>168</v>
      </c>
      <c r="AA24" s="459"/>
      <c r="AB24" s="459"/>
      <c r="AC24" s="459"/>
      <c r="AD24" s="459"/>
      <c r="AE24" s="459"/>
      <c r="AF24" s="459"/>
      <c r="AG24" s="460"/>
      <c r="AH24" s="480">
        <v>1858</v>
      </c>
      <c r="AI24" s="481"/>
      <c r="AJ24" s="481"/>
      <c r="AK24" s="481"/>
      <c r="AL24" s="523"/>
      <c r="AM24" s="480">
        <v>5806250</v>
      </c>
      <c r="AN24" s="481"/>
      <c r="AO24" s="481"/>
      <c r="AP24" s="481"/>
      <c r="AQ24" s="481"/>
      <c r="AR24" s="523"/>
      <c r="AS24" s="480">
        <v>3125</v>
      </c>
      <c r="AT24" s="481"/>
      <c r="AU24" s="481"/>
      <c r="AV24" s="481"/>
      <c r="AW24" s="481"/>
      <c r="AX24" s="482"/>
      <c r="AY24" s="602" t="s">
        <v>169</v>
      </c>
      <c r="AZ24" s="603"/>
      <c r="BA24" s="603"/>
      <c r="BB24" s="603"/>
      <c r="BC24" s="603"/>
      <c r="BD24" s="603"/>
      <c r="BE24" s="603"/>
      <c r="BF24" s="603"/>
      <c r="BG24" s="603"/>
      <c r="BH24" s="603"/>
      <c r="BI24" s="603"/>
      <c r="BJ24" s="603"/>
      <c r="BK24" s="603"/>
      <c r="BL24" s="603"/>
      <c r="BM24" s="604"/>
      <c r="BN24" s="429">
        <v>29300546</v>
      </c>
      <c r="BO24" s="430"/>
      <c r="BP24" s="430"/>
      <c r="BQ24" s="430"/>
      <c r="BR24" s="430"/>
      <c r="BS24" s="430"/>
      <c r="BT24" s="430"/>
      <c r="BU24" s="431"/>
      <c r="BV24" s="429">
        <v>34489236</v>
      </c>
      <c r="BW24" s="430"/>
      <c r="BX24" s="430"/>
      <c r="BY24" s="430"/>
      <c r="BZ24" s="430"/>
      <c r="CA24" s="430"/>
      <c r="CB24" s="430"/>
      <c r="CC24" s="431"/>
      <c r="CD24" s="201"/>
      <c r="CE24" s="539"/>
      <c r="CF24" s="539"/>
      <c r="CG24" s="539"/>
      <c r="CH24" s="539"/>
      <c r="CI24" s="539"/>
      <c r="CJ24" s="539"/>
      <c r="CK24" s="539"/>
      <c r="CL24" s="539"/>
      <c r="CM24" s="539"/>
      <c r="CN24" s="539"/>
      <c r="CO24" s="539"/>
      <c r="CP24" s="539"/>
      <c r="CQ24" s="539"/>
      <c r="CR24" s="539"/>
      <c r="CS24" s="540"/>
      <c r="CT24" s="426"/>
      <c r="CU24" s="427"/>
      <c r="CV24" s="427"/>
      <c r="CW24" s="427"/>
      <c r="CX24" s="427"/>
      <c r="CY24" s="427"/>
      <c r="CZ24" s="427"/>
      <c r="DA24" s="428"/>
      <c r="DB24" s="426"/>
      <c r="DC24" s="427"/>
      <c r="DD24" s="427"/>
      <c r="DE24" s="427"/>
      <c r="DF24" s="427"/>
      <c r="DG24" s="427"/>
      <c r="DH24" s="427"/>
      <c r="DI24" s="428"/>
      <c r="DJ24" s="186"/>
      <c r="DK24" s="186"/>
      <c r="DL24" s="186"/>
      <c r="DM24" s="186"/>
      <c r="DN24" s="186"/>
      <c r="DO24" s="186"/>
    </row>
    <row r="25" spans="1:119" s="186" customFormat="1" ht="18.75" customHeight="1" x14ac:dyDescent="0.15">
      <c r="A25" s="187"/>
      <c r="B25" s="569"/>
      <c r="C25" s="570"/>
      <c r="D25" s="571"/>
      <c r="E25" s="479" t="s">
        <v>170</v>
      </c>
      <c r="F25" s="459"/>
      <c r="G25" s="459"/>
      <c r="H25" s="459"/>
      <c r="I25" s="459"/>
      <c r="J25" s="459"/>
      <c r="K25" s="460"/>
      <c r="L25" s="480">
        <v>2</v>
      </c>
      <c r="M25" s="481"/>
      <c r="N25" s="481"/>
      <c r="O25" s="481"/>
      <c r="P25" s="523"/>
      <c r="Q25" s="480">
        <v>8300</v>
      </c>
      <c r="R25" s="481"/>
      <c r="S25" s="481"/>
      <c r="T25" s="481"/>
      <c r="U25" s="481"/>
      <c r="V25" s="523"/>
      <c r="W25" s="582"/>
      <c r="X25" s="570"/>
      <c r="Y25" s="571"/>
      <c r="Z25" s="479" t="s">
        <v>171</v>
      </c>
      <c r="AA25" s="459"/>
      <c r="AB25" s="459"/>
      <c r="AC25" s="459"/>
      <c r="AD25" s="459"/>
      <c r="AE25" s="459"/>
      <c r="AF25" s="459"/>
      <c r="AG25" s="460"/>
      <c r="AH25" s="480">
        <v>387</v>
      </c>
      <c r="AI25" s="481"/>
      <c r="AJ25" s="481"/>
      <c r="AK25" s="481"/>
      <c r="AL25" s="523"/>
      <c r="AM25" s="480">
        <v>1105272</v>
      </c>
      <c r="AN25" s="481"/>
      <c r="AO25" s="481"/>
      <c r="AP25" s="481"/>
      <c r="AQ25" s="481"/>
      <c r="AR25" s="523"/>
      <c r="AS25" s="480">
        <v>2856</v>
      </c>
      <c r="AT25" s="481"/>
      <c r="AU25" s="481"/>
      <c r="AV25" s="481"/>
      <c r="AW25" s="481"/>
      <c r="AX25" s="482"/>
      <c r="AY25" s="389" t="s">
        <v>172</v>
      </c>
      <c r="AZ25" s="390"/>
      <c r="BA25" s="390"/>
      <c r="BB25" s="390"/>
      <c r="BC25" s="390"/>
      <c r="BD25" s="390"/>
      <c r="BE25" s="390"/>
      <c r="BF25" s="390"/>
      <c r="BG25" s="390"/>
      <c r="BH25" s="390"/>
      <c r="BI25" s="390"/>
      <c r="BJ25" s="390"/>
      <c r="BK25" s="390"/>
      <c r="BL25" s="390"/>
      <c r="BM25" s="391"/>
      <c r="BN25" s="392">
        <v>17811103</v>
      </c>
      <c r="BO25" s="393"/>
      <c r="BP25" s="393"/>
      <c r="BQ25" s="393"/>
      <c r="BR25" s="393"/>
      <c r="BS25" s="393"/>
      <c r="BT25" s="393"/>
      <c r="BU25" s="394"/>
      <c r="BV25" s="392">
        <v>12279602</v>
      </c>
      <c r="BW25" s="393"/>
      <c r="BX25" s="393"/>
      <c r="BY25" s="393"/>
      <c r="BZ25" s="393"/>
      <c r="CA25" s="393"/>
      <c r="CB25" s="393"/>
      <c r="CC25" s="394"/>
      <c r="CD25" s="201"/>
      <c r="CE25" s="539"/>
      <c r="CF25" s="539"/>
      <c r="CG25" s="539"/>
      <c r="CH25" s="539"/>
      <c r="CI25" s="539"/>
      <c r="CJ25" s="539"/>
      <c r="CK25" s="539"/>
      <c r="CL25" s="539"/>
      <c r="CM25" s="539"/>
      <c r="CN25" s="539"/>
      <c r="CO25" s="539"/>
      <c r="CP25" s="539"/>
      <c r="CQ25" s="539"/>
      <c r="CR25" s="539"/>
      <c r="CS25" s="540"/>
      <c r="CT25" s="426"/>
      <c r="CU25" s="427"/>
      <c r="CV25" s="427"/>
      <c r="CW25" s="427"/>
      <c r="CX25" s="427"/>
      <c r="CY25" s="427"/>
      <c r="CZ25" s="427"/>
      <c r="DA25" s="428"/>
      <c r="DB25" s="426"/>
      <c r="DC25" s="427"/>
      <c r="DD25" s="427"/>
      <c r="DE25" s="427"/>
      <c r="DF25" s="427"/>
      <c r="DG25" s="427"/>
      <c r="DH25" s="427"/>
      <c r="DI25" s="428"/>
    </row>
    <row r="26" spans="1:119" s="186" customFormat="1" ht="18.75" customHeight="1" x14ac:dyDescent="0.15">
      <c r="A26" s="187"/>
      <c r="B26" s="569"/>
      <c r="C26" s="570"/>
      <c r="D26" s="571"/>
      <c r="E26" s="479" t="s">
        <v>173</v>
      </c>
      <c r="F26" s="459"/>
      <c r="G26" s="459"/>
      <c r="H26" s="459"/>
      <c r="I26" s="459"/>
      <c r="J26" s="459"/>
      <c r="K26" s="460"/>
      <c r="L26" s="480">
        <v>1</v>
      </c>
      <c r="M26" s="481"/>
      <c r="N26" s="481"/>
      <c r="O26" s="481"/>
      <c r="P26" s="523"/>
      <c r="Q26" s="480">
        <v>7400</v>
      </c>
      <c r="R26" s="481"/>
      <c r="S26" s="481"/>
      <c r="T26" s="481"/>
      <c r="U26" s="481"/>
      <c r="V26" s="523"/>
      <c r="W26" s="582"/>
      <c r="X26" s="570"/>
      <c r="Y26" s="571"/>
      <c r="Z26" s="479" t="s">
        <v>174</v>
      </c>
      <c r="AA26" s="592"/>
      <c r="AB26" s="592"/>
      <c r="AC26" s="592"/>
      <c r="AD26" s="592"/>
      <c r="AE26" s="592"/>
      <c r="AF26" s="592"/>
      <c r="AG26" s="593"/>
      <c r="AH26" s="480">
        <v>114</v>
      </c>
      <c r="AI26" s="481"/>
      <c r="AJ26" s="481"/>
      <c r="AK26" s="481"/>
      <c r="AL26" s="523"/>
      <c r="AM26" s="480">
        <v>361152</v>
      </c>
      <c r="AN26" s="481"/>
      <c r="AO26" s="481"/>
      <c r="AP26" s="481"/>
      <c r="AQ26" s="481"/>
      <c r="AR26" s="523"/>
      <c r="AS26" s="480">
        <v>3168</v>
      </c>
      <c r="AT26" s="481"/>
      <c r="AU26" s="481"/>
      <c r="AV26" s="481"/>
      <c r="AW26" s="481"/>
      <c r="AX26" s="482"/>
      <c r="AY26" s="432" t="s">
        <v>175</v>
      </c>
      <c r="AZ26" s="433"/>
      <c r="BA26" s="433"/>
      <c r="BB26" s="433"/>
      <c r="BC26" s="433"/>
      <c r="BD26" s="433"/>
      <c r="BE26" s="433"/>
      <c r="BF26" s="433"/>
      <c r="BG26" s="433"/>
      <c r="BH26" s="433"/>
      <c r="BI26" s="433"/>
      <c r="BJ26" s="433"/>
      <c r="BK26" s="433"/>
      <c r="BL26" s="433"/>
      <c r="BM26" s="434"/>
      <c r="BN26" s="429">
        <v>70000</v>
      </c>
      <c r="BO26" s="430"/>
      <c r="BP26" s="430"/>
      <c r="BQ26" s="430"/>
      <c r="BR26" s="430"/>
      <c r="BS26" s="430"/>
      <c r="BT26" s="430"/>
      <c r="BU26" s="431"/>
      <c r="BV26" s="429">
        <v>70000</v>
      </c>
      <c r="BW26" s="430"/>
      <c r="BX26" s="430"/>
      <c r="BY26" s="430"/>
      <c r="BZ26" s="430"/>
      <c r="CA26" s="430"/>
      <c r="CB26" s="430"/>
      <c r="CC26" s="431"/>
      <c r="CD26" s="201"/>
      <c r="CE26" s="539"/>
      <c r="CF26" s="539"/>
      <c r="CG26" s="539"/>
      <c r="CH26" s="539"/>
      <c r="CI26" s="539"/>
      <c r="CJ26" s="539"/>
      <c r="CK26" s="539"/>
      <c r="CL26" s="539"/>
      <c r="CM26" s="539"/>
      <c r="CN26" s="539"/>
      <c r="CO26" s="539"/>
      <c r="CP26" s="539"/>
      <c r="CQ26" s="539"/>
      <c r="CR26" s="539"/>
      <c r="CS26" s="540"/>
      <c r="CT26" s="426"/>
      <c r="CU26" s="427"/>
      <c r="CV26" s="427"/>
      <c r="CW26" s="427"/>
      <c r="CX26" s="427"/>
      <c r="CY26" s="427"/>
      <c r="CZ26" s="427"/>
      <c r="DA26" s="428"/>
      <c r="DB26" s="426"/>
      <c r="DC26" s="427"/>
      <c r="DD26" s="427"/>
      <c r="DE26" s="427"/>
      <c r="DF26" s="427"/>
      <c r="DG26" s="427"/>
      <c r="DH26" s="427"/>
      <c r="DI26" s="428"/>
    </row>
    <row r="27" spans="1:119" ht="18.75" customHeight="1" thickBot="1" x14ac:dyDescent="0.2">
      <c r="A27" s="187"/>
      <c r="B27" s="569"/>
      <c r="C27" s="570"/>
      <c r="D27" s="571"/>
      <c r="E27" s="479" t="s">
        <v>176</v>
      </c>
      <c r="F27" s="459"/>
      <c r="G27" s="459"/>
      <c r="H27" s="459"/>
      <c r="I27" s="459"/>
      <c r="J27" s="459"/>
      <c r="K27" s="460"/>
      <c r="L27" s="480">
        <v>1</v>
      </c>
      <c r="M27" s="481"/>
      <c r="N27" s="481"/>
      <c r="O27" s="481"/>
      <c r="P27" s="523"/>
      <c r="Q27" s="480">
        <v>6300</v>
      </c>
      <c r="R27" s="481"/>
      <c r="S27" s="481"/>
      <c r="T27" s="481"/>
      <c r="U27" s="481"/>
      <c r="V27" s="523"/>
      <c r="W27" s="582"/>
      <c r="X27" s="570"/>
      <c r="Y27" s="571"/>
      <c r="Z27" s="479" t="s">
        <v>177</v>
      </c>
      <c r="AA27" s="459"/>
      <c r="AB27" s="459"/>
      <c r="AC27" s="459"/>
      <c r="AD27" s="459"/>
      <c r="AE27" s="459"/>
      <c r="AF27" s="459"/>
      <c r="AG27" s="460"/>
      <c r="AH27" s="480">
        <v>68</v>
      </c>
      <c r="AI27" s="481"/>
      <c r="AJ27" s="481"/>
      <c r="AK27" s="481"/>
      <c r="AL27" s="523"/>
      <c r="AM27" s="480">
        <v>264860</v>
      </c>
      <c r="AN27" s="481"/>
      <c r="AO27" s="481"/>
      <c r="AP27" s="481"/>
      <c r="AQ27" s="481"/>
      <c r="AR27" s="523"/>
      <c r="AS27" s="480">
        <v>3895</v>
      </c>
      <c r="AT27" s="481"/>
      <c r="AU27" s="481"/>
      <c r="AV27" s="481"/>
      <c r="AW27" s="481"/>
      <c r="AX27" s="482"/>
      <c r="AY27" s="524" t="s">
        <v>178</v>
      </c>
      <c r="AZ27" s="525"/>
      <c r="BA27" s="525"/>
      <c r="BB27" s="525"/>
      <c r="BC27" s="525"/>
      <c r="BD27" s="525"/>
      <c r="BE27" s="525"/>
      <c r="BF27" s="525"/>
      <c r="BG27" s="525"/>
      <c r="BH27" s="525"/>
      <c r="BI27" s="525"/>
      <c r="BJ27" s="525"/>
      <c r="BK27" s="525"/>
      <c r="BL27" s="525"/>
      <c r="BM27" s="526"/>
      <c r="BN27" s="605" t="s">
        <v>126</v>
      </c>
      <c r="BO27" s="606"/>
      <c r="BP27" s="606"/>
      <c r="BQ27" s="606"/>
      <c r="BR27" s="606"/>
      <c r="BS27" s="606"/>
      <c r="BT27" s="606"/>
      <c r="BU27" s="607"/>
      <c r="BV27" s="605" t="s">
        <v>126</v>
      </c>
      <c r="BW27" s="606"/>
      <c r="BX27" s="606"/>
      <c r="BY27" s="606"/>
      <c r="BZ27" s="606"/>
      <c r="CA27" s="606"/>
      <c r="CB27" s="606"/>
      <c r="CC27" s="607"/>
      <c r="CD27" s="203"/>
      <c r="CE27" s="539"/>
      <c r="CF27" s="539"/>
      <c r="CG27" s="539"/>
      <c r="CH27" s="539"/>
      <c r="CI27" s="539"/>
      <c r="CJ27" s="539"/>
      <c r="CK27" s="539"/>
      <c r="CL27" s="539"/>
      <c r="CM27" s="539"/>
      <c r="CN27" s="539"/>
      <c r="CO27" s="539"/>
      <c r="CP27" s="539"/>
      <c r="CQ27" s="539"/>
      <c r="CR27" s="539"/>
      <c r="CS27" s="540"/>
      <c r="CT27" s="426"/>
      <c r="CU27" s="427"/>
      <c r="CV27" s="427"/>
      <c r="CW27" s="427"/>
      <c r="CX27" s="427"/>
      <c r="CY27" s="427"/>
      <c r="CZ27" s="427"/>
      <c r="DA27" s="428"/>
      <c r="DB27" s="426"/>
      <c r="DC27" s="427"/>
      <c r="DD27" s="427"/>
      <c r="DE27" s="427"/>
      <c r="DF27" s="427"/>
      <c r="DG27" s="427"/>
      <c r="DH27" s="427"/>
      <c r="DI27" s="428"/>
      <c r="DJ27" s="186"/>
      <c r="DK27" s="186"/>
      <c r="DL27" s="186"/>
      <c r="DM27" s="186"/>
      <c r="DN27" s="186"/>
      <c r="DO27" s="186"/>
    </row>
    <row r="28" spans="1:119" ht="18.75" customHeight="1" x14ac:dyDescent="0.15">
      <c r="A28" s="187"/>
      <c r="B28" s="569"/>
      <c r="C28" s="570"/>
      <c r="D28" s="571"/>
      <c r="E28" s="479" t="s">
        <v>179</v>
      </c>
      <c r="F28" s="459"/>
      <c r="G28" s="459"/>
      <c r="H28" s="459"/>
      <c r="I28" s="459"/>
      <c r="J28" s="459"/>
      <c r="K28" s="460"/>
      <c r="L28" s="480">
        <v>1</v>
      </c>
      <c r="M28" s="481"/>
      <c r="N28" s="481"/>
      <c r="O28" s="481"/>
      <c r="P28" s="523"/>
      <c r="Q28" s="480">
        <v>5600</v>
      </c>
      <c r="R28" s="481"/>
      <c r="S28" s="481"/>
      <c r="T28" s="481"/>
      <c r="U28" s="481"/>
      <c r="V28" s="523"/>
      <c r="W28" s="582"/>
      <c r="X28" s="570"/>
      <c r="Y28" s="571"/>
      <c r="Z28" s="479" t="s">
        <v>180</v>
      </c>
      <c r="AA28" s="459"/>
      <c r="AB28" s="459"/>
      <c r="AC28" s="459"/>
      <c r="AD28" s="459"/>
      <c r="AE28" s="459"/>
      <c r="AF28" s="459"/>
      <c r="AG28" s="460"/>
      <c r="AH28" s="480" t="s">
        <v>126</v>
      </c>
      <c r="AI28" s="481"/>
      <c r="AJ28" s="481"/>
      <c r="AK28" s="481"/>
      <c r="AL28" s="523"/>
      <c r="AM28" s="480" t="s">
        <v>126</v>
      </c>
      <c r="AN28" s="481"/>
      <c r="AO28" s="481"/>
      <c r="AP28" s="481"/>
      <c r="AQ28" s="481"/>
      <c r="AR28" s="523"/>
      <c r="AS28" s="480" t="s">
        <v>181</v>
      </c>
      <c r="AT28" s="481"/>
      <c r="AU28" s="481"/>
      <c r="AV28" s="481"/>
      <c r="AW28" s="481"/>
      <c r="AX28" s="482"/>
      <c r="AY28" s="608" t="s">
        <v>182</v>
      </c>
      <c r="AZ28" s="609"/>
      <c r="BA28" s="609"/>
      <c r="BB28" s="610"/>
      <c r="BC28" s="389" t="s">
        <v>48</v>
      </c>
      <c r="BD28" s="390"/>
      <c r="BE28" s="390"/>
      <c r="BF28" s="390"/>
      <c r="BG28" s="390"/>
      <c r="BH28" s="390"/>
      <c r="BI28" s="390"/>
      <c r="BJ28" s="390"/>
      <c r="BK28" s="390"/>
      <c r="BL28" s="390"/>
      <c r="BM28" s="391"/>
      <c r="BN28" s="392">
        <v>5670919</v>
      </c>
      <c r="BO28" s="393"/>
      <c r="BP28" s="393"/>
      <c r="BQ28" s="393"/>
      <c r="BR28" s="393"/>
      <c r="BS28" s="393"/>
      <c r="BT28" s="393"/>
      <c r="BU28" s="394"/>
      <c r="BV28" s="392">
        <v>5448936</v>
      </c>
      <c r="BW28" s="393"/>
      <c r="BX28" s="393"/>
      <c r="BY28" s="393"/>
      <c r="BZ28" s="393"/>
      <c r="CA28" s="393"/>
      <c r="CB28" s="393"/>
      <c r="CC28" s="394"/>
      <c r="CD28" s="201"/>
      <c r="CE28" s="539"/>
      <c r="CF28" s="539"/>
      <c r="CG28" s="539"/>
      <c r="CH28" s="539"/>
      <c r="CI28" s="539"/>
      <c r="CJ28" s="539"/>
      <c r="CK28" s="539"/>
      <c r="CL28" s="539"/>
      <c r="CM28" s="539"/>
      <c r="CN28" s="539"/>
      <c r="CO28" s="539"/>
      <c r="CP28" s="539"/>
      <c r="CQ28" s="539"/>
      <c r="CR28" s="539"/>
      <c r="CS28" s="540"/>
      <c r="CT28" s="426"/>
      <c r="CU28" s="427"/>
      <c r="CV28" s="427"/>
      <c r="CW28" s="427"/>
      <c r="CX28" s="427"/>
      <c r="CY28" s="427"/>
      <c r="CZ28" s="427"/>
      <c r="DA28" s="428"/>
      <c r="DB28" s="426"/>
      <c r="DC28" s="427"/>
      <c r="DD28" s="427"/>
      <c r="DE28" s="427"/>
      <c r="DF28" s="427"/>
      <c r="DG28" s="427"/>
      <c r="DH28" s="427"/>
      <c r="DI28" s="428"/>
      <c r="DJ28" s="186"/>
      <c r="DK28" s="186"/>
      <c r="DL28" s="186"/>
      <c r="DM28" s="186"/>
      <c r="DN28" s="186"/>
      <c r="DO28" s="186"/>
    </row>
    <row r="29" spans="1:119" ht="18.75" customHeight="1" x14ac:dyDescent="0.15">
      <c r="A29" s="187"/>
      <c r="B29" s="569"/>
      <c r="C29" s="570"/>
      <c r="D29" s="571"/>
      <c r="E29" s="479" t="s">
        <v>183</v>
      </c>
      <c r="F29" s="459"/>
      <c r="G29" s="459"/>
      <c r="H29" s="459"/>
      <c r="I29" s="459"/>
      <c r="J29" s="459"/>
      <c r="K29" s="460"/>
      <c r="L29" s="480">
        <v>25</v>
      </c>
      <c r="M29" s="481"/>
      <c r="N29" s="481"/>
      <c r="O29" s="481"/>
      <c r="P29" s="523"/>
      <c r="Q29" s="480">
        <v>5100</v>
      </c>
      <c r="R29" s="481"/>
      <c r="S29" s="481"/>
      <c r="T29" s="481"/>
      <c r="U29" s="481"/>
      <c r="V29" s="523"/>
      <c r="W29" s="583"/>
      <c r="X29" s="584"/>
      <c r="Y29" s="585"/>
      <c r="Z29" s="479" t="s">
        <v>184</v>
      </c>
      <c r="AA29" s="459"/>
      <c r="AB29" s="459"/>
      <c r="AC29" s="459"/>
      <c r="AD29" s="459"/>
      <c r="AE29" s="459"/>
      <c r="AF29" s="459"/>
      <c r="AG29" s="460"/>
      <c r="AH29" s="480">
        <v>1926</v>
      </c>
      <c r="AI29" s="481"/>
      <c r="AJ29" s="481"/>
      <c r="AK29" s="481"/>
      <c r="AL29" s="523"/>
      <c r="AM29" s="480">
        <v>6071110</v>
      </c>
      <c r="AN29" s="481"/>
      <c r="AO29" s="481"/>
      <c r="AP29" s="481"/>
      <c r="AQ29" s="481"/>
      <c r="AR29" s="523"/>
      <c r="AS29" s="480">
        <v>3152</v>
      </c>
      <c r="AT29" s="481"/>
      <c r="AU29" s="481"/>
      <c r="AV29" s="481"/>
      <c r="AW29" s="481"/>
      <c r="AX29" s="482"/>
      <c r="AY29" s="611"/>
      <c r="AZ29" s="612"/>
      <c r="BA29" s="612"/>
      <c r="BB29" s="613"/>
      <c r="BC29" s="463" t="s">
        <v>185</v>
      </c>
      <c r="BD29" s="464"/>
      <c r="BE29" s="464"/>
      <c r="BF29" s="464"/>
      <c r="BG29" s="464"/>
      <c r="BH29" s="464"/>
      <c r="BI29" s="464"/>
      <c r="BJ29" s="464"/>
      <c r="BK29" s="464"/>
      <c r="BL29" s="464"/>
      <c r="BM29" s="465"/>
      <c r="BN29" s="429">
        <v>1135923</v>
      </c>
      <c r="BO29" s="430"/>
      <c r="BP29" s="430"/>
      <c r="BQ29" s="430"/>
      <c r="BR29" s="430"/>
      <c r="BS29" s="430"/>
      <c r="BT29" s="430"/>
      <c r="BU29" s="431"/>
      <c r="BV29" s="429">
        <v>1135497</v>
      </c>
      <c r="BW29" s="430"/>
      <c r="BX29" s="430"/>
      <c r="BY29" s="430"/>
      <c r="BZ29" s="430"/>
      <c r="CA29" s="430"/>
      <c r="CB29" s="430"/>
      <c r="CC29" s="431"/>
      <c r="CD29" s="203"/>
      <c r="CE29" s="539"/>
      <c r="CF29" s="539"/>
      <c r="CG29" s="539"/>
      <c r="CH29" s="539"/>
      <c r="CI29" s="539"/>
      <c r="CJ29" s="539"/>
      <c r="CK29" s="539"/>
      <c r="CL29" s="539"/>
      <c r="CM29" s="539"/>
      <c r="CN29" s="539"/>
      <c r="CO29" s="539"/>
      <c r="CP29" s="539"/>
      <c r="CQ29" s="539"/>
      <c r="CR29" s="539"/>
      <c r="CS29" s="540"/>
      <c r="CT29" s="426"/>
      <c r="CU29" s="427"/>
      <c r="CV29" s="427"/>
      <c r="CW29" s="427"/>
      <c r="CX29" s="427"/>
      <c r="CY29" s="427"/>
      <c r="CZ29" s="427"/>
      <c r="DA29" s="428"/>
      <c r="DB29" s="426"/>
      <c r="DC29" s="427"/>
      <c r="DD29" s="427"/>
      <c r="DE29" s="427"/>
      <c r="DF29" s="427"/>
      <c r="DG29" s="427"/>
      <c r="DH29" s="427"/>
      <c r="DI29" s="428"/>
      <c r="DJ29" s="186"/>
      <c r="DK29" s="186"/>
      <c r="DL29" s="186"/>
      <c r="DM29" s="186"/>
      <c r="DN29" s="186"/>
      <c r="DO29" s="186"/>
    </row>
    <row r="30" spans="1:119" ht="18.75" customHeight="1" thickBot="1" x14ac:dyDescent="0.2">
      <c r="A30" s="187"/>
      <c r="B30" s="572"/>
      <c r="C30" s="573"/>
      <c r="D30" s="574"/>
      <c r="E30" s="483"/>
      <c r="F30" s="484"/>
      <c r="G30" s="484"/>
      <c r="H30" s="484"/>
      <c r="I30" s="484"/>
      <c r="J30" s="484"/>
      <c r="K30" s="485"/>
      <c r="L30" s="586"/>
      <c r="M30" s="587"/>
      <c r="N30" s="587"/>
      <c r="O30" s="587"/>
      <c r="P30" s="588"/>
      <c r="Q30" s="586"/>
      <c r="R30" s="587"/>
      <c r="S30" s="587"/>
      <c r="T30" s="587"/>
      <c r="U30" s="587"/>
      <c r="V30" s="588"/>
      <c r="W30" s="589" t="s">
        <v>186</v>
      </c>
      <c r="X30" s="590"/>
      <c r="Y30" s="590"/>
      <c r="Z30" s="590"/>
      <c r="AA30" s="590"/>
      <c r="AB30" s="590"/>
      <c r="AC30" s="590"/>
      <c r="AD30" s="590"/>
      <c r="AE30" s="590"/>
      <c r="AF30" s="590"/>
      <c r="AG30" s="591"/>
      <c r="AH30" s="548">
        <v>97.5</v>
      </c>
      <c r="AI30" s="549"/>
      <c r="AJ30" s="549"/>
      <c r="AK30" s="549"/>
      <c r="AL30" s="549"/>
      <c r="AM30" s="549"/>
      <c r="AN30" s="549"/>
      <c r="AO30" s="549"/>
      <c r="AP30" s="549"/>
      <c r="AQ30" s="549"/>
      <c r="AR30" s="549"/>
      <c r="AS30" s="549"/>
      <c r="AT30" s="549"/>
      <c r="AU30" s="549"/>
      <c r="AV30" s="549"/>
      <c r="AW30" s="549"/>
      <c r="AX30" s="551"/>
      <c r="AY30" s="614"/>
      <c r="AZ30" s="615"/>
      <c r="BA30" s="615"/>
      <c r="BB30" s="616"/>
      <c r="BC30" s="602" t="s">
        <v>50</v>
      </c>
      <c r="BD30" s="603"/>
      <c r="BE30" s="603"/>
      <c r="BF30" s="603"/>
      <c r="BG30" s="603"/>
      <c r="BH30" s="603"/>
      <c r="BI30" s="603"/>
      <c r="BJ30" s="603"/>
      <c r="BK30" s="603"/>
      <c r="BL30" s="603"/>
      <c r="BM30" s="604"/>
      <c r="BN30" s="605">
        <v>6138582</v>
      </c>
      <c r="BO30" s="606"/>
      <c r="BP30" s="606"/>
      <c r="BQ30" s="606"/>
      <c r="BR30" s="606"/>
      <c r="BS30" s="606"/>
      <c r="BT30" s="606"/>
      <c r="BU30" s="607"/>
      <c r="BV30" s="605">
        <v>5593410</v>
      </c>
      <c r="BW30" s="606"/>
      <c r="BX30" s="606"/>
      <c r="BY30" s="606"/>
      <c r="BZ30" s="606"/>
      <c r="CA30" s="606"/>
      <c r="CB30" s="606"/>
      <c r="CC30" s="60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187</v>
      </c>
      <c r="D32" s="214"/>
      <c r="E32" s="214"/>
      <c r="F32" s="211"/>
      <c r="G32" s="211"/>
      <c r="H32" s="211"/>
      <c r="I32" s="211"/>
      <c r="J32" s="211"/>
      <c r="K32" s="211"/>
      <c r="L32" s="211"/>
      <c r="M32" s="211"/>
      <c r="N32" s="211"/>
      <c r="O32" s="211"/>
      <c r="P32" s="211"/>
      <c r="Q32" s="211"/>
      <c r="R32" s="211"/>
      <c r="S32" s="211"/>
      <c r="T32" s="211"/>
      <c r="U32" s="211" t="s">
        <v>188</v>
      </c>
      <c r="V32" s="211"/>
      <c r="W32" s="211"/>
      <c r="X32" s="211"/>
      <c r="Y32" s="211"/>
      <c r="Z32" s="211"/>
      <c r="AA32" s="211"/>
      <c r="AB32" s="211"/>
      <c r="AC32" s="211"/>
      <c r="AD32" s="211"/>
      <c r="AE32" s="211"/>
      <c r="AF32" s="211"/>
      <c r="AG32" s="211"/>
      <c r="AH32" s="211"/>
      <c r="AI32" s="211"/>
      <c r="AJ32" s="211"/>
      <c r="AK32" s="211"/>
      <c r="AL32" s="211"/>
      <c r="AM32" s="215" t="s">
        <v>189</v>
      </c>
      <c r="AN32" s="211"/>
      <c r="AO32" s="211"/>
      <c r="AP32" s="211"/>
      <c r="AQ32" s="211"/>
      <c r="AR32" s="211"/>
      <c r="AS32" s="215"/>
      <c r="AT32" s="215"/>
      <c r="AU32" s="215"/>
      <c r="AV32" s="215"/>
      <c r="AW32" s="215"/>
      <c r="AX32" s="215"/>
      <c r="AY32" s="215"/>
      <c r="AZ32" s="215"/>
      <c r="BA32" s="215"/>
      <c r="BB32" s="211"/>
      <c r="BC32" s="215"/>
      <c r="BD32" s="211"/>
      <c r="BE32" s="215" t="s">
        <v>190</v>
      </c>
      <c r="BF32" s="211"/>
      <c r="BG32" s="211"/>
      <c r="BH32" s="211"/>
      <c r="BI32" s="211"/>
      <c r="BJ32" s="215"/>
      <c r="BK32" s="215"/>
      <c r="BL32" s="215"/>
      <c r="BM32" s="215"/>
      <c r="BN32" s="215"/>
      <c r="BO32" s="215"/>
      <c r="BP32" s="215"/>
      <c r="BQ32" s="215"/>
      <c r="BR32" s="211"/>
      <c r="BS32" s="211"/>
      <c r="BT32" s="211"/>
      <c r="BU32" s="211"/>
      <c r="BV32" s="211"/>
      <c r="BW32" s="211" t="s">
        <v>191</v>
      </c>
      <c r="BX32" s="211"/>
      <c r="BY32" s="211"/>
      <c r="BZ32" s="211"/>
      <c r="CA32" s="211"/>
      <c r="CB32" s="215"/>
      <c r="CC32" s="215"/>
      <c r="CD32" s="215"/>
      <c r="CE32" s="215"/>
      <c r="CF32" s="215"/>
      <c r="CG32" s="215"/>
      <c r="CH32" s="215"/>
      <c r="CI32" s="215"/>
      <c r="CJ32" s="215"/>
      <c r="CK32" s="215"/>
      <c r="CL32" s="215"/>
      <c r="CM32" s="215"/>
      <c r="CN32" s="215"/>
      <c r="CO32" s="215" t="s">
        <v>192</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3" t="s">
        <v>193</v>
      </c>
      <c r="D33" s="453"/>
      <c r="E33" s="418" t="s">
        <v>194</v>
      </c>
      <c r="F33" s="418"/>
      <c r="G33" s="418"/>
      <c r="H33" s="418"/>
      <c r="I33" s="418"/>
      <c r="J33" s="418"/>
      <c r="K33" s="418"/>
      <c r="L33" s="418"/>
      <c r="M33" s="418"/>
      <c r="N33" s="418"/>
      <c r="O33" s="418"/>
      <c r="P33" s="418"/>
      <c r="Q33" s="418"/>
      <c r="R33" s="418"/>
      <c r="S33" s="418"/>
      <c r="T33" s="216"/>
      <c r="U33" s="453" t="s">
        <v>195</v>
      </c>
      <c r="V33" s="453"/>
      <c r="W33" s="418" t="s">
        <v>196</v>
      </c>
      <c r="X33" s="418"/>
      <c r="Y33" s="418"/>
      <c r="Z33" s="418"/>
      <c r="AA33" s="418"/>
      <c r="AB33" s="418"/>
      <c r="AC33" s="418"/>
      <c r="AD33" s="418"/>
      <c r="AE33" s="418"/>
      <c r="AF33" s="418"/>
      <c r="AG33" s="418"/>
      <c r="AH33" s="418"/>
      <c r="AI33" s="418"/>
      <c r="AJ33" s="418"/>
      <c r="AK33" s="418"/>
      <c r="AL33" s="216"/>
      <c r="AM33" s="453" t="s">
        <v>193</v>
      </c>
      <c r="AN33" s="453"/>
      <c r="AO33" s="418" t="s">
        <v>194</v>
      </c>
      <c r="AP33" s="418"/>
      <c r="AQ33" s="418"/>
      <c r="AR33" s="418"/>
      <c r="AS33" s="418"/>
      <c r="AT33" s="418"/>
      <c r="AU33" s="418"/>
      <c r="AV33" s="418"/>
      <c r="AW33" s="418"/>
      <c r="AX33" s="418"/>
      <c r="AY33" s="418"/>
      <c r="AZ33" s="418"/>
      <c r="BA33" s="418"/>
      <c r="BB33" s="418"/>
      <c r="BC33" s="418"/>
      <c r="BD33" s="217"/>
      <c r="BE33" s="418" t="s">
        <v>197</v>
      </c>
      <c r="BF33" s="418"/>
      <c r="BG33" s="418" t="s">
        <v>198</v>
      </c>
      <c r="BH33" s="418"/>
      <c r="BI33" s="418"/>
      <c r="BJ33" s="418"/>
      <c r="BK33" s="418"/>
      <c r="BL33" s="418"/>
      <c r="BM33" s="418"/>
      <c r="BN33" s="418"/>
      <c r="BO33" s="418"/>
      <c r="BP33" s="418"/>
      <c r="BQ33" s="418"/>
      <c r="BR33" s="418"/>
      <c r="BS33" s="418"/>
      <c r="BT33" s="418"/>
      <c r="BU33" s="418"/>
      <c r="BV33" s="217"/>
      <c r="BW33" s="453" t="s">
        <v>197</v>
      </c>
      <c r="BX33" s="453"/>
      <c r="BY33" s="418" t="s">
        <v>199</v>
      </c>
      <c r="BZ33" s="418"/>
      <c r="CA33" s="418"/>
      <c r="CB33" s="418"/>
      <c r="CC33" s="418"/>
      <c r="CD33" s="418"/>
      <c r="CE33" s="418"/>
      <c r="CF33" s="418"/>
      <c r="CG33" s="418"/>
      <c r="CH33" s="418"/>
      <c r="CI33" s="418"/>
      <c r="CJ33" s="418"/>
      <c r="CK33" s="418"/>
      <c r="CL33" s="418"/>
      <c r="CM33" s="418"/>
      <c r="CN33" s="216"/>
      <c r="CO33" s="453" t="s">
        <v>195</v>
      </c>
      <c r="CP33" s="453"/>
      <c r="CQ33" s="418" t="s">
        <v>200</v>
      </c>
      <c r="CR33" s="418"/>
      <c r="CS33" s="418"/>
      <c r="CT33" s="418"/>
      <c r="CU33" s="418"/>
      <c r="CV33" s="418"/>
      <c r="CW33" s="418"/>
      <c r="CX33" s="418"/>
      <c r="CY33" s="418"/>
      <c r="CZ33" s="418"/>
      <c r="DA33" s="418"/>
      <c r="DB33" s="418"/>
      <c r="DC33" s="418"/>
      <c r="DD33" s="418"/>
      <c r="DE33" s="418"/>
      <c r="DF33" s="216"/>
      <c r="DG33" s="617" t="s">
        <v>201</v>
      </c>
      <c r="DH33" s="617"/>
      <c r="DI33" s="218"/>
      <c r="DJ33" s="186"/>
      <c r="DK33" s="186"/>
      <c r="DL33" s="186"/>
      <c r="DM33" s="186"/>
      <c r="DN33" s="186"/>
      <c r="DO33" s="186"/>
    </row>
    <row r="34" spans="1:119" ht="32.25" customHeight="1" x14ac:dyDescent="0.15">
      <c r="A34" s="187"/>
      <c r="B34" s="213"/>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4"/>
      <c r="U34" s="618">
        <f>IF(W34="","",MAX(C34:D43)+1)</f>
        <v>5</v>
      </c>
      <c r="V34" s="618"/>
      <c r="W34" s="619" t="str">
        <f>IF('各会計、関係団体の財政状況及び健全化判断比率'!B28="","",'各会計、関係団体の財政状況及び健全化判断比率'!B28)</f>
        <v>国民健康保険事業特別会計</v>
      </c>
      <c r="X34" s="619"/>
      <c r="Y34" s="619"/>
      <c r="Z34" s="619"/>
      <c r="AA34" s="619"/>
      <c r="AB34" s="619"/>
      <c r="AC34" s="619"/>
      <c r="AD34" s="619"/>
      <c r="AE34" s="619"/>
      <c r="AF34" s="619"/>
      <c r="AG34" s="619"/>
      <c r="AH34" s="619"/>
      <c r="AI34" s="619"/>
      <c r="AJ34" s="619"/>
      <c r="AK34" s="619"/>
      <c r="AL34" s="214"/>
      <c r="AM34" s="618">
        <f>IF(AO34="","",MAX(C34:D43,U34:V43)+1)</f>
        <v>9</v>
      </c>
      <c r="AN34" s="618"/>
      <c r="AO34" s="619" t="str">
        <f>IF('各会計、関係団体の財政状況及び健全化判断比率'!B32="","",'各会計、関係団体の財政状況及び健全化判断比率'!B32)</f>
        <v>水道事業会計</v>
      </c>
      <c r="AP34" s="619"/>
      <c r="AQ34" s="619"/>
      <c r="AR34" s="619"/>
      <c r="AS34" s="619"/>
      <c r="AT34" s="619"/>
      <c r="AU34" s="619"/>
      <c r="AV34" s="619"/>
      <c r="AW34" s="619"/>
      <c r="AX34" s="619"/>
      <c r="AY34" s="619"/>
      <c r="AZ34" s="619"/>
      <c r="BA34" s="619"/>
      <c r="BB34" s="619"/>
      <c r="BC34" s="619"/>
      <c r="BD34" s="214"/>
      <c r="BE34" s="618">
        <f>IF(BG34="","",MAX(C34:D43,U34:V43,AM34:AN43)+1)</f>
        <v>13</v>
      </c>
      <c r="BF34" s="618"/>
      <c r="BG34" s="619" t="str">
        <f>IF('各会計、関係団体の財政状況及び健全化判断比率'!B36="","",'各会計、関係団体の財政状況及び健全化判断比率'!B36)</f>
        <v>地方卸売市場事業特別会計</v>
      </c>
      <c r="BH34" s="619"/>
      <c r="BI34" s="619"/>
      <c r="BJ34" s="619"/>
      <c r="BK34" s="619"/>
      <c r="BL34" s="619"/>
      <c r="BM34" s="619"/>
      <c r="BN34" s="619"/>
      <c r="BO34" s="619"/>
      <c r="BP34" s="619"/>
      <c r="BQ34" s="619"/>
      <c r="BR34" s="619"/>
      <c r="BS34" s="619"/>
      <c r="BT34" s="619"/>
      <c r="BU34" s="619"/>
      <c r="BV34" s="214"/>
      <c r="BW34" s="618">
        <f>IF(BY34="","",MAX(C34:D43,U34:V43,AM34:AN43,BE34:BF43)+1)</f>
        <v>15</v>
      </c>
      <c r="BX34" s="618"/>
      <c r="BY34" s="619" t="str">
        <f>IF('各会計、関係団体の財政状況及び健全化判断比率'!B68="","",'各会計、関係団体の財政状況及び健全化判断比率'!B68)</f>
        <v>函館圏公立大学広域連合</v>
      </c>
      <c r="BZ34" s="619"/>
      <c r="CA34" s="619"/>
      <c r="CB34" s="619"/>
      <c r="CC34" s="619"/>
      <c r="CD34" s="619"/>
      <c r="CE34" s="619"/>
      <c r="CF34" s="619"/>
      <c r="CG34" s="619"/>
      <c r="CH34" s="619"/>
      <c r="CI34" s="619"/>
      <c r="CJ34" s="619"/>
      <c r="CK34" s="619"/>
      <c r="CL34" s="619"/>
      <c r="CM34" s="619"/>
      <c r="CN34" s="214"/>
      <c r="CO34" s="618">
        <f>IF(CQ34="","",MAX(C34:D43,U34:V43,AM34:AN43,BE34:BF43,BW34:BX43)+1)</f>
        <v>17</v>
      </c>
      <c r="CP34" s="618"/>
      <c r="CQ34" s="619" t="str">
        <f>IF('各会計、関係団体の財政状況及び健全化判断比率'!BS7="","",'各会計、関係団体の財政状況及び健全化判断比率'!BS7)</f>
        <v>函館バス</v>
      </c>
      <c r="CR34" s="619"/>
      <c r="CS34" s="619"/>
      <c r="CT34" s="619"/>
      <c r="CU34" s="619"/>
      <c r="CV34" s="619"/>
      <c r="CW34" s="619"/>
      <c r="CX34" s="619"/>
      <c r="CY34" s="619"/>
      <c r="CZ34" s="619"/>
      <c r="DA34" s="619"/>
      <c r="DB34" s="619"/>
      <c r="DC34" s="619"/>
      <c r="DD34" s="619"/>
      <c r="DE34" s="619"/>
      <c r="DF34" s="211"/>
      <c r="DG34" s="620" t="str">
        <f>IF('各会計、関係団体の財政状況及び健全化判断比率'!BR7="","",'各会計、関係団体の財政状況及び健全化判断比率'!BR7)</f>
        <v/>
      </c>
      <c r="DH34" s="620"/>
      <c r="DI34" s="218"/>
      <c r="DJ34" s="186"/>
      <c r="DK34" s="186"/>
      <c r="DL34" s="186"/>
      <c r="DM34" s="186"/>
      <c r="DN34" s="186"/>
      <c r="DO34" s="186"/>
    </row>
    <row r="35" spans="1:119" ht="32.25" customHeight="1" x14ac:dyDescent="0.15">
      <c r="A35" s="187"/>
      <c r="B35" s="213"/>
      <c r="C35" s="618">
        <f>IF(E35="","",C34+1)</f>
        <v>2</v>
      </c>
      <c r="D35" s="618"/>
      <c r="E35" s="619" t="str">
        <f>IF('各会計、関係団体の財政状況及び健全化判断比率'!B8="","",'各会計、関係団体の財政状況及び健全化判断比率'!B8)</f>
        <v>港湾事業特別会計</v>
      </c>
      <c r="F35" s="619"/>
      <c r="G35" s="619"/>
      <c r="H35" s="619"/>
      <c r="I35" s="619"/>
      <c r="J35" s="619"/>
      <c r="K35" s="619"/>
      <c r="L35" s="619"/>
      <c r="M35" s="619"/>
      <c r="N35" s="619"/>
      <c r="O35" s="619"/>
      <c r="P35" s="619"/>
      <c r="Q35" s="619"/>
      <c r="R35" s="619"/>
      <c r="S35" s="619"/>
      <c r="T35" s="214"/>
      <c r="U35" s="618">
        <f>IF(W35="","",U34+1)</f>
        <v>6</v>
      </c>
      <c r="V35" s="618"/>
      <c r="W35" s="619" t="str">
        <f>IF('各会計、関係団体の財政状況及び健全化判断比率'!B29="","",'各会計、関係団体の財政状況及び健全化判断比率'!B29)</f>
        <v>自転車競走事業特別会計</v>
      </c>
      <c r="X35" s="619"/>
      <c r="Y35" s="619"/>
      <c r="Z35" s="619"/>
      <c r="AA35" s="619"/>
      <c r="AB35" s="619"/>
      <c r="AC35" s="619"/>
      <c r="AD35" s="619"/>
      <c r="AE35" s="619"/>
      <c r="AF35" s="619"/>
      <c r="AG35" s="619"/>
      <c r="AH35" s="619"/>
      <c r="AI35" s="619"/>
      <c r="AJ35" s="619"/>
      <c r="AK35" s="619"/>
      <c r="AL35" s="214"/>
      <c r="AM35" s="618">
        <f t="shared" ref="AM35:AM43" si="0">IF(AO35="","",AM34+1)</f>
        <v>10</v>
      </c>
      <c r="AN35" s="618"/>
      <c r="AO35" s="619" t="str">
        <f>IF('各会計、関係団体の財政状況及び健全化判断比率'!B33="","",'各会計、関係団体の財政状況及び健全化判断比率'!B33)</f>
        <v>公共下水道事業会計</v>
      </c>
      <c r="AP35" s="619"/>
      <c r="AQ35" s="619"/>
      <c r="AR35" s="619"/>
      <c r="AS35" s="619"/>
      <c r="AT35" s="619"/>
      <c r="AU35" s="619"/>
      <c r="AV35" s="619"/>
      <c r="AW35" s="619"/>
      <c r="AX35" s="619"/>
      <c r="AY35" s="619"/>
      <c r="AZ35" s="619"/>
      <c r="BA35" s="619"/>
      <c r="BB35" s="619"/>
      <c r="BC35" s="619"/>
      <c r="BD35" s="214"/>
      <c r="BE35" s="618">
        <f t="shared" ref="BE35:BE43" si="1">IF(BG35="","",BE34+1)</f>
        <v>14</v>
      </c>
      <c r="BF35" s="618"/>
      <c r="BG35" s="619" t="str">
        <f>IF('各会計、関係団体の財政状況及び健全化判断比率'!B37="","",'各会計、関係団体の財政状況及び健全化判断比率'!B37)</f>
        <v>発電事業特別会計</v>
      </c>
      <c r="BH35" s="619"/>
      <c r="BI35" s="619"/>
      <c r="BJ35" s="619"/>
      <c r="BK35" s="619"/>
      <c r="BL35" s="619"/>
      <c r="BM35" s="619"/>
      <c r="BN35" s="619"/>
      <c r="BO35" s="619"/>
      <c r="BP35" s="619"/>
      <c r="BQ35" s="619"/>
      <c r="BR35" s="619"/>
      <c r="BS35" s="619"/>
      <c r="BT35" s="619"/>
      <c r="BU35" s="619"/>
      <c r="BV35" s="214"/>
      <c r="BW35" s="618">
        <f t="shared" ref="BW35:BW43" si="2">IF(BY35="","",BW34+1)</f>
        <v>16</v>
      </c>
      <c r="BX35" s="618"/>
      <c r="BY35" s="619" t="str">
        <f>IF('各会計、関係団体の財政状況及び健全化判断比率'!B69="","",'各会計、関係団体の財政状況及び健全化判断比率'!B69)</f>
        <v>函館湾流域下水道事務組合</v>
      </c>
      <c r="BZ35" s="619"/>
      <c r="CA35" s="619"/>
      <c r="CB35" s="619"/>
      <c r="CC35" s="619"/>
      <c r="CD35" s="619"/>
      <c r="CE35" s="619"/>
      <c r="CF35" s="619"/>
      <c r="CG35" s="619"/>
      <c r="CH35" s="619"/>
      <c r="CI35" s="619"/>
      <c r="CJ35" s="619"/>
      <c r="CK35" s="619"/>
      <c r="CL35" s="619"/>
      <c r="CM35" s="619"/>
      <c r="CN35" s="214"/>
      <c r="CO35" s="618">
        <f t="shared" ref="CO35:CO43" si="3">IF(CQ35="","",CO34+1)</f>
        <v>18</v>
      </c>
      <c r="CP35" s="618"/>
      <c r="CQ35" s="619" t="str">
        <f>IF('各会計、関係団体の財政状況及び健全化判断比率'!BS8="","",'各会計、関係団体の財政状況及び健全化判断比率'!BS8)</f>
        <v>南北海道学術振興財団</v>
      </c>
      <c r="CR35" s="619"/>
      <c r="CS35" s="619"/>
      <c r="CT35" s="619"/>
      <c r="CU35" s="619"/>
      <c r="CV35" s="619"/>
      <c r="CW35" s="619"/>
      <c r="CX35" s="619"/>
      <c r="CY35" s="619"/>
      <c r="CZ35" s="619"/>
      <c r="DA35" s="619"/>
      <c r="DB35" s="619"/>
      <c r="DC35" s="619"/>
      <c r="DD35" s="619"/>
      <c r="DE35" s="619"/>
      <c r="DF35" s="211"/>
      <c r="DG35" s="620" t="str">
        <f>IF('各会計、関係団体の財政状況及び健全化判断比率'!BR8="","",'各会計、関係団体の財政状況及び健全化判断比率'!BR8)</f>
        <v/>
      </c>
      <c r="DH35" s="620"/>
      <c r="DI35" s="218"/>
      <c r="DJ35" s="186"/>
      <c r="DK35" s="186"/>
      <c r="DL35" s="186"/>
      <c r="DM35" s="186"/>
      <c r="DN35" s="186"/>
      <c r="DO35" s="186"/>
    </row>
    <row r="36" spans="1:119" ht="32.25" customHeight="1" x14ac:dyDescent="0.15">
      <c r="A36" s="187"/>
      <c r="B36" s="213"/>
      <c r="C36" s="618">
        <f>IF(E36="","",C35+1)</f>
        <v>3</v>
      </c>
      <c r="D36" s="618"/>
      <c r="E36" s="619" t="str">
        <f>IF('各会計、関係団体の財政状況及び健全化判断比率'!B9="","",'各会計、関係団体の財政状況及び健全化判断比率'!B9)</f>
        <v>奨学資金特別会計</v>
      </c>
      <c r="F36" s="619"/>
      <c r="G36" s="619"/>
      <c r="H36" s="619"/>
      <c r="I36" s="619"/>
      <c r="J36" s="619"/>
      <c r="K36" s="619"/>
      <c r="L36" s="619"/>
      <c r="M36" s="619"/>
      <c r="N36" s="619"/>
      <c r="O36" s="619"/>
      <c r="P36" s="619"/>
      <c r="Q36" s="619"/>
      <c r="R36" s="619"/>
      <c r="S36" s="619"/>
      <c r="T36" s="214"/>
      <c r="U36" s="618">
        <f t="shared" ref="U36:U43" si="4">IF(W36="","",U35+1)</f>
        <v>7</v>
      </c>
      <c r="V36" s="618"/>
      <c r="W36" s="619" t="str">
        <f>IF('各会計、関係団体の財政状況及び健全化判断比率'!B30="","",'各会計、関係団体の財政状況及び健全化判断比率'!B30)</f>
        <v>介護保険事業特別会計</v>
      </c>
      <c r="X36" s="619"/>
      <c r="Y36" s="619"/>
      <c r="Z36" s="619"/>
      <c r="AA36" s="619"/>
      <c r="AB36" s="619"/>
      <c r="AC36" s="619"/>
      <c r="AD36" s="619"/>
      <c r="AE36" s="619"/>
      <c r="AF36" s="619"/>
      <c r="AG36" s="619"/>
      <c r="AH36" s="619"/>
      <c r="AI36" s="619"/>
      <c r="AJ36" s="619"/>
      <c r="AK36" s="619"/>
      <c r="AL36" s="214"/>
      <c r="AM36" s="618">
        <f t="shared" si="0"/>
        <v>11</v>
      </c>
      <c r="AN36" s="618"/>
      <c r="AO36" s="619" t="str">
        <f>IF('各会計、関係団体の財政状況及び健全化判断比率'!B34="","",'各会計、関係団体の財政状況及び健全化判断比率'!B34)</f>
        <v>交通事業会計</v>
      </c>
      <c r="AP36" s="619"/>
      <c r="AQ36" s="619"/>
      <c r="AR36" s="619"/>
      <c r="AS36" s="619"/>
      <c r="AT36" s="619"/>
      <c r="AU36" s="619"/>
      <c r="AV36" s="619"/>
      <c r="AW36" s="619"/>
      <c r="AX36" s="619"/>
      <c r="AY36" s="619"/>
      <c r="AZ36" s="619"/>
      <c r="BA36" s="619"/>
      <c r="BB36" s="619"/>
      <c r="BC36" s="619"/>
      <c r="BD36" s="214"/>
      <c r="BE36" s="618" t="str">
        <f t="shared" si="1"/>
        <v/>
      </c>
      <c r="BF36" s="618"/>
      <c r="BG36" s="619"/>
      <c r="BH36" s="619"/>
      <c r="BI36" s="619"/>
      <c r="BJ36" s="619"/>
      <c r="BK36" s="619"/>
      <c r="BL36" s="619"/>
      <c r="BM36" s="619"/>
      <c r="BN36" s="619"/>
      <c r="BO36" s="619"/>
      <c r="BP36" s="619"/>
      <c r="BQ36" s="619"/>
      <c r="BR36" s="619"/>
      <c r="BS36" s="619"/>
      <c r="BT36" s="619"/>
      <c r="BU36" s="619"/>
      <c r="BV36" s="214"/>
      <c r="BW36" s="618" t="str">
        <f t="shared" si="2"/>
        <v/>
      </c>
      <c r="BX36" s="618"/>
      <c r="BY36" s="619" t="str">
        <f>IF('各会計、関係団体の財政状況及び健全化判断比率'!B70="","",'各会計、関係団体の財政状況及び健全化判断比率'!B70)</f>
        <v/>
      </c>
      <c r="BZ36" s="619"/>
      <c r="CA36" s="619"/>
      <c r="CB36" s="619"/>
      <c r="CC36" s="619"/>
      <c r="CD36" s="619"/>
      <c r="CE36" s="619"/>
      <c r="CF36" s="619"/>
      <c r="CG36" s="619"/>
      <c r="CH36" s="619"/>
      <c r="CI36" s="619"/>
      <c r="CJ36" s="619"/>
      <c r="CK36" s="619"/>
      <c r="CL36" s="619"/>
      <c r="CM36" s="619"/>
      <c r="CN36" s="214"/>
      <c r="CO36" s="618">
        <f t="shared" si="3"/>
        <v>19</v>
      </c>
      <c r="CP36" s="618"/>
      <c r="CQ36" s="619" t="str">
        <f>IF('各会計、関係団体の財政状況及び健全化判断比率'!BS9="","",'各会計、関係団体の財政状況及び健全化判断比率'!BS9)</f>
        <v>函館市土地開発公社</v>
      </c>
      <c r="CR36" s="619"/>
      <c r="CS36" s="619"/>
      <c r="CT36" s="619"/>
      <c r="CU36" s="619"/>
      <c r="CV36" s="619"/>
      <c r="CW36" s="619"/>
      <c r="CX36" s="619"/>
      <c r="CY36" s="619"/>
      <c r="CZ36" s="619"/>
      <c r="DA36" s="619"/>
      <c r="DB36" s="619"/>
      <c r="DC36" s="619"/>
      <c r="DD36" s="619"/>
      <c r="DE36" s="619"/>
      <c r="DF36" s="211"/>
      <c r="DG36" s="620" t="str">
        <f>IF('各会計、関係団体の財政状況及び健全化判断比率'!BR9="","",'各会計、関係団体の財政状況及び健全化判断比率'!BR9)</f>
        <v>○</v>
      </c>
      <c r="DH36" s="620"/>
      <c r="DI36" s="218"/>
      <c r="DJ36" s="186"/>
      <c r="DK36" s="186"/>
      <c r="DL36" s="186"/>
      <c r="DM36" s="186"/>
      <c r="DN36" s="186"/>
      <c r="DO36" s="186"/>
    </row>
    <row r="37" spans="1:119" ht="32.25" customHeight="1" x14ac:dyDescent="0.15">
      <c r="A37" s="187"/>
      <c r="B37" s="213"/>
      <c r="C37" s="618">
        <f>IF(E37="","",C36+1)</f>
        <v>4</v>
      </c>
      <c r="D37" s="618"/>
      <c r="E37" s="619" t="str">
        <f>IF('各会計、関係団体の財政状況及び健全化判断比率'!B10="","",'各会計、関係団体の財政状況及び健全化判断比率'!B10)</f>
        <v>母子父子寡婦福祉資金貸付事業特別会計</v>
      </c>
      <c r="F37" s="619"/>
      <c r="G37" s="619"/>
      <c r="H37" s="619"/>
      <c r="I37" s="619"/>
      <c r="J37" s="619"/>
      <c r="K37" s="619"/>
      <c r="L37" s="619"/>
      <c r="M37" s="619"/>
      <c r="N37" s="619"/>
      <c r="O37" s="619"/>
      <c r="P37" s="619"/>
      <c r="Q37" s="619"/>
      <c r="R37" s="619"/>
      <c r="S37" s="619"/>
      <c r="T37" s="214"/>
      <c r="U37" s="618">
        <f t="shared" si="4"/>
        <v>8</v>
      </c>
      <c r="V37" s="618"/>
      <c r="W37" s="619" t="str">
        <f>IF('各会計、関係団体の財政状況及び健全化判断比率'!B31="","",'各会計、関係団体の財政状況及び健全化判断比率'!B31)</f>
        <v>後期高齢者医療事業特別会計</v>
      </c>
      <c r="X37" s="619"/>
      <c r="Y37" s="619"/>
      <c r="Z37" s="619"/>
      <c r="AA37" s="619"/>
      <c r="AB37" s="619"/>
      <c r="AC37" s="619"/>
      <c r="AD37" s="619"/>
      <c r="AE37" s="619"/>
      <c r="AF37" s="619"/>
      <c r="AG37" s="619"/>
      <c r="AH37" s="619"/>
      <c r="AI37" s="619"/>
      <c r="AJ37" s="619"/>
      <c r="AK37" s="619"/>
      <c r="AL37" s="214"/>
      <c r="AM37" s="618">
        <f t="shared" si="0"/>
        <v>12</v>
      </c>
      <c r="AN37" s="618"/>
      <c r="AO37" s="619" t="str">
        <f>IF('各会計、関係団体の財政状況及び健全化判断比率'!B35="","",'各会計、関係団体の財政状況及び健全化判断比率'!B35)</f>
        <v>病院事業会計</v>
      </c>
      <c r="AP37" s="619"/>
      <c r="AQ37" s="619"/>
      <c r="AR37" s="619"/>
      <c r="AS37" s="619"/>
      <c r="AT37" s="619"/>
      <c r="AU37" s="619"/>
      <c r="AV37" s="619"/>
      <c r="AW37" s="619"/>
      <c r="AX37" s="619"/>
      <c r="AY37" s="619"/>
      <c r="AZ37" s="619"/>
      <c r="BA37" s="619"/>
      <c r="BB37" s="619"/>
      <c r="BC37" s="619"/>
      <c r="BD37" s="214"/>
      <c r="BE37" s="618" t="str">
        <f t="shared" si="1"/>
        <v/>
      </c>
      <c r="BF37" s="618"/>
      <c r="BG37" s="619"/>
      <c r="BH37" s="619"/>
      <c r="BI37" s="619"/>
      <c r="BJ37" s="619"/>
      <c r="BK37" s="619"/>
      <c r="BL37" s="619"/>
      <c r="BM37" s="619"/>
      <c r="BN37" s="619"/>
      <c r="BO37" s="619"/>
      <c r="BP37" s="619"/>
      <c r="BQ37" s="619"/>
      <c r="BR37" s="619"/>
      <c r="BS37" s="619"/>
      <c r="BT37" s="619"/>
      <c r="BU37" s="619"/>
      <c r="BV37" s="214"/>
      <c r="BW37" s="618" t="str">
        <f t="shared" si="2"/>
        <v/>
      </c>
      <c r="BX37" s="618"/>
      <c r="BY37" s="619" t="str">
        <f>IF('各会計、関係団体の財政状況及び健全化判断比率'!B71="","",'各会計、関係団体の財政状況及び健全化判断比率'!B71)</f>
        <v/>
      </c>
      <c r="BZ37" s="619"/>
      <c r="CA37" s="619"/>
      <c r="CB37" s="619"/>
      <c r="CC37" s="619"/>
      <c r="CD37" s="619"/>
      <c r="CE37" s="619"/>
      <c r="CF37" s="619"/>
      <c r="CG37" s="619"/>
      <c r="CH37" s="619"/>
      <c r="CI37" s="619"/>
      <c r="CJ37" s="619"/>
      <c r="CK37" s="619"/>
      <c r="CL37" s="619"/>
      <c r="CM37" s="619"/>
      <c r="CN37" s="214"/>
      <c r="CO37" s="618">
        <f t="shared" si="3"/>
        <v>20</v>
      </c>
      <c r="CP37" s="618"/>
      <c r="CQ37" s="619" t="str">
        <f>IF('各会計、関係団体の財政状況及び健全化判断比率'!BS10="","",'各会計、関係団体の財政状況及び健全化判断比率'!BS10)</f>
        <v>函館山ロープウェイ</v>
      </c>
      <c r="CR37" s="619"/>
      <c r="CS37" s="619"/>
      <c r="CT37" s="619"/>
      <c r="CU37" s="619"/>
      <c r="CV37" s="619"/>
      <c r="CW37" s="619"/>
      <c r="CX37" s="619"/>
      <c r="CY37" s="619"/>
      <c r="CZ37" s="619"/>
      <c r="DA37" s="619"/>
      <c r="DB37" s="619"/>
      <c r="DC37" s="619"/>
      <c r="DD37" s="619"/>
      <c r="DE37" s="619"/>
      <c r="DF37" s="211"/>
      <c r="DG37" s="620" t="str">
        <f>IF('各会計、関係団体の財政状況及び健全化判断比率'!BR10="","",'各会計、関係団体の財政状況及び健全化判断比率'!BR10)</f>
        <v/>
      </c>
      <c r="DH37" s="620"/>
      <c r="DI37" s="218"/>
      <c r="DJ37" s="186"/>
      <c r="DK37" s="186"/>
      <c r="DL37" s="186"/>
      <c r="DM37" s="186"/>
      <c r="DN37" s="186"/>
      <c r="DO37" s="186"/>
    </row>
    <row r="38" spans="1:119" ht="32.25" customHeight="1" x14ac:dyDescent="0.15">
      <c r="A38" s="187"/>
      <c r="B38" s="213"/>
      <c r="C38" s="618" t="str">
        <f t="shared" ref="C38:C43" si="5">IF(E38="","",C37+1)</f>
        <v/>
      </c>
      <c r="D38" s="618"/>
      <c r="E38" s="619" t="str">
        <f>IF('各会計、関係団体の財政状況及び健全化判断比率'!B11="","",'各会計、関係団体の財政状況及び健全化判断比率'!B11)</f>
        <v/>
      </c>
      <c r="F38" s="619"/>
      <c r="G38" s="619"/>
      <c r="H38" s="619"/>
      <c r="I38" s="619"/>
      <c r="J38" s="619"/>
      <c r="K38" s="619"/>
      <c r="L38" s="619"/>
      <c r="M38" s="619"/>
      <c r="N38" s="619"/>
      <c r="O38" s="619"/>
      <c r="P38" s="619"/>
      <c r="Q38" s="619"/>
      <c r="R38" s="619"/>
      <c r="S38" s="619"/>
      <c r="T38" s="214"/>
      <c r="U38" s="618" t="str">
        <f t="shared" si="4"/>
        <v/>
      </c>
      <c r="V38" s="618"/>
      <c r="W38" s="619"/>
      <c r="X38" s="619"/>
      <c r="Y38" s="619"/>
      <c r="Z38" s="619"/>
      <c r="AA38" s="619"/>
      <c r="AB38" s="619"/>
      <c r="AC38" s="619"/>
      <c r="AD38" s="619"/>
      <c r="AE38" s="619"/>
      <c r="AF38" s="619"/>
      <c r="AG38" s="619"/>
      <c r="AH38" s="619"/>
      <c r="AI38" s="619"/>
      <c r="AJ38" s="619"/>
      <c r="AK38" s="619"/>
      <c r="AL38" s="214"/>
      <c r="AM38" s="618" t="str">
        <f t="shared" si="0"/>
        <v/>
      </c>
      <c r="AN38" s="618"/>
      <c r="AO38" s="619"/>
      <c r="AP38" s="619"/>
      <c r="AQ38" s="619"/>
      <c r="AR38" s="619"/>
      <c r="AS38" s="619"/>
      <c r="AT38" s="619"/>
      <c r="AU38" s="619"/>
      <c r="AV38" s="619"/>
      <c r="AW38" s="619"/>
      <c r="AX38" s="619"/>
      <c r="AY38" s="619"/>
      <c r="AZ38" s="619"/>
      <c r="BA38" s="619"/>
      <c r="BB38" s="619"/>
      <c r="BC38" s="619"/>
      <c r="BD38" s="214"/>
      <c r="BE38" s="618" t="str">
        <f t="shared" si="1"/>
        <v/>
      </c>
      <c r="BF38" s="618"/>
      <c r="BG38" s="619"/>
      <c r="BH38" s="619"/>
      <c r="BI38" s="619"/>
      <c r="BJ38" s="619"/>
      <c r="BK38" s="619"/>
      <c r="BL38" s="619"/>
      <c r="BM38" s="619"/>
      <c r="BN38" s="619"/>
      <c r="BO38" s="619"/>
      <c r="BP38" s="619"/>
      <c r="BQ38" s="619"/>
      <c r="BR38" s="619"/>
      <c r="BS38" s="619"/>
      <c r="BT38" s="619"/>
      <c r="BU38" s="619"/>
      <c r="BV38" s="214"/>
      <c r="BW38" s="618" t="str">
        <f t="shared" si="2"/>
        <v/>
      </c>
      <c r="BX38" s="618"/>
      <c r="BY38" s="619" t="str">
        <f>IF('各会計、関係団体の財政状況及び健全化判断比率'!B72="","",'各会計、関係団体の財政状況及び健全化判断比率'!B72)</f>
        <v/>
      </c>
      <c r="BZ38" s="619"/>
      <c r="CA38" s="619"/>
      <c r="CB38" s="619"/>
      <c r="CC38" s="619"/>
      <c r="CD38" s="619"/>
      <c r="CE38" s="619"/>
      <c r="CF38" s="619"/>
      <c r="CG38" s="619"/>
      <c r="CH38" s="619"/>
      <c r="CI38" s="619"/>
      <c r="CJ38" s="619"/>
      <c r="CK38" s="619"/>
      <c r="CL38" s="619"/>
      <c r="CM38" s="619"/>
      <c r="CN38" s="214"/>
      <c r="CO38" s="618">
        <f t="shared" si="3"/>
        <v>21</v>
      </c>
      <c r="CP38" s="618"/>
      <c r="CQ38" s="619" t="str">
        <f>IF('各会計、関係団体の財政状況及び健全化判断比率'!BS11="","",'各会計、関係団体の財政状況及び健全化判断比率'!BS11)</f>
        <v>はこだてティーエムオー</v>
      </c>
      <c r="CR38" s="619"/>
      <c r="CS38" s="619"/>
      <c r="CT38" s="619"/>
      <c r="CU38" s="619"/>
      <c r="CV38" s="619"/>
      <c r="CW38" s="619"/>
      <c r="CX38" s="619"/>
      <c r="CY38" s="619"/>
      <c r="CZ38" s="619"/>
      <c r="DA38" s="619"/>
      <c r="DB38" s="619"/>
      <c r="DC38" s="619"/>
      <c r="DD38" s="619"/>
      <c r="DE38" s="619"/>
      <c r="DF38" s="211"/>
      <c r="DG38" s="620" t="str">
        <f>IF('各会計、関係団体の財政状況及び健全化判断比率'!BR11="","",'各会計、関係団体の財政状況及び健全化判断比率'!BR11)</f>
        <v/>
      </c>
      <c r="DH38" s="620"/>
      <c r="DI38" s="218"/>
      <c r="DJ38" s="186"/>
      <c r="DK38" s="186"/>
      <c r="DL38" s="186"/>
      <c r="DM38" s="186"/>
      <c r="DN38" s="186"/>
      <c r="DO38" s="186"/>
    </row>
    <row r="39" spans="1:119" ht="32.25" customHeight="1" x14ac:dyDescent="0.15">
      <c r="A39" s="187"/>
      <c r="B39" s="213"/>
      <c r="C39" s="618" t="str">
        <f t="shared" si="5"/>
        <v/>
      </c>
      <c r="D39" s="618"/>
      <c r="E39" s="619" t="str">
        <f>IF('各会計、関係団体の財政状況及び健全化判断比率'!B12="","",'各会計、関係団体の財政状況及び健全化判断比率'!B12)</f>
        <v/>
      </c>
      <c r="F39" s="619"/>
      <c r="G39" s="619"/>
      <c r="H39" s="619"/>
      <c r="I39" s="619"/>
      <c r="J39" s="619"/>
      <c r="K39" s="619"/>
      <c r="L39" s="619"/>
      <c r="M39" s="619"/>
      <c r="N39" s="619"/>
      <c r="O39" s="619"/>
      <c r="P39" s="619"/>
      <c r="Q39" s="619"/>
      <c r="R39" s="619"/>
      <c r="S39" s="619"/>
      <c r="T39" s="214"/>
      <c r="U39" s="618" t="str">
        <f t="shared" si="4"/>
        <v/>
      </c>
      <c r="V39" s="618"/>
      <c r="W39" s="619"/>
      <c r="X39" s="619"/>
      <c r="Y39" s="619"/>
      <c r="Z39" s="619"/>
      <c r="AA39" s="619"/>
      <c r="AB39" s="619"/>
      <c r="AC39" s="619"/>
      <c r="AD39" s="619"/>
      <c r="AE39" s="619"/>
      <c r="AF39" s="619"/>
      <c r="AG39" s="619"/>
      <c r="AH39" s="619"/>
      <c r="AI39" s="619"/>
      <c r="AJ39" s="619"/>
      <c r="AK39" s="619"/>
      <c r="AL39" s="214"/>
      <c r="AM39" s="618" t="str">
        <f t="shared" si="0"/>
        <v/>
      </c>
      <c r="AN39" s="618"/>
      <c r="AO39" s="619"/>
      <c r="AP39" s="619"/>
      <c r="AQ39" s="619"/>
      <c r="AR39" s="619"/>
      <c r="AS39" s="619"/>
      <c r="AT39" s="619"/>
      <c r="AU39" s="619"/>
      <c r="AV39" s="619"/>
      <c r="AW39" s="619"/>
      <c r="AX39" s="619"/>
      <c r="AY39" s="619"/>
      <c r="AZ39" s="619"/>
      <c r="BA39" s="619"/>
      <c r="BB39" s="619"/>
      <c r="BC39" s="619"/>
      <c r="BD39" s="214"/>
      <c r="BE39" s="618" t="str">
        <f t="shared" si="1"/>
        <v/>
      </c>
      <c r="BF39" s="618"/>
      <c r="BG39" s="619"/>
      <c r="BH39" s="619"/>
      <c r="BI39" s="619"/>
      <c r="BJ39" s="619"/>
      <c r="BK39" s="619"/>
      <c r="BL39" s="619"/>
      <c r="BM39" s="619"/>
      <c r="BN39" s="619"/>
      <c r="BO39" s="619"/>
      <c r="BP39" s="619"/>
      <c r="BQ39" s="619"/>
      <c r="BR39" s="619"/>
      <c r="BS39" s="619"/>
      <c r="BT39" s="619"/>
      <c r="BU39" s="619"/>
      <c r="BV39" s="214"/>
      <c r="BW39" s="618" t="str">
        <f t="shared" si="2"/>
        <v/>
      </c>
      <c r="BX39" s="618"/>
      <c r="BY39" s="619" t="str">
        <f>IF('各会計、関係団体の財政状況及び健全化判断比率'!B73="","",'各会計、関係団体の財政状況及び健全化判断比率'!B73)</f>
        <v/>
      </c>
      <c r="BZ39" s="619"/>
      <c r="CA39" s="619"/>
      <c r="CB39" s="619"/>
      <c r="CC39" s="619"/>
      <c r="CD39" s="619"/>
      <c r="CE39" s="619"/>
      <c r="CF39" s="619"/>
      <c r="CG39" s="619"/>
      <c r="CH39" s="619"/>
      <c r="CI39" s="619"/>
      <c r="CJ39" s="619"/>
      <c r="CK39" s="619"/>
      <c r="CL39" s="619"/>
      <c r="CM39" s="619"/>
      <c r="CN39" s="214"/>
      <c r="CO39" s="618">
        <f t="shared" si="3"/>
        <v>22</v>
      </c>
      <c r="CP39" s="618"/>
      <c r="CQ39" s="619" t="str">
        <f>IF('各会計、関係団体の財政状況及び健全化判断比率'!BS12="","",'各会計、関係団体の財政状況及び健全化判断比率'!BS12)</f>
        <v>函館市住宅都市施設公社</v>
      </c>
      <c r="CR39" s="619"/>
      <c r="CS39" s="619"/>
      <c r="CT39" s="619"/>
      <c r="CU39" s="619"/>
      <c r="CV39" s="619"/>
      <c r="CW39" s="619"/>
      <c r="CX39" s="619"/>
      <c r="CY39" s="619"/>
      <c r="CZ39" s="619"/>
      <c r="DA39" s="619"/>
      <c r="DB39" s="619"/>
      <c r="DC39" s="619"/>
      <c r="DD39" s="619"/>
      <c r="DE39" s="619"/>
      <c r="DF39" s="211"/>
      <c r="DG39" s="620" t="str">
        <f>IF('各会計、関係団体の財政状況及び健全化判断比率'!BR12="","",'各会計、関係団体の財政状況及び健全化判断比率'!BR12)</f>
        <v/>
      </c>
      <c r="DH39" s="620"/>
      <c r="DI39" s="218"/>
      <c r="DJ39" s="186"/>
      <c r="DK39" s="186"/>
      <c r="DL39" s="186"/>
      <c r="DM39" s="186"/>
      <c r="DN39" s="186"/>
      <c r="DO39" s="186"/>
    </row>
    <row r="40" spans="1:119" ht="32.25" customHeight="1" x14ac:dyDescent="0.15">
      <c r="A40" s="187"/>
      <c r="B40" s="213"/>
      <c r="C40" s="618" t="str">
        <f t="shared" si="5"/>
        <v/>
      </c>
      <c r="D40" s="618"/>
      <c r="E40" s="619" t="str">
        <f>IF('各会計、関係団体の財政状況及び健全化判断比率'!B13="","",'各会計、関係団体の財政状況及び健全化判断比率'!B13)</f>
        <v/>
      </c>
      <c r="F40" s="619"/>
      <c r="G40" s="619"/>
      <c r="H40" s="619"/>
      <c r="I40" s="619"/>
      <c r="J40" s="619"/>
      <c r="K40" s="619"/>
      <c r="L40" s="619"/>
      <c r="M40" s="619"/>
      <c r="N40" s="619"/>
      <c r="O40" s="619"/>
      <c r="P40" s="619"/>
      <c r="Q40" s="619"/>
      <c r="R40" s="619"/>
      <c r="S40" s="619"/>
      <c r="T40" s="214"/>
      <c r="U40" s="618" t="str">
        <f t="shared" si="4"/>
        <v/>
      </c>
      <c r="V40" s="618"/>
      <c r="W40" s="619"/>
      <c r="X40" s="619"/>
      <c r="Y40" s="619"/>
      <c r="Z40" s="619"/>
      <c r="AA40" s="619"/>
      <c r="AB40" s="619"/>
      <c r="AC40" s="619"/>
      <c r="AD40" s="619"/>
      <c r="AE40" s="619"/>
      <c r="AF40" s="619"/>
      <c r="AG40" s="619"/>
      <c r="AH40" s="619"/>
      <c r="AI40" s="619"/>
      <c r="AJ40" s="619"/>
      <c r="AK40" s="619"/>
      <c r="AL40" s="214"/>
      <c r="AM40" s="618" t="str">
        <f t="shared" si="0"/>
        <v/>
      </c>
      <c r="AN40" s="618"/>
      <c r="AO40" s="619"/>
      <c r="AP40" s="619"/>
      <c r="AQ40" s="619"/>
      <c r="AR40" s="619"/>
      <c r="AS40" s="619"/>
      <c r="AT40" s="619"/>
      <c r="AU40" s="619"/>
      <c r="AV40" s="619"/>
      <c r="AW40" s="619"/>
      <c r="AX40" s="619"/>
      <c r="AY40" s="619"/>
      <c r="AZ40" s="619"/>
      <c r="BA40" s="619"/>
      <c r="BB40" s="619"/>
      <c r="BC40" s="619"/>
      <c r="BD40" s="214"/>
      <c r="BE40" s="618" t="str">
        <f t="shared" si="1"/>
        <v/>
      </c>
      <c r="BF40" s="618"/>
      <c r="BG40" s="619"/>
      <c r="BH40" s="619"/>
      <c r="BI40" s="619"/>
      <c r="BJ40" s="619"/>
      <c r="BK40" s="619"/>
      <c r="BL40" s="619"/>
      <c r="BM40" s="619"/>
      <c r="BN40" s="619"/>
      <c r="BO40" s="619"/>
      <c r="BP40" s="619"/>
      <c r="BQ40" s="619"/>
      <c r="BR40" s="619"/>
      <c r="BS40" s="619"/>
      <c r="BT40" s="619"/>
      <c r="BU40" s="619"/>
      <c r="BV40" s="214"/>
      <c r="BW40" s="618" t="str">
        <f t="shared" si="2"/>
        <v/>
      </c>
      <c r="BX40" s="618"/>
      <c r="BY40" s="619" t="str">
        <f>IF('各会計、関係団体の財政状況及び健全化判断比率'!B74="","",'各会計、関係団体の財政状況及び健全化判断比率'!B74)</f>
        <v/>
      </c>
      <c r="BZ40" s="619"/>
      <c r="CA40" s="619"/>
      <c r="CB40" s="619"/>
      <c r="CC40" s="619"/>
      <c r="CD40" s="619"/>
      <c r="CE40" s="619"/>
      <c r="CF40" s="619"/>
      <c r="CG40" s="619"/>
      <c r="CH40" s="619"/>
      <c r="CI40" s="619"/>
      <c r="CJ40" s="619"/>
      <c r="CK40" s="619"/>
      <c r="CL40" s="619"/>
      <c r="CM40" s="619"/>
      <c r="CN40" s="214"/>
      <c r="CO40" s="618">
        <f t="shared" si="3"/>
        <v>23</v>
      </c>
      <c r="CP40" s="618"/>
      <c r="CQ40" s="619" t="str">
        <f>IF('各会計、関係団体の財政状況及び健全化判断比率'!BS13="","",'各会計、関係団体の財政状況及び健全化判断比率'!BS13)</f>
        <v>函館市文化・スポーツ振興財団</v>
      </c>
      <c r="CR40" s="619"/>
      <c r="CS40" s="619"/>
      <c r="CT40" s="619"/>
      <c r="CU40" s="619"/>
      <c r="CV40" s="619"/>
      <c r="CW40" s="619"/>
      <c r="CX40" s="619"/>
      <c r="CY40" s="619"/>
      <c r="CZ40" s="619"/>
      <c r="DA40" s="619"/>
      <c r="DB40" s="619"/>
      <c r="DC40" s="619"/>
      <c r="DD40" s="619"/>
      <c r="DE40" s="619"/>
      <c r="DF40" s="211"/>
      <c r="DG40" s="620" t="str">
        <f>IF('各会計、関係団体の財政状況及び健全化判断比率'!BR13="","",'各会計、関係団体の財政状況及び健全化判断比率'!BR13)</f>
        <v/>
      </c>
      <c r="DH40" s="620"/>
      <c r="DI40" s="218"/>
      <c r="DJ40" s="186"/>
      <c r="DK40" s="186"/>
      <c r="DL40" s="186"/>
      <c r="DM40" s="186"/>
      <c r="DN40" s="186"/>
      <c r="DO40" s="186"/>
    </row>
    <row r="41" spans="1:119" ht="32.25" customHeight="1" x14ac:dyDescent="0.15">
      <c r="A41" s="187"/>
      <c r="B41" s="213"/>
      <c r="C41" s="618" t="str">
        <f t="shared" si="5"/>
        <v/>
      </c>
      <c r="D41" s="618"/>
      <c r="E41" s="619" t="str">
        <f>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4"/>
      <c r="U41" s="618" t="str">
        <f t="shared" si="4"/>
        <v/>
      </c>
      <c r="V41" s="618"/>
      <c r="W41" s="619"/>
      <c r="X41" s="619"/>
      <c r="Y41" s="619"/>
      <c r="Z41" s="619"/>
      <c r="AA41" s="619"/>
      <c r="AB41" s="619"/>
      <c r="AC41" s="619"/>
      <c r="AD41" s="619"/>
      <c r="AE41" s="619"/>
      <c r="AF41" s="619"/>
      <c r="AG41" s="619"/>
      <c r="AH41" s="619"/>
      <c r="AI41" s="619"/>
      <c r="AJ41" s="619"/>
      <c r="AK41" s="619"/>
      <c r="AL41" s="214"/>
      <c r="AM41" s="618" t="str">
        <f t="shared" si="0"/>
        <v/>
      </c>
      <c r="AN41" s="618"/>
      <c r="AO41" s="619"/>
      <c r="AP41" s="619"/>
      <c r="AQ41" s="619"/>
      <c r="AR41" s="619"/>
      <c r="AS41" s="619"/>
      <c r="AT41" s="619"/>
      <c r="AU41" s="619"/>
      <c r="AV41" s="619"/>
      <c r="AW41" s="619"/>
      <c r="AX41" s="619"/>
      <c r="AY41" s="619"/>
      <c r="AZ41" s="619"/>
      <c r="BA41" s="619"/>
      <c r="BB41" s="619"/>
      <c r="BC41" s="619"/>
      <c r="BD41" s="214"/>
      <c r="BE41" s="618" t="str">
        <f t="shared" si="1"/>
        <v/>
      </c>
      <c r="BF41" s="618"/>
      <c r="BG41" s="619"/>
      <c r="BH41" s="619"/>
      <c r="BI41" s="619"/>
      <c r="BJ41" s="619"/>
      <c r="BK41" s="619"/>
      <c r="BL41" s="619"/>
      <c r="BM41" s="619"/>
      <c r="BN41" s="619"/>
      <c r="BO41" s="619"/>
      <c r="BP41" s="619"/>
      <c r="BQ41" s="619"/>
      <c r="BR41" s="619"/>
      <c r="BS41" s="619"/>
      <c r="BT41" s="619"/>
      <c r="BU41" s="619"/>
      <c r="BV41" s="214"/>
      <c r="BW41" s="618" t="str">
        <f t="shared" si="2"/>
        <v/>
      </c>
      <c r="BX41" s="618"/>
      <c r="BY41" s="619" t="str">
        <f>IF('各会計、関係団体の財政状況及び健全化判断比率'!B75="","",'各会計、関係団体の財政状況及び健全化判断比率'!B75)</f>
        <v/>
      </c>
      <c r="BZ41" s="619"/>
      <c r="CA41" s="619"/>
      <c r="CB41" s="619"/>
      <c r="CC41" s="619"/>
      <c r="CD41" s="619"/>
      <c r="CE41" s="619"/>
      <c r="CF41" s="619"/>
      <c r="CG41" s="619"/>
      <c r="CH41" s="619"/>
      <c r="CI41" s="619"/>
      <c r="CJ41" s="619"/>
      <c r="CK41" s="619"/>
      <c r="CL41" s="619"/>
      <c r="CM41" s="619"/>
      <c r="CN41" s="214"/>
      <c r="CO41" s="618">
        <f t="shared" si="3"/>
        <v>24</v>
      </c>
      <c r="CP41" s="618"/>
      <c r="CQ41" s="619" t="str">
        <f>IF('各会計、関係団体の財政状況及び健全化判断比率'!BS14="","",'各会計、関係団体の財政状況及び健全化判断比率'!BS14)</f>
        <v>函館市国際貿易センター</v>
      </c>
      <c r="CR41" s="619"/>
      <c r="CS41" s="619"/>
      <c r="CT41" s="619"/>
      <c r="CU41" s="619"/>
      <c r="CV41" s="619"/>
      <c r="CW41" s="619"/>
      <c r="CX41" s="619"/>
      <c r="CY41" s="619"/>
      <c r="CZ41" s="619"/>
      <c r="DA41" s="619"/>
      <c r="DB41" s="619"/>
      <c r="DC41" s="619"/>
      <c r="DD41" s="619"/>
      <c r="DE41" s="619"/>
      <c r="DF41" s="211"/>
      <c r="DG41" s="620" t="str">
        <f>IF('各会計、関係団体の財政状況及び健全化判断比率'!BR14="","",'各会計、関係団体の財政状況及び健全化判断比率'!BR14)</f>
        <v/>
      </c>
      <c r="DH41" s="620"/>
      <c r="DI41" s="218"/>
      <c r="DJ41" s="186"/>
      <c r="DK41" s="186"/>
      <c r="DL41" s="186"/>
      <c r="DM41" s="186"/>
      <c r="DN41" s="186"/>
      <c r="DO41" s="186"/>
    </row>
    <row r="42" spans="1:119" ht="32.25" customHeight="1" x14ac:dyDescent="0.15">
      <c r="A42" s="186"/>
      <c r="B42" s="213"/>
      <c r="C42" s="618" t="str">
        <f t="shared" si="5"/>
        <v/>
      </c>
      <c r="D42" s="618"/>
      <c r="E42" s="619" t="str">
        <f>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4"/>
      <c r="U42" s="618" t="str">
        <f t="shared" si="4"/>
        <v/>
      </c>
      <c r="V42" s="618"/>
      <c r="W42" s="619"/>
      <c r="X42" s="619"/>
      <c r="Y42" s="619"/>
      <c r="Z42" s="619"/>
      <c r="AA42" s="619"/>
      <c r="AB42" s="619"/>
      <c r="AC42" s="619"/>
      <c r="AD42" s="619"/>
      <c r="AE42" s="619"/>
      <c r="AF42" s="619"/>
      <c r="AG42" s="619"/>
      <c r="AH42" s="619"/>
      <c r="AI42" s="619"/>
      <c r="AJ42" s="619"/>
      <c r="AK42" s="619"/>
      <c r="AL42" s="214"/>
      <c r="AM42" s="618" t="str">
        <f t="shared" si="0"/>
        <v/>
      </c>
      <c r="AN42" s="618"/>
      <c r="AO42" s="619"/>
      <c r="AP42" s="619"/>
      <c r="AQ42" s="619"/>
      <c r="AR42" s="619"/>
      <c r="AS42" s="619"/>
      <c r="AT42" s="619"/>
      <c r="AU42" s="619"/>
      <c r="AV42" s="619"/>
      <c r="AW42" s="619"/>
      <c r="AX42" s="619"/>
      <c r="AY42" s="619"/>
      <c r="AZ42" s="619"/>
      <c r="BA42" s="619"/>
      <c r="BB42" s="619"/>
      <c r="BC42" s="619"/>
      <c r="BD42" s="214"/>
      <c r="BE42" s="618" t="str">
        <f t="shared" si="1"/>
        <v/>
      </c>
      <c r="BF42" s="618"/>
      <c r="BG42" s="619"/>
      <c r="BH42" s="619"/>
      <c r="BI42" s="619"/>
      <c r="BJ42" s="619"/>
      <c r="BK42" s="619"/>
      <c r="BL42" s="619"/>
      <c r="BM42" s="619"/>
      <c r="BN42" s="619"/>
      <c r="BO42" s="619"/>
      <c r="BP42" s="619"/>
      <c r="BQ42" s="619"/>
      <c r="BR42" s="619"/>
      <c r="BS42" s="619"/>
      <c r="BT42" s="619"/>
      <c r="BU42" s="619"/>
      <c r="BV42" s="214"/>
      <c r="BW42" s="618" t="str">
        <f t="shared" si="2"/>
        <v/>
      </c>
      <c r="BX42" s="618"/>
      <c r="BY42" s="619" t="str">
        <f>IF('各会計、関係団体の財政状況及び健全化判断比率'!B76="","",'各会計、関係団体の財政状況及び健全化判断比率'!B76)</f>
        <v/>
      </c>
      <c r="BZ42" s="619"/>
      <c r="CA42" s="619"/>
      <c r="CB42" s="619"/>
      <c r="CC42" s="619"/>
      <c r="CD42" s="619"/>
      <c r="CE42" s="619"/>
      <c r="CF42" s="619"/>
      <c r="CG42" s="619"/>
      <c r="CH42" s="619"/>
      <c r="CI42" s="619"/>
      <c r="CJ42" s="619"/>
      <c r="CK42" s="619"/>
      <c r="CL42" s="619"/>
      <c r="CM42" s="619"/>
      <c r="CN42" s="214"/>
      <c r="CO42" s="618">
        <f t="shared" si="3"/>
        <v>25</v>
      </c>
      <c r="CP42" s="618"/>
      <c r="CQ42" s="619" t="str">
        <f>IF('各会計、関係団体の財政状況及び健全化判断比率'!BS15="","",'各会計、関係団体の財政状況及び健全化判断比率'!BS15)</f>
        <v>函館国際水産・海洋都市推進機構</v>
      </c>
      <c r="CR42" s="619"/>
      <c r="CS42" s="619"/>
      <c r="CT42" s="619"/>
      <c r="CU42" s="619"/>
      <c r="CV42" s="619"/>
      <c r="CW42" s="619"/>
      <c r="CX42" s="619"/>
      <c r="CY42" s="619"/>
      <c r="CZ42" s="619"/>
      <c r="DA42" s="619"/>
      <c r="DB42" s="619"/>
      <c r="DC42" s="619"/>
      <c r="DD42" s="619"/>
      <c r="DE42" s="619"/>
      <c r="DF42" s="211"/>
      <c r="DG42" s="620" t="str">
        <f>IF('各会計、関係団体の財政状況及び健全化判断比率'!BR15="","",'各会計、関係団体の財政状況及び健全化判断比率'!BR15)</f>
        <v/>
      </c>
      <c r="DH42" s="620"/>
      <c r="DI42" s="218"/>
      <c r="DJ42" s="186"/>
      <c r="DK42" s="186"/>
      <c r="DL42" s="186"/>
      <c r="DM42" s="186"/>
      <c r="DN42" s="186"/>
      <c r="DO42" s="186"/>
    </row>
    <row r="43" spans="1:119" ht="32.25" customHeight="1" x14ac:dyDescent="0.15">
      <c r="A43" s="186"/>
      <c r="B43" s="213"/>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4"/>
      <c r="U43" s="618" t="str">
        <f t="shared" si="4"/>
        <v/>
      </c>
      <c r="V43" s="618"/>
      <c r="W43" s="619"/>
      <c r="X43" s="619"/>
      <c r="Y43" s="619"/>
      <c r="Z43" s="619"/>
      <c r="AA43" s="619"/>
      <c r="AB43" s="619"/>
      <c r="AC43" s="619"/>
      <c r="AD43" s="619"/>
      <c r="AE43" s="619"/>
      <c r="AF43" s="619"/>
      <c r="AG43" s="619"/>
      <c r="AH43" s="619"/>
      <c r="AI43" s="619"/>
      <c r="AJ43" s="619"/>
      <c r="AK43" s="619"/>
      <c r="AL43" s="214"/>
      <c r="AM43" s="618" t="str">
        <f t="shared" si="0"/>
        <v/>
      </c>
      <c r="AN43" s="618"/>
      <c r="AO43" s="619"/>
      <c r="AP43" s="619"/>
      <c r="AQ43" s="619"/>
      <c r="AR43" s="619"/>
      <c r="AS43" s="619"/>
      <c r="AT43" s="619"/>
      <c r="AU43" s="619"/>
      <c r="AV43" s="619"/>
      <c r="AW43" s="619"/>
      <c r="AX43" s="619"/>
      <c r="AY43" s="619"/>
      <c r="AZ43" s="619"/>
      <c r="BA43" s="619"/>
      <c r="BB43" s="619"/>
      <c r="BC43" s="619"/>
      <c r="BD43" s="214"/>
      <c r="BE43" s="618" t="str">
        <f t="shared" si="1"/>
        <v/>
      </c>
      <c r="BF43" s="618"/>
      <c r="BG43" s="619"/>
      <c r="BH43" s="619"/>
      <c r="BI43" s="619"/>
      <c r="BJ43" s="619"/>
      <c r="BK43" s="619"/>
      <c r="BL43" s="619"/>
      <c r="BM43" s="619"/>
      <c r="BN43" s="619"/>
      <c r="BO43" s="619"/>
      <c r="BP43" s="619"/>
      <c r="BQ43" s="619"/>
      <c r="BR43" s="619"/>
      <c r="BS43" s="619"/>
      <c r="BT43" s="619"/>
      <c r="BU43" s="619"/>
      <c r="BV43" s="214"/>
      <c r="BW43" s="618" t="str">
        <f t="shared" si="2"/>
        <v/>
      </c>
      <c r="BX43" s="618"/>
      <c r="BY43" s="619" t="str">
        <f>IF('各会計、関係団体の財政状況及び健全化判断比率'!B77="","",'各会計、関係団体の財政状況及び健全化判断比率'!B77)</f>
        <v/>
      </c>
      <c r="BZ43" s="619"/>
      <c r="CA43" s="619"/>
      <c r="CB43" s="619"/>
      <c r="CC43" s="619"/>
      <c r="CD43" s="619"/>
      <c r="CE43" s="619"/>
      <c r="CF43" s="619"/>
      <c r="CG43" s="619"/>
      <c r="CH43" s="619"/>
      <c r="CI43" s="619"/>
      <c r="CJ43" s="619"/>
      <c r="CK43" s="619"/>
      <c r="CL43" s="619"/>
      <c r="CM43" s="619"/>
      <c r="CN43" s="214"/>
      <c r="CO43" s="618">
        <f t="shared" si="3"/>
        <v>26</v>
      </c>
      <c r="CP43" s="618"/>
      <c r="CQ43" s="619" t="str">
        <f>IF('各会計、関係団体の財政状況及び健全化判断比率'!BS16="","",'各会計、関係団体の財政状況及び健全化判断比率'!BS16)</f>
        <v>函館市学校給食会</v>
      </c>
      <c r="CR43" s="619"/>
      <c r="CS43" s="619"/>
      <c r="CT43" s="619"/>
      <c r="CU43" s="619"/>
      <c r="CV43" s="619"/>
      <c r="CW43" s="619"/>
      <c r="CX43" s="619"/>
      <c r="CY43" s="619"/>
      <c r="CZ43" s="619"/>
      <c r="DA43" s="619"/>
      <c r="DB43" s="619"/>
      <c r="DC43" s="619"/>
      <c r="DD43" s="619"/>
      <c r="DE43" s="619"/>
      <c r="DF43" s="211"/>
      <c r="DG43" s="620" t="str">
        <f>IF('各会計、関係団体の財政状況及び健全化判断比率'!BR16="","",'各会計、関係団体の財政状況及び健全化判断比率'!BR16)</f>
        <v/>
      </c>
      <c r="DH43" s="62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206</v>
      </c>
    </row>
    <row r="50" spans="5:5" x14ac:dyDescent="0.15">
      <c r="E50" s="188" t="s">
        <v>207</v>
      </c>
    </row>
    <row r="51" spans="5:5" x14ac:dyDescent="0.15">
      <c r="E51" s="188" t="s">
        <v>208</v>
      </c>
    </row>
    <row r="52" spans="5:5" x14ac:dyDescent="0.15">
      <c r="E52" s="188" t="s">
        <v>209</v>
      </c>
    </row>
    <row r="53" spans="5:5" x14ac:dyDescent="0.15"/>
    <row r="54" spans="5:5" x14ac:dyDescent="0.15"/>
    <row r="55" spans="5:5" x14ac:dyDescent="0.15"/>
    <row r="56" spans="5:5" x14ac:dyDescent="0.15"/>
  </sheetData>
  <sheetProtection algorithmName="SHA-512" hashValue="vSG4U4fBgHMBnre9zht2CTvLRdlFyPTExgSKVyG9QoK1zlUKoQlGTJyiktLMf61ykqBefHVjIQUwTvhhSKUkjg==" saltValue="a2jVLvp3NI+Cv4VLq7gn6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1" t="s">
        <v>210</v>
      </c>
      <c r="DI1" s="622"/>
      <c r="DJ1" s="622"/>
      <c r="DK1" s="622"/>
      <c r="DL1" s="622"/>
      <c r="DM1" s="622"/>
      <c r="DN1" s="623"/>
      <c r="DO1" s="226"/>
      <c r="DP1" s="621" t="s">
        <v>211</v>
      </c>
      <c r="DQ1" s="622"/>
      <c r="DR1" s="622"/>
      <c r="DS1" s="622"/>
      <c r="DT1" s="622"/>
      <c r="DU1" s="622"/>
      <c r="DV1" s="622"/>
      <c r="DW1" s="622"/>
      <c r="DX1" s="622"/>
      <c r="DY1" s="622"/>
      <c r="DZ1" s="622"/>
      <c r="EA1" s="622"/>
      <c r="EB1" s="622"/>
      <c r="EC1" s="623"/>
      <c r="ED1" s="224"/>
      <c r="EE1" s="224"/>
      <c r="EF1" s="224"/>
      <c r="EG1" s="224"/>
      <c r="EH1" s="224"/>
      <c r="EI1" s="224"/>
      <c r="EJ1" s="224"/>
      <c r="EK1" s="224"/>
      <c r="EL1" s="224"/>
      <c r="EM1" s="224"/>
    </row>
    <row r="2" spans="2:143" ht="22.5" customHeight="1" x14ac:dyDescent="0.15">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4" t="s">
        <v>213</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214</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215</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x14ac:dyDescent="0.15">
      <c r="B4" s="624" t="s">
        <v>1</v>
      </c>
      <c r="C4" s="625"/>
      <c r="D4" s="625"/>
      <c r="E4" s="625"/>
      <c r="F4" s="625"/>
      <c r="G4" s="625"/>
      <c r="H4" s="625"/>
      <c r="I4" s="625"/>
      <c r="J4" s="625"/>
      <c r="K4" s="625"/>
      <c r="L4" s="625"/>
      <c r="M4" s="625"/>
      <c r="N4" s="625"/>
      <c r="O4" s="625"/>
      <c r="P4" s="625"/>
      <c r="Q4" s="626"/>
      <c r="R4" s="624" t="s">
        <v>216</v>
      </c>
      <c r="S4" s="625"/>
      <c r="T4" s="625"/>
      <c r="U4" s="625"/>
      <c r="V4" s="625"/>
      <c r="W4" s="625"/>
      <c r="X4" s="625"/>
      <c r="Y4" s="626"/>
      <c r="Z4" s="624" t="s">
        <v>217</v>
      </c>
      <c r="AA4" s="625"/>
      <c r="AB4" s="625"/>
      <c r="AC4" s="626"/>
      <c r="AD4" s="624" t="s">
        <v>218</v>
      </c>
      <c r="AE4" s="625"/>
      <c r="AF4" s="625"/>
      <c r="AG4" s="625"/>
      <c r="AH4" s="625"/>
      <c r="AI4" s="625"/>
      <c r="AJ4" s="625"/>
      <c r="AK4" s="626"/>
      <c r="AL4" s="624" t="s">
        <v>217</v>
      </c>
      <c r="AM4" s="625"/>
      <c r="AN4" s="625"/>
      <c r="AO4" s="626"/>
      <c r="AP4" s="630" t="s">
        <v>219</v>
      </c>
      <c r="AQ4" s="630"/>
      <c r="AR4" s="630"/>
      <c r="AS4" s="630"/>
      <c r="AT4" s="630"/>
      <c r="AU4" s="630"/>
      <c r="AV4" s="630"/>
      <c r="AW4" s="630"/>
      <c r="AX4" s="630"/>
      <c r="AY4" s="630"/>
      <c r="AZ4" s="630"/>
      <c r="BA4" s="630"/>
      <c r="BB4" s="630"/>
      <c r="BC4" s="630"/>
      <c r="BD4" s="630"/>
      <c r="BE4" s="630"/>
      <c r="BF4" s="630"/>
      <c r="BG4" s="630" t="s">
        <v>220</v>
      </c>
      <c r="BH4" s="630"/>
      <c r="BI4" s="630"/>
      <c r="BJ4" s="630"/>
      <c r="BK4" s="630"/>
      <c r="BL4" s="630"/>
      <c r="BM4" s="630"/>
      <c r="BN4" s="630"/>
      <c r="BO4" s="630" t="s">
        <v>217</v>
      </c>
      <c r="BP4" s="630"/>
      <c r="BQ4" s="630"/>
      <c r="BR4" s="630"/>
      <c r="BS4" s="630" t="s">
        <v>221</v>
      </c>
      <c r="BT4" s="630"/>
      <c r="BU4" s="630"/>
      <c r="BV4" s="630"/>
      <c r="BW4" s="630"/>
      <c r="BX4" s="630"/>
      <c r="BY4" s="630"/>
      <c r="BZ4" s="630"/>
      <c r="CA4" s="630"/>
      <c r="CB4" s="630"/>
      <c r="CD4" s="627" t="s">
        <v>222</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30" customFormat="1" ht="11.25" customHeight="1" x14ac:dyDescent="0.15">
      <c r="B5" s="631" t="s">
        <v>223</v>
      </c>
      <c r="C5" s="632"/>
      <c r="D5" s="632"/>
      <c r="E5" s="632"/>
      <c r="F5" s="632"/>
      <c r="G5" s="632"/>
      <c r="H5" s="632"/>
      <c r="I5" s="632"/>
      <c r="J5" s="632"/>
      <c r="K5" s="632"/>
      <c r="L5" s="632"/>
      <c r="M5" s="632"/>
      <c r="N5" s="632"/>
      <c r="O5" s="632"/>
      <c r="P5" s="632"/>
      <c r="Q5" s="633"/>
      <c r="R5" s="634">
        <v>32404550</v>
      </c>
      <c r="S5" s="635"/>
      <c r="T5" s="635"/>
      <c r="U5" s="635"/>
      <c r="V5" s="635"/>
      <c r="W5" s="635"/>
      <c r="X5" s="635"/>
      <c r="Y5" s="636"/>
      <c r="Z5" s="637">
        <v>23.5</v>
      </c>
      <c r="AA5" s="637"/>
      <c r="AB5" s="637"/>
      <c r="AC5" s="637"/>
      <c r="AD5" s="638">
        <v>29992111</v>
      </c>
      <c r="AE5" s="638"/>
      <c r="AF5" s="638"/>
      <c r="AG5" s="638"/>
      <c r="AH5" s="638"/>
      <c r="AI5" s="638"/>
      <c r="AJ5" s="638"/>
      <c r="AK5" s="638"/>
      <c r="AL5" s="639">
        <v>44.1</v>
      </c>
      <c r="AM5" s="640"/>
      <c r="AN5" s="640"/>
      <c r="AO5" s="641"/>
      <c r="AP5" s="631" t="s">
        <v>224</v>
      </c>
      <c r="AQ5" s="632"/>
      <c r="AR5" s="632"/>
      <c r="AS5" s="632"/>
      <c r="AT5" s="632"/>
      <c r="AU5" s="632"/>
      <c r="AV5" s="632"/>
      <c r="AW5" s="632"/>
      <c r="AX5" s="632"/>
      <c r="AY5" s="632"/>
      <c r="AZ5" s="632"/>
      <c r="BA5" s="632"/>
      <c r="BB5" s="632"/>
      <c r="BC5" s="632"/>
      <c r="BD5" s="632"/>
      <c r="BE5" s="632"/>
      <c r="BF5" s="633"/>
      <c r="BG5" s="645">
        <v>29755993</v>
      </c>
      <c r="BH5" s="646"/>
      <c r="BI5" s="646"/>
      <c r="BJ5" s="646"/>
      <c r="BK5" s="646"/>
      <c r="BL5" s="646"/>
      <c r="BM5" s="646"/>
      <c r="BN5" s="647"/>
      <c r="BO5" s="648">
        <v>91.8</v>
      </c>
      <c r="BP5" s="648"/>
      <c r="BQ5" s="648"/>
      <c r="BR5" s="648"/>
      <c r="BS5" s="649">
        <v>528430</v>
      </c>
      <c r="BT5" s="649"/>
      <c r="BU5" s="649"/>
      <c r="BV5" s="649"/>
      <c r="BW5" s="649"/>
      <c r="BX5" s="649"/>
      <c r="BY5" s="649"/>
      <c r="BZ5" s="649"/>
      <c r="CA5" s="649"/>
      <c r="CB5" s="653"/>
      <c r="CD5" s="627" t="s">
        <v>219</v>
      </c>
      <c r="CE5" s="628"/>
      <c r="CF5" s="628"/>
      <c r="CG5" s="628"/>
      <c r="CH5" s="628"/>
      <c r="CI5" s="628"/>
      <c r="CJ5" s="628"/>
      <c r="CK5" s="628"/>
      <c r="CL5" s="628"/>
      <c r="CM5" s="628"/>
      <c r="CN5" s="628"/>
      <c r="CO5" s="628"/>
      <c r="CP5" s="628"/>
      <c r="CQ5" s="629"/>
      <c r="CR5" s="627" t="s">
        <v>225</v>
      </c>
      <c r="CS5" s="628"/>
      <c r="CT5" s="628"/>
      <c r="CU5" s="628"/>
      <c r="CV5" s="628"/>
      <c r="CW5" s="628"/>
      <c r="CX5" s="628"/>
      <c r="CY5" s="629"/>
      <c r="CZ5" s="627" t="s">
        <v>217</v>
      </c>
      <c r="DA5" s="628"/>
      <c r="DB5" s="628"/>
      <c r="DC5" s="629"/>
      <c r="DD5" s="627" t="s">
        <v>226</v>
      </c>
      <c r="DE5" s="628"/>
      <c r="DF5" s="628"/>
      <c r="DG5" s="628"/>
      <c r="DH5" s="628"/>
      <c r="DI5" s="628"/>
      <c r="DJ5" s="628"/>
      <c r="DK5" s="628"/>
      <c r="DL5" s="628"/>
      <c r="DM5" s="628"/>
      <c r="DN5" s="628"/>
      <c r="DO5" s="628"/>
      <c r="DP5" s="629"/>
      <c r="DQ5" s="627" t="s">
        <v>227</v>
      </c>
      <c r="DR5" s="628"/>
      <c r="DS5" s="628"/>
      <c r="DT5" s="628"/>
      <c r="DU5" s="628"/>
      <c r="DV5" s="628"/>
      <c r="DW5" s="628"/>
      <c r="DX5" s="628"/>
      <c r="DY5" s="628"/>
      <c r="DZ5" s="628"/>
      <c r="EA5" s="628"/>
      <c r="EB5" s="628"/>
      <c r="EC5" s="629"/>
    </row>
    <row r="6" spans="2:143" ht="11.25" customHeight="1" x14ac:dyDescent="0.15">
      <c r="B6" s="642" t="s">
        <v>228</v>
      </c>
      <c r="C6" s="643"/>
      <c r="D6" s="643"/>
      <c r="E6" s="643"/>
      <c r="F6" s="643"/>
      <c r="G6" s="643"/>
      <c r="H6" s="643"/>
      <c r="I6" s="643"/>
      <c r="J6" s="643"/>
      <c r="K6" s="643"/>
      <c r="L6" s="643"/>
      <c r="M6" s="643"/>
      <c r="N6" s="643"/>
      <c r="O6" s="643"/>
      <c r="P6" s="643"/>
      <c r="Q6" s="644"/>
      <c r="R6" s="645">
        <v>750604</v>
      </c>
      <c r="S6" s="646"/>
      <c r="T6" s="646"/>
      <c r="U6" s="646"/>
      <c r="V6" s="646"/>
      <c r="W6" s="646"/>
      <c r="X6" s="646"/>
      <c r="Y6" s="647"/>
      <c r="Z6" s="648">
        <v>0.5</v>
      </c>
      <c r="AA6" s="648"/>
      <c r="AB6" s="648"/>
      <c r="AC6" s="648"/>
      <c r="AD6" s="649">
        <v>750604</v>
      </c>
      <c r="AE6" s="649"/>
      <c r="AF6" s="649"/>
      <c r="AG6" s="649"/>
      <c r="AH6" s="649"/>
      <c r="AI6" s="649"/>
      <c r="AJ6" s="649"/>
      <c r="AK6" s="649"/>
      <c r="AL6" s="650">
        <v>1.1000000000000001</v>
      </c>
      <c r="AM6" s="651"/>
      <c r="AN6" s="651"/>
      <c r="AO6" s="652"/>
      <c r="AP6" s="642" t="s">
        <v>229</v>
      </c>
      <c r="AQ6" s="643"/>
      <c r="AR6" s="643"/>
      <c r="AS6" s="643"/>
      <c r="AT6" s="643"/>
      <c r="AU6" s="643"/>
      <c r="AV6" s="643"/>
      <c r="AW6" s="643"/>
      <c r="AX6" s="643"/>
      <c r="AY6" s="643"/>
      <c r="AZ6" s="643"/>
      <c r="BA6" s="643"/>
      <c r="BB6" s="643"/>
      <c r="BC6" s="643"/>
      <c r="BD6" s="643"/>
      <c r="BE6" s="643"/>
      <c r="BF6" s="644"/>
      <c r="BG6" s="645">
        <v>29755993</v>
      </c>
      <c r="BH6" s="646"/>
      <c r="BI6" s="646"/>
      <c r="BJ6" s="646"/>
      <c r="BK6" s="646"/>
      <c r="BL6" s="646"/>
      <c r="BM6" s="646"/>
      <c r="BN6" s="647"/>
      <c r="BO6" s="648">
        <v>91.8</v>
      </c>
      <c r="BP6" s="648"/>
      <c r="BQ6" s="648"/>
      <c r="BR6" s="648"/>
      <c r="BS6" s="649">
        <v>528430</v>
      </c>
      <c r="BT6" s="649"/>
      <c r="BU6" s="649"/>
      <c r="BV6" s="649"/>
      <c r="BW6" s="649"/>
      <c r="BX6" s="649"/>
      <c r="BY6" s="649"/>
      <c r="BZ6" s="649"/>
      <c r="CA6" s="649"/>
      <c r="CB6" s="653"/>
      <c r="CD6" s="656" t="s">
        <v>230</v>
      </c>
      <c r="CE6" s="657"/>
      <c r="CF6" s="657"/>
      <c r="CG6" s="657"/>
      <c r="CH6" s="657"/>
      <c r="CI6" s="657"/>
      <c r="CJ6" s="657"/>
      <c r="CK6" s="657"/>
      <c r="CL6" s="657"/>
      <c r="CM6" s="657"/>
      <c r="CN6" s="657"/>
      <c r="CO6" s="657"/>
      <c r="CP6" s="657"/>
      <c r="CQ6" s="658"/>
      <c r="CR6" s="645">
        <v>465644</v>
      </c>
      <c r="CS6" s="646"/>
      <c r="CT6" s="646"/>
      <c r="CU6" s="646"/>
      <c r="CV6" s="646"/>
      <c r="CW6" s="646"/>
      <c r="CX6" s="646"/>
      <c r="CY6" s="647"/>
      <c r="CZ6" s="639">
        <v>0.3</v>
      </c>
      <c r="DA6" s="640"/>
      <c r="DB6" s="640"/>
      <c r="DC6" s="659"/>
      <c r="DD6" s="654" t="s">
        <v>231</v>
      </c>
      <c r="DE6" s="646"/>
      <c r="DF6" s="646"/>
      <c r="DG6" s="646"/>
      <c r="DH6" s="646"/>
      <c r="DI6" s="646"/>
      <c r="DJ6" s="646"/>
      <c r="DK6" s="646"/>
      <c r="DL6" s="646"/>
      <c r="DM6" s="646"/>
      <c r="DN6" s="646"/>
      <c r="DO6" s="646"/>
      <c r="DP6" s="647"/>
      <c r="DQ6" s="654">
        <v>465644</v>
      </c>
      <c r="DR6" s="646"/>
      <c r="DS6" s="646"/>
      <c r="DT6" s="646"/>
      <c r="DU6" s="646"/>
      <c r="DV6" s="646"/>
      <c r="DW6" s="646"/>
      <c r="DX6" s="646"/>
      <c r="DY6" s="646"/>
      <c r="DZ6" s="646"/>
      <c r="EA6" s="646"/>
      <c r="EB6" s="646"/>
      <c r="EC6" s="655"/>
    </row>
    <row r="7" spans="2:143" ht="11.25" customHeight="1" x14ac:dyDescent="0.15">
      <c r="B7" s="642" t="s">
        <v>232</v>
      </c>
      <c r="C7" s="643"/>
      <c r="D7" s="643"/>
      <c r="E7" s="643"/>
      <c r="F7" s="643"/>
      <c r="G7" s="643"/>
      <c r="H7" s="643"/>
      <c r="I7" s="643"/>
      <c r="J7" s="643"/>
      <c r="K7" s="643"/>
      <c r="L7" s="643"/>
      <c r="M7" s="643"/>
      <c r="N7" s="643"/>
      <c r="O7" s="643"/>
      <c r="P7" s="643"/>
      <c r="Q7" s="644"/>
      <c r="R7" s="645">
        <v>21211</v>
      </c>
      <c r="S7" s="646"/>
      <c r="T7" s="646"/>
      <c r="U7" s="646"/>
      <c r="V7" s="646"/>
      <c r="W7" s="646"/>
      <c r="X7" s="646"/>
      <c r="Y7" s="647"/>
      <c r="Z7" s="648">
        <v>0</v>
      </c>
      <c r="AA7" s="648"/>
      <c r="AB7" s="648"/>
      <c r="AC7" s="648"/>
      <c r="AD7" s="649">
        <v>21211</v>
      </c>
      <c r="AE7" s="649"/>
      <c r="AF7" s="649"/>
      <c r="AG7" s="649"/>
      <c r="AH7" s="649"/>
      <c r="AI7" s="649"/>
      <c r="AJ7" s="649"/>
      <c r="AK7" s="649"/>
      <c r="AL7" s="650">
        <v>0</v>
      </c>
      <c r="AM7" s="651"/>
      <c r="AN7" s="651"/>
      <c r="AO7" s="652"/>
      <c r="AP7" s="642" t="s">
        <v>233</v>
      </c>
      <c r="AQ7" s="643"/>
      <c r="AR7" s="643"/>
      <c r="AS7" s="643"/>
      <c r="AT7" s="643"/>
      <c r="AU7" s="643"/>
      <c r="AV7" s="643"/>
      <c r="AW7" s="643"/>
      <c r="AX7" s="643"/>
      <c r="AY7" s="643"/>
      <c r="AZ7" s="643"/>
      <c r="BA7" s="643"/>
      <c r="BB7" s="643"/>
      <c r="BC7" s="643"/>
      <c r="BD7" s="643"/>
      <c r="BE7" s="643"/>
      <c r="BF7" s="644"/>
      <c r="BG7" s="645">
        <v>14151343</v>
      </c>
      <c r="BH7" s="646"/>
      <c r="BI7" s="646"/>
      <c r="BJ7" s="646"/>
      <c r="BK7" s="646"/>
      <c r="BL7" s="646"/>
      <c r="BM7" s="646"/>
      <c r="BN7" s="647"/>
      <c r="BO7" s="648">
        <v>43.7</v>
      </c>
      <c r="BP7" s="648"/>
      <c r="BQ7" s="648"/>
      <c r="BR7" s="648"/>
      <c r="BS7" s="649">
        <v>506810</v>
      </c>
      <c r="BT7" s="649"/>
      <c r="BU7" s="649"/>
      <c r="BV7" s="649"/>
      <c r="BW7" s="649"/>
      <c r="BX7" s="649"/>
      <c r="BY7" s="649"/>
      <c r="BZ7" s="649"/>
      <c r="CA7" s="649"/>
      <c r="CB7" s="653"/>
      <c r="CD7" s="660" t="s">
        <v>234</v>
      </c>
      <c r="CE7" s="661"/>
      <c r="CF7" s="661"/>
      <c r="CG7" s="661"/>
      <c r="CH7" s="661"/>
      <c r="CI7" s="661"/>
      <c r="CJ7" s="661"/>
      <c r="CK7" s="661"/>
      <c r="CL7" s="661"/>
      <c r="CM7" s="661"/>
      <c r="CN7" s="661"/>
      <c r="CO7" s="661"/>
      <c r="CP7" s="661"/>
      <c r="CQ7" s="662"/>
      <c r="CR7" s="645">
        <v>9219088</v>
      </c>
      <c r="CS7" s="646"/>
      <c r="CT7" s="646"/>
      <c r="CU7" s="646"/>
      <c r="CV7" s="646"/>
      <c r="CW7" s="646"/>
      <c r="CX7" s="646"/>
      <c r="CY7" s="647"/>
      <c r="CZ7" s="648">
        <v>6.8</v>
      </c>
      <c r="DA7" s="648"/>
      <c r="DB7" s="648"/>
      <c r="DC7" s="648"/>
      <c r="DD7" s="654">
        <v>573122</v>
      </c>
      <c r="DE7" s="646"/>
      <c r="DF7" s="646"/>
      <c r="DG7" s="646"/>
      <c r="DH7" s="646"/>
      <c r="DI7" s="646"/>
      <c r="DJ7" s="646"/>
      <c r="DK7" s="646"/>
      <c r="DL7" s="646"/>
      <c r="DM7" s="646"/>
      <c r="DN7" s="646"/>
      <c r="DO7" s="646"/>
      <c r="DP7" s="647"/>
      <c r="DQ7" s="654">
        <v>8282525</v>
      </c>
      <c r="DR7" s="646"/>
      <c r="DS7" s="646"/>
      <c r="DT7" s="646"/>
      <c r="DU7" s="646"/>
      <c r="DV7" s="646"/>
      <c r="DW7" s="646"/>
      <c r="DX7" s="646"/>
      <c r="DY7" s="646"/>
      <c r="DZ7" s="646"/>
      <c r="EA7" s="646"/>
      <c r="EB7" s="646"/>
      <c r="EC7" s="655"/>
    </row>
    <row r="8" spans="2:143" ht="11.25" customHeight="1" x14ac:dyDescent="0.15">
      <c r="B8" s="642" t="s">
        <v>235</v>
      </c>
      <c r="C8" s="643"/>
      <c r="D8" s="643"/>
      <c r="E8" s="643"/>
      <c r="F8" s="643"/>
      <c r="G8" s="643"/>
      <c r="H8" s="643"/>
      <c r="I8" s="643"/>
      <c r="J8" s="643"/>
      <c r="K8" s="643"/>
      <c r="L8" s="643"/>
      <c r="M8" s="643"/>
      <c r="N8" s="643"/>
      <c r="O8" s="643"/>
      <c r="P8" s="643"/>
      <c r="Q8" s="644"/>
      <c r="R8" s="645">
        <v>68823</v>
      </c>
      <c r="S8" s="646"/>
      <c r="T8" s="646"/>
      <c r="U8" s="646"/>
      <c r="V8" s="646"/>
      <c r="W8" s="646"/>
      <c r="X8" s="646"/>
      <c r="Y8" s="647"/>
      <c r="Z8" s="648">
        <v>0</v>
      </c>
      <c r="AA8" s="648"/>
      <c r="AB8" s="648"/>
      <c r="AC8" s="648"/>
      <c r="AD8" s="649">
        <v>68823</v>
      </c>
      <c r="AE8" s="649"/>
      <c r="AF8" s="649"/>
      <c r="AG8" s="649"/>
      <c r="AH8" s="649"/>
      <c r="AI8" s="649"/>
      <c r="AJ8" s="649"/>
      <c r="AK8" s="649"/>
      <c r="AL8" s="650">
        <v>0.1</v>
      </c>
      <c r="AM8" s="651"/>
      <c r="AN8" s="651"/>
      <c r="AO8" s="652"/>
      <c r="AP8" s="642" t="s">
        <v>236</v>
      </c>
      <c r="AQ8" s="643"/>
      <c r="AR8" s="643"/>
      <c r="AS8" s="643"/>
      <c r="AT8" s="643"/>
      <c r="AU8" s="643"/>
      <c r="AV8" s="643"/>
      <c r="AW8" s="643"/>
      <c r="AX8" s="643"/>
      <c r="AY8" s="643"/>
      <c r="AZ8" s="643"/>
      <c r="BA8" s="643"/>
      <c r="BB8" s="643"/>
      <c r="BC8" s="643"/>
      <c r="BD8" s="643"/>
      <c r="BE8" s="643"/>
      <c r="BF8" s="644"/>
      <c r="BG8" s="645">
        <v>415064</v>
      </c>
      <c r="BH8" s="646"/>
      <c r="BI8" s="646"/>
      <c r="BJ8" s="646"/>
      <c r="BK8" s="646"/>
      <c r="BL8" s="646"/>
      <c r="BM8" s="646"/>
      <c r="BN8" s="647"/>
      <c r="BO8" s="648">
        <v>1.3</v>
      </c>
      <c r="BP8" s="648"/>
      <c r="BQ8" s="648"/>
      <c r="BR8" s="648"/>
      <c r="BS8" s="654" t="s">
        <v>231</v>
      </c>
      <c r="BT8" s="646"/>
      <c r="BU8" s="646"/>
      <c r="BV8" s="646"/>
      <c r="BW8" s="646"/>
      <c r="BX8" s="646"/>
      <c r="BY8" s="646"/>
      <c r="BZ8" s="646"/>
      <c r="CA8" s="646"/>
      <c r="CB8" s="655"/>
      <c r="CD8" s="660" t="s">
        <v>237</v>
      </c>
      <c r="CE8" s="661"/>
      <c r="CF8" s="661"/>
      <c r="CG8" s="661"/>
      <c r="CH8" s="661"/>
      <c r="CI8" s="661"/>
      <c r="CJ8" s="661"/>
      <c r="CK8" s="661"/>
      <c r="CL8" s="661"/>
      <c r="CM8" s="661"/>
      <c r="CN8" s="661"/>
      <c r="CO8" s="661"/>
      <c r="CP8" s="661"/>
      <c r="CQ8" s="662"/>
      <c r="CR8" s="645">
        <v>60755210</v>
      </c>
      <c r="CS8" s="646"/>
      <c r="CT8" s="646"/>
      <c r="CU8" s="646"/>
      <c r="CV8" s="646"/>
      <c r="CW8" s="646"/>
      <c r="CX8" s="646"/>
      <c r="CY8" s="647"/>
      <c r="CZ8" s="648">
        <v>44.6</v>
      </c>
      <c r="DA8" s="648"/>
      <c r="DB8" s="648"/>
      <c r="DC8" s="648"/>
      <c r="DD8" s="654">
        <v>741370</v>
      </c>
      <c r="DE8" s="646"/>
      <c r="DF8" s="646"/>
      <c r="DG8" s="646"/>
      <c r="DH8" s="646"/>
      <c r="DI8" s="646"/>
      <c r="DJ8" s="646"/>
      <c r="DK8" s="646"/>
      <c r="DL8" s="646"/>
      <c r="DM8" s="646"/>
      <c r="DN8" s="646"/>
      <c r="DO8" s="646"/>
      <c r="DP8" s="647"/>
      <c r="DQ8" s="654">
        <v>27049324</v>
      </c>
      <c r="DR8" s="646"/>
      <c r="DS8" s="646"/>
      <c r="DT8" s="646"/>
      <c r="DU8" s="646"/>
      <c r="DV8" s="646"/>
      <c r="DW8" s="646"/>
      <c r="DX8" s="646"/>
      <c r="DY8" s="646"/>
      <c r="DZ8" s="646"/>
      <c r="EA8" s="646"/>
      <c r="EB8" s="646"/>
      <c r="EC8" s="655"/>
    </row>
    <row r="9" spans="2:143" ht="11.25" customHeight="1" x14ac:dyDescent="0.15">
      <c r="B9" s="642" t="s">
        <v>238</v>
      </c>
      <c r="C9" s="643"/>
      <c r="D9" s="643"/>
      <c r="E9" s="643"/>
      <c r="F9" s="643"/>
      <c r="G9" s="643"/>
      <c r="H9" s="643"/>
      <c r="I9" s="643"/>
      <c r="J9" s="643"/>
      <c r="K9" s="643"/>
      <c r="L9" s="643"/>
      <c r="M9" s="643"/>
      <c r="N9" s="643"/>
      <c r="O9" s="643"/>
      <c r="P9" s="643"/>
      <c r="Q9" s="644"/>
      <c r="R9" s="645">
        <v>44656</v>
      </c>
      <c r="S9" s="646"/>
      <c r="T9" s="646"/>
      <c r="U9" s="646"/>
      <c r="V9" s="646"/>
      <c r="W9" s="646"/>
      <c r="X9" s="646"/>
      <c r="Y9" s="647"/>
      <c r="Z9" s="648">
        <v>0</v>
      </c>
      <c r="AA9" s="648"/>
      <c r="AB9" s="648"/>
      <c r="AC9" s="648"/>
      <c r="AD9" s="649">
        <v>44656</v>
      </c>
      <c r="AE9" s="649"/>
      <c r="AF9" s="649"/>
      <c r="AG9" s="649"/>
      <c r="AH9" s="649"/>
      <c r="AI9" s="649"/>
      <c r="AJ9" s="649"/>
      <c r="AK9" s="649"/>
      <c r="AL9" s="650">
        <v>0.1</v>
      </c>
      <c r="AM9" s="651"/>
      <c r="AN9" s="651"/>
      <c r="AO9" s="652"/>
      <c r="AP9" s="642" t="s">
        <v>239</v>
      </c>
      <c r="AQ9" s="643"/>
      <c r="AR9" s="643"/>
      <c r="AS9" s="643"/>
      <c r="AT9" s="643"/>
      <c r="AU9" s="643"/>
      <c r="AV9" s="643"/>
      <c r="AW9" s="643"/>
      <c r="AX9" s="643"/>
      <c r="AY9" s="643"/>
      <c r="AZ9" s="643"/>
      <c r="BA9" s="643"/>
      <c r="BB9" s="643"/>
      <c r="BC9" s="643"/>
      <c r="BD9" s="643"/>
      <c r="BE9" s="643"/>
      <c r="BF9" s="644"/>
      <c r="BG9" s="645">
        <v>11031311</v>
      </c>
      <c r="BH9" s="646"/>
      <c r="BI9" s="646"/>
      <c r="BJ9" s="646"/>
      <c r="BK9" s="646"/>
      <c r="BL9" s="646"/>
      <c r="BM9" s="646"/>
      <c r="BN9" s="647"/>
      <c r="BO9" s="648">
        <v>34</v>
      </c>
      <c r="BP9" s="648"/>
      <c r="BQ9" s="648"/>
      <c r="BR9" s="648"/>
      <c r="BS9" s="654" t="s">
        <v>126</v>
      </c>
      <c r="BT9" s="646"/>
      <c r="BU9" s="646"/>
      <c r="BV9" s="646"/>
      <c r="BW9" s="646"/>
      <c r="BX9" s="646"/>
      <c r="BY9" s="646"/>
      <c r="BZ9" s="646"/>
      <c r="CA9" s="646"/>
      <c r="CB9" s="655"/>
      <c r="CD9" s="660" t="s">
        <v>240</v>
      </c>
      <c r="CE9" s="661"/>
      <c r="CF9" s="661"/>
      <c r="CG9" s="661"/>
      <c r="CH9" s="661"/>
      <c r="CI9" s="661"/>
      <c r="CJ9" s="661"/>
      <c r="CK9" s="661"/>
      <c r="CL9" s="661"/>
      <c r="CM9" s="661"/>
      <c r="CN9" s="661"/>
      <c r="CO9" s="661"/>
      <c r="CP9" s="661"/>
      <c r="CQ9" s="662"/>
      <c r="CR9" s="645">
        <v>9196976</v>
      </c>
      <c r="CS9" s="646"/>
      <c r="CT9" s="646"/>
      <c r="CU9" s="646"/>
      <c r="CV9" s="646"/>
      <c r="CW9" s="646"/>
      <c r="CX9" s="646"/>
      <c r="CY9" s="647"/>
      <c r="CZ9" s="648">
        <v>6.8</v>
      </c>
      <c r="DA9" s="648"/>
      <c r="DB9" s="648"/>
      <c r="DC9" s="648"/>
      <c r="DD9" s="654">
        <v>206351</v>
      </c>
      <c r="DE9" s="646"/>
      <c r="DF9" s="646"/>
      <c r="DG9" s="646"/>
      <c r="DH9" s="646"/>
      <c r="DI9" s="646"/>
      <c r="DJ9" s="646"/>
      <c r="DK9" s="646"/>
      <c r="DL9" s="646"/>
      <c r="DM9" s="646"/>
      <c r="DN9" s="646"/>
      <c r="DO9" s="646"/>
      <c r="DP9" s="647"/>
      <c r="DQ9" s="654">
        <v>6942842</v>
      </c>
      <c r="DR9" s="646"/>
      <c r="DS9" s="646"/>
      <c r="DT9" s="646"/>
      <c r="DU9" s="646"/>
      <c r="DV9" s="646"/>
      <c r="DW9" s="646"/>
      <c r="DX9" s="646"/>
      <c r="DY9" s="646"/>
      <c r="DZ9" s="646"/>
      <c r="EA9" s="646"/>
      <c r="EB9" s="646"/>
      <c r="EC9" s="655"/>
    </row>
    <row r="10" spans="2:143" ht="11.25" customHeight="1" x14ac:dyDescent="0.15">
      <c r="B10" s="642" t="s">
        <v>241</v>
      </c>
      <c r="C10" s="643"/>
      <c r="D10" s="643"/>
      <c r="E10" s="643"/>
      <c r="F10" s="643"/>
      <c r="G10" s="643"/>
      <c r="H10" s="643"/>
      <c r="I10" s="643"/>
      <c r="J10" s="643"/>
      <c r="K10" s="643"/>
      <c r="L10" s="643"/>
      <c r="M10" s="643"/>
      <c r="N10" s="643"/>
      <c r="O10" s="643"/>
      <c r="P10" s="643"/>
      <c r="Q10" s="644"/>
      <c r="R10" s="645" t="s">
        <v>126</v>
      </c>
      <c r="S10" s="646"/>
      <c r="T10" s="646"/>
      <c r="U10" s="646"/>
      <c r="V10" s="646"/>
      <c r="W10" s="646"/>
      <c r="X10" s="646"/>
      <c r="Y10" s="647"/>
      <c r="Z10" s="648" t="s">
        <v>126</v>
      </c>
      <c r="AA10" s="648"/>
      <c r="AB10" s="648"/>
      <c r="AC10" s="648"/>
      <c r="AD10" s="649" t="s">
        <v>126</v>
      </c>
      <c r="AE10" s="649"/>
      <c r="AF10" s="649"/>
      <c r="AG10" s="649"/>
      <c r="AH10" s="649"/>
      <c r="AI10" s="649"/>
      <c r="AJ10" s="649"/>
      <c r="AK10" s="649"/>
      <c r="AL10" s="650" t="s">
        <v>181</v>
      </c>
      <c r="AM10" s="651"/>
      <c r="AN10" s="651"/>
      <c r="AO10" s="652"/>
      <c r="AP10" s="642" t="s">
        <v>242</v>
      </c>
      <c r="AQ10" s="643"/>
      <c r="AR10" s="643"/>
      <c r="AS10" s="643"/>
      <c r="AT10" s="643"/>
      <c r="AU10" s="643"/>
      <c r="AV10" s="643"/>
      <c r="AW10" s="643"/>
      <c r="AX10" s="643"/>
      <c r="AY10" s="643"/>
      <c r="AZ10" s="643"/>
      <c r="BA10" s="643"/>
      <c r="BB10" s="643"/>
      <c r="BC10" s="643"/>
      <c r="BD10" s="643"/>
      <c r="BE10" s="643"/>
      <c r="BF10" s="644"/>
      <c r="BG10" s="645">
        <v>913763</v>
      </c>
      <c r="BH10" s="646"/>
      <c r="BI10" s="646"/>
      <c r="BJ10" s="646"/>
      <c r="BK10" s="646"/>
      <c r="BL10" s="646"/>
      <c r="BM10" s="646"/>
      <c r="BN10" s="647"/>
      <c r="BO10" s="648">
        <v>2.8</v>
      </c>
      <c r="BP10" s="648"/>
      <c r="BQ10" s="648"/>
      <c r="BR10" s="648"/>
      <c r="BS10" s="654">
        <v>151565</v>
      </c>
      <c r="BT10" s="646"/>
      <c r="BU10" s="646"/>
      <c r="BV10" s="646"/>
      <c r="BW10" s="646"/>
      <c r="BX10" s="646"/>
      <c r="BY10" s="646"/>
      <c r="BZ10" s="646"/>
      <c r="CA10" s="646"/>
      <c r="CB10" s="655"/>
      <c r="CD10" s="660" t="s">
        <v>243</v>
      </c>
      <c r="CE10" s="661"/>
      <c r="CF10" s="661"/>
      <c r="CG10" s="661"/>
      <c r="CH10" s="661"/>
      <c r="CI10" s="661"/>
      <c r="CJ10" s="661"/>
      <c r="CK10" s="661"/>
      <c r="CL10" s="661"/>
      <c r="CM10" s="661"/>
      <c r="CN10" s="661"/>
      <c r="CO10" s="661"/>
      <c r="CP10" s="661"/>
      <c r="CQ10" s="662"/>
      <c r="CR10" s="645">
        <v>149141</v>
      </c>
      <c r="CS10" s="646"/>
      <c r="CT10" s="646"/>
      <c r="CU10" s="646"/>
      <c r="CV10" s="646"/>
      <c r="CW10" s="646"/>
      <c r="CX10" s="646"/>
      <c r="CY10" s="647"/>
      <c r="CZ10" s="648">
        <v>0.1</v>
      </c>
      <c r="DA10" s="648"/>
      <c r="DB10" s="648"/>
      <c r="DC10" s="648"/>
      <c r="DD10" s="654" t="s">
        <v>231</v>
      </c>
      <c r="DE10" s="646"/>
      <c r="DF10" s="646"/>
      <c r="DG10" s="646"/>
      <c r="DH10" s="646"/>
      <c r="DI10" s="646"/>
      <c r="DJ10" s="646"/>
      <c r="DK10" s="646"/>
      <c r="DL10" s="646"/>
      <c r="DM10" s="646"/>
      <c r="DN10" s="646"/>
      <c r="DO10" s="646"/>
      <c r="DP10" s="647"/>
      <c r="DQ10" s="654">
        <v>147891</v>
      </c>
      <c r="DR10" s="646"/>
      <c r="DS10" s="646"/>
      <c r="DT10" s="646"/>
      <c r="DU10" s="646"/>
      <c r="DV10" s="646"/>
      <c r="DW10" s="646"/>
      <c r="DX10" s="646"/>
      <c r="DY10" s="646"/>
      <c r="DZ10" s="646"/>
      <c r="EA10" s="646"/>
      <c r="EB10" s="646"/>
      <c r="EC10" s="655"/>
    </row>
    <row r="11" spans="2:143" ht="11.25" customHeight="1" x14ac:dyDescent="0.15">
      <c r="B11" s="642" t="s">
        <v>244</v>
      </c>
      <c r="C11" s="643"/>
      <c r="D11" s="643"/>
      <c r="E11" s="643"/>
      <c r="F11" s="643"/>
      <c r="G11" s="643"/>
      <c r="H11" s="643"/>
      <c r="I11" s="643"/>
      <c r="J11" s="643"/>
      <c r="K11" s="643"/>
      <c r="L11" s="643"/>
      <c r="M11" s="643"/>
      <c r="N11" s="643"/>
      <c r="O11" s="643"/>
      <c r="P11" s="643"/>
      <c r="Q11" s="644"/>
      <c r="R11" s="645">
        <v>5103707</v>
      </c>
      <c r="S11" s="646"/>
      <c r="T11" s="646"/>
      <c r="U11" s="646"/>
      <c r="V11" s="646"/>
      <c r="W11" s="646"/>
      <c r="X11" s="646"/>
      <c r="Y11" s="647"/>
      <c r="Z11" s="650">
        <v>3.7</v>
      </c>
      <c r="AA11" s="651"/>
      <c r="AB11" s="651"/>
      <c r="AC11" s="663"/>
      <c r="AD11" s="654">
        <v>5103707</v>
      </c>
      <c r="AE11" s="646"/>
      <c r="AF11" s="646"/>
      <c r="AG11" s="646"/>
      <c r="AH11" s="646"/>
      <c r="AI11" s="646"/>
      <c r="AJ11" s="646"/>
      <c r="AK11" s="647"/>
      <c r="AL11" s="650">
        <v>7.5</v>
      </c>
      <c r="AM11" s="651"/>
      <c r="AN11" s="651"/>
      <c r="AO11" s="652"/>
      <c r="AP11" s="642" t="s">
        <v>245</v>
      </c>
      <c r="AQ11" s="643"/>
      <c r="AR11" s="643"/>
      <c r="AS11" s="643"/>
      <c r="AT11" s="643"/>
      <c r="AU11" s="643"/>
      <c r="AV11" s="643"/>
      <c r="AW11" s="643"/>
      <c r="AX11" s="643"/>
      <c r="AY11" s="643"/>
      <c r="AZ11" s="643"/>
      <c r="BA11" s="643"/>
      <c r="BB11" s="643"/>
      <c r="BC11" s="643"/>
      <c r="BD11" s="643"/>
      <c r="BE11" s="643"/>
      <c r="BF11" s="644"/>
      <c r="BG11" s="645">
        <v>1791205</v>
      </c>
      <c r="BH11" s="646"/>
      <c r="BI11" s="646"/>
      <c r="BJ11" s="646"/>
      <c r="BK11" s="646"/>
      <c r="BL11" s="646"/>
      <c r="BM11" s="646"/>
      <c r="BN11" s="647"/>
      <c r="BO11" s="648">
        <v>5.5</v>
      </c>
      <c r="BP11" s="648"/>
      <c r="BQ11" s="648"/>
      <c r="BR11" s="648"/>
      <c r="BS11" s="654">
        <v>355245</v>
      </c>
      <c r="BT11" s="646"/>
      <c r="BU11" s="646"/>
      <c r="BV11" s="646"/>
      <c r="BW11" s="646"/>
      <c r="BX11" s="646"/>
      <c r="BY11" s="646"/>
      <c r="BZ11" s="646"/>
      <c r="CA11" s="646"/>
      <c r="CB11" s="655"/>
      <c r="CD11" s="660" t="s">
        <v>246</v>
      </c>
      <c r="CE11" s="661"/>
      <c r="CF11" s="661"/>
      <c r="CG11" s="661"/>
      <c r="CH11" s="661"/>
      <c r="CI11" s="661"/>
      <c r="CJ11" s="661"/>
      <c r="CK11" s="661"/>
      <c r="CL11" s="661"/>
      <c r="CM11" s="661"/>
      <c r="CN11" s="661"/>
      <c r="CO11" s="661"/>
      <c r="CP11" s="661"/>
      <c r="CQ11" s="662"/>
      <c r="CR11" s="645">
        <v>905786</v>
      </c>
      <c r="CS11" s="646"/>
      <c r="CT11" s="646"/>
      <c r="CU11" s="646"/>
      <c r="CV11" s="646"/>
      <c r="CW11" s="646"/>
      <c r="CX11" s="646"/>
      <c r="CY11" s="647"/>
      <c r="CZ11" s="648">
        <v>0.7</v>
      </c>
      <c r="DA11" s="648"/>
      <c r="DB11" s="648"/>
      <c r="DC11" s="648"/>
      <c r="DD11" s="654">
        <v>276721</v>
      </c>
      <c r="DE11" s="646"/>
      <c r="DF11" s="646"/>
      <c r="DG11" s="646"/>
      <c r="DH11" s="646"/>
      <c r="DI11" s="646"/>
      <c r="DJ11" s="646"/>
      <c r="DK11" s="646"/>
      <c r="DL11" s="646"/>
      <c r="DM11" s="646"/>
      <c r="DN11" s="646"/>
      <c r="DO11" s="646"/>
      <c r="DP11" s="647"/>
      <c r="DQ11" s="654">
        <v>605733</v>
      </c>
      <c r="DR11" s="646"/>
      <c r="DS11" s="646"/>
      <c r="DT11" s="646"/>
      <c r="DU11" s="646"/>
      <c r="DV11" s="646"/>
      <c r="DW11" s="646"/>
      <c r="DX11" s="646"/>
      <c r="DY11" s="646"/>
      <c r="DZ11" s="646"/>
      <c r="EA11" s="646"/>
      <c r="EB11" s="646"/>
      <c r="EC11" s="655"/>
    </row>
    <row r="12" spans="2:143" ht="11.25" customHeight="1" x14ac:dyDescent="0.15">
      <c r="B12" s="642" t="s">
        <v>247</v>
      </c>
      <c r="C12" s="643"/>
      <c r="D12" s="643"/>
      <c r="E12" s="643"/>
      <c r="F12" s="643"/>
      <c r="G12" s="643"/>
      <c r="H12" s="643"/>
      <c r="I12" s="643"/>
      <c r="J12" s="643"/>
      <c r="K12" s="643"/>
      <c r="L12" s="643"/>
      <c r="M12" s="643"/>
      <c r="N12" s="643"/>
      <c r="O12" s="643"/>
      <c r="P12" s="643"/>
      <c r="Q12" s="644"/>
      <c r="R12" s="645">
        <v>11124</v>
      </c>
      <c r="S12" s="646"/>
      <c r="T12" s="646"/>
      <c r="U12" s="646"/>
      <c r="V12" s="646"/>
      <c r="W12" s="646"/>
      <c r="X12" s="646"/>
      <c r="Y12" s="647"/>
      <c r="Z12" s="648">
        <v>0</v>
      </c>
      <c r="AA12" s="648"/>
      <c r="AB12" s="648"/>
      <c r="AC12" s="648"/>
      <c r="AD12" s="649">
        <v>11124</v>
      </c>
      <c r="AE12" s="649"/>
      <c r="AF12" s="649"/>
      <c r="AG12" s="649"/>
      <c r="AH12" s="649"/>
      <c r="AI12" s="649"/>
      <c r="AJ12" s="649"/>
      <c r="AK12" s="649"/>
      <c r="AL12" s="650">
        <v>0</v>
      </c>
      <c r="AM12" s="651"/>
      <c r="AN12" s="651"/>
      <c r="AO12" s="652"/>
      <c r="AP12" s="642" t="s">
        <v>248</v>
      </c>
      <c r="AQ12" s="643"/>
      <c r="AR12" s="643"/>
      <c r="AS12" s="643"/>
      <c r="AT12" s="643"/>
      <c r="AU12" s="643"/>
      <c r="AV12" s="643"/>
      <c r="AW12" s="643"/>
      <c r="AX12" s="643"/>
      <c r="AY12" s="643"/>
      <c r="AZ12" s="643"/>
      <c r="BA12" s="643"/>
      <c r="BB12" s="643"/>
      <c r="BC12" s="643"/>
      <c r="BD12" s="643"/>
      <c r="BE12" s="643"/>
      <c r="BF12" s="644"/>
      <c r="BG12" s="645">
        <v>12707607</v>
      </c>
      <c r="BH12" s="646"/>
      <c r="BI12" s="646"/>
      <c r="BJ12" s="646"/>
      <c r="BK12" s="646"/>
      <c r="BL12" s="646"/>
      <c r="BM12" s="646"/>
      <c r="BN12" s="647"/>
      <c r="BO12" s="648">
        <v>39.200000000000003</v>
      </c>
      <c r="BP12" s="648"/>
      <c r="BQ12" s="648"/>
      <c r="BR12" s="648"/>
      <c r="BS12" s="654" t="s">
        <v>181</v>
      </c>
      <c r="BT12" s="646"/>
      <c r="BU12" s="646"/>
      <c r="BV12" s="646"/>
      <c r="BW12" s="646"/>
      <c r="BX12" s="646"/>
      <c r="BY12" s="646"/>
      <c r="BZ12" s="646"/>
      <c r="CA12" s="646"/>
      <c r="CB12" s="655"/>
      <c r="CD12" s="660" t="s">
        <v>249</v>
      </c>
      <c r="CE12" s="661"/>
      <c r="CF12" s="661"/>
      <c r="CG12" s="661"/>
      <c r="CH12" s="661"/>
      <c r="CI12" s="661"/>
      <c r="CJ12" s="661"/>
      <c r="CK12" s="661"/>
      <c r="CL12" s="661"/>
      <c r="CM12" s="661"/>
      <c r="CN12" s="661"/>
      <c r="CO12" s="661"/>
      <c r="CP12" s="661"/>
      <c r="CQ12" s="662"/>
      <c r="CR12" s="645">
        <v>9737316</v>
      </c>
      <c r="CS12" s="646"/>
      <c r="CT12" s="646"/>
      <c r="CU12" s="646"/>
      <c r="CV12" s="646"/>
      <c r="CW12" s="646"/>
      <c r="CX12" s="646"/>
      <c r="CY12" s="647"/>
      <c r="CZ12" s="648">
        <v>7.1</v>
      </c>
      <c r="DA12" s="648"/>
      <c r="DB12" s="648"/>
      <c r="DC12" s="648"/>
      <c r="DD12" s="654">
        <v>449539</v>
      </c>
      <c r="DE12" s="646"/>
      <c r="DF12" s="646"/>
      <c r="DG12" s="646"/>
      <c r="DH12" s="646"/>
      <c r="DI12" s="646"/>
      <c r="DJ12" s="646"/>
      <c r="DK12" s="646"/>
      <c r="DL12" s="646"/>
      <c r="DM12" s="646"/>
      <c r="DN12" s="646"/>
      <c r="DO12" s="646"/>
      <c r="DP12" s="647"/>
      <c r="DQ12" s="654">
        <v>1637158</v>
      </c>
      <c r="DR12" s="646"/>
      <c r="DS12" s="646"/>
      <c r="DT12" s="646"/>
      <c r="DU12" s="646"/>
      <c r="DV12" s="646"/>
      <c r="DW12" s="646"/>
      <c r="DX12" s="646"/>
      <c r="DY12" s="646"/>
      <c r="DZ12" s="646"/>
      <c r="EA12" s="646"/>
      <c r="EB12" s="646"/>
      <c r="EC12" s="655"/>
    </row>
    <row r="13" spans="2:143" ht="11.25" customHeight="1" x14ac:dyDescent="0.15">
      <c r="B13" s="642" t="s">
        <v>250</v>
      </c>
      <c r="C13" s="643"/>
      <c r="D13" s="643"/>
      <c r="E13" s="643"/>
      <c r="F13" s="643"/>
      <c r="G13" s="643"/>
      <c r="H13" s="643"/>
      <c r="I13" s="643"/>
      <c r="J13" s="643"/>
      <c r="K13" s="643"/>
      <c r="L13" s="643"/>
      <c r="M13" s="643"/>
      <c r="N13" s="643"/>
      <c r="O13" s="643"/>
      <c r="P13" s="643"/>
      <c r="Q13" s="644"/>
      <c r="R13" s="645" t="s">
        <v>126</v>
      </c>
      <c r="S13" s="646"/>
      <c r="T13" s="646"/>
      <c r="U13" s="646"/>
      <c r="V13" s="646"/>
      <c r="W13" s="646"/>
      <c r="X13" s="646"/>
      <c r="Y13" s="647"/>
      <c r="Z13" s="648" t="s">
        <v>231</v>
      </c>
      <c r="AA13" s="648"/>
      <c r="AB13" s="648"/>
      <c r="AC13" s="648"/>
      <c r="AD13" s="649" t="s">
        <v>181</v>
      </c>
      <c r="AE13" s="649"/>
      <c r="AF13" s="649"/>
      <c r="AG13" s="649"/>
      <c r="AH13" s="649"/>
      <c r="AI13" s="649"/>
      <c r="AJ13" s="649"/>
      <c r="AK13" s="649"/>
      <c r="AL13" s="650" t="s">
        <v>231</v>
      </c>
      <c r="AM13" s="651"/>
      <c r="AN13" s="651"/>
      <c r="AO13" s="652"/>
      <c r="AP13" s="642" t="s">
        <v>251</v>
      </c>
      <c r="AQ13" s="643"/>
      <c r="AR13" s="643"/>
      <c r="AS13" s="643"/>
      <c r="AT13" s="643"/>
      <c r="AU13" s="643"/>
      <c r="AV13" s="643"/>
      <c r="AW13" s="643"/>
      <c r="AX13" s="643"/>
      <c r="AY13" s="643"/>
      <c r="AZ13" s="643"/>
      <c r="BA13" s="643"/>
      <c r="BB13" s="643"/>
      <c r="BC13" s="643"/>
      <c r="BD13" s="643"/>
      <c r="BE13" s="643"/>
      <c r="BF13" s="644"/>
      <c r="BG13" s="645">
        <v>12569004</v>
      </c>
      <c r="BH13" s="646"/>
      <c r="BI13" s="646"/>
      <c r="BJ13" s="646"/>
      <c r="BK13" s="646"/>
      <c r="BL13" s="646"/>
      <c r="BM13" s="646"/>
      <c r="BN13" s="647"/>
      <c r="BO13" s="648">
        <v>38.799999999999997</v>
      </c>
      <c r="BP13" s="648"/>
      <c r="BQ13" s="648"/>
      <c r="BR13" s="648"/>
      <c r="BS13" s="654" t="s">
        <v>231</v>
      </c>
      <c r="BT13" s="646"/>
      <c r="BU13" s="646"/>
      <c r="BV13" s="646"/>
      <c r="BW13" s="646"/>
      <c r="BX13" s="646"/>
      <c r="BY13" s="646"/>
      <c r="BZ13" s="646"/>
      <c r="CA13" s="646"/>
      <c r="CB13" s="655"/>
      <c r="CD13" s="660" t="s">
        <v>252</v>
      </c>
      <c r="CE13" s="661"/>
      <c r="CF13" s="661"/>
      <c r="CG13" s="661"/>
      <c r="CH13" s="661"/>
      <c r="CI13" s="661"/>
      <c r="CJ13" s="661"/>
      <c r="CK13" s="661"/>
      <c r="CL13" s="661"/>
      <c r="CM13" s="661"/>
      <c r="CN13" s="661"/>
      <c r="CO13" s="661"/>
      <c r="CP13" s="661"/>
      <c r="CQ13" s="662"/>
      <c r="CR13" s="645">
        <v>12616464</v>
      </c>
      <c r="CS13" s="646"/>
      <c r="CT13" s="646"/>
      <c r="CU13" s="646"/>
      <c r="CV13" s="646"/>
      <c r="CW13" s="646"/>
      <c r="CX13" s="646"/>
      <c r="CY13" s="647"/>
      <c r="CZ13" s="648">
        <v>9.3000000000000007</v>
      </c>
      <c r="DA13" s="648"/>
      <c r="DB13" s="648"/>
      <c r="DC13" s="648"/>
      <c r="DD13" s="654">
        <v>5847664</v>
      </c>
      <c r="DE13" s="646"/>
      <c r="DF13" s="646"/>
      <c r="DG13" s="646"/>
      <c r="DH13" s="646"/>
      <c r="DI13" s="646"/>
      <c r="DJ13" s="646"/>
      <c r="DK13" s="646"/>
      <c r="DL13" s="646"/>
      <c r="DM13" s="646"/>
      <c r="DN13" s="646"/>
      <c r="DO13" s="646"/>
      <c r="DP13" s="647"/>
      <c r="DQ13" s="654">
        <v>5889219</v>
      </c>
      <c r="DR13" s="646"/>
      <c r="DS13" s="646"/>
      <c r="DT13" s="646"/>
      <c r="DU13" s="646"/>
      <c r="DV13" s="646"/>
      <c r="DW13" s="646"/>
      <c r="DX13" s="646"/>
      <c r="DY13" s="646"/>
      <c r="DZ13" s="646"/>
      <c r="EA13" s="646"/>
      <c r="EB13" s="646"/>
      <c r="EC13" s="655"/>
    </row>
    <row r="14" spans="2:143" ht="11.25" customHeight="1" x14ac:dyDescent="0.15">
      <c r="B14" s="642" t="s">
        <v>253</v>
      </c>
      <c r="C14" s="643"/>
      <c r="D14" s="643"/>
      <c r="E14" s="643"/>
      <c r="F14" s="643"/>
      <c r="G14" s="643"/>
      <c r="H14" s="643"/>
      <c r="I14" s="643"/>
      <c r="J14" s="643"/>
      <c r="K14" s="643"/>
      <c r="L14" s="643"/>
      <c r="M14" s="643"/>
      <c r="N14" s="643"/>
      <c r="O14" s="643"/>
      <c r="P14" s="643"/>
      <c r="Q14" s="644"/>
      <c r="R14" s="645">
        <v>77662</v>
      </c>
      <c r="S14" s="646"/>
      <c r="T14" s="646"/>
      <c r="U14" s="646"/>
      <c r="V14" s="646"/>
      <c r="W14" s="646"/>
      <c r="X14" s="646"/>
      <c r="Y14" s="647"/>
      <c r="Z14" s="648">
        <v>0.1</v>
      </c>
      <c r="AA14" s="648"/>
      <c r="AB14" s="648"/>
      <c r="AC14" s="648"/>
      <c r="AD14" s="649">
        <v>77662</v>
      </c>
      <c r="AE14" s="649"/>
      <c r="AF14" s="649"/>
      <c r="AG14" s="649"/>
      <c r="AH14" s="649"/>
      <c r="AI14" s="649"/>
      <c r="AJ14" s="649"/>
      <c r="AK14" s="649"/>
      <c r="AL14" s="650">
        <v>0.1</v>
      </c>
      <c r="AM14" s="651"/>
      <c r="AN14" s="651"/>
      <c r="AO14" s="652"/>
      <c r="AP14" s="642" t="s">
        <v>254</v>
      </c>
      <c r="AQ14" s="643"/>
      <c r="AR14" s="643"/>
      <c r="AS14" s="643"/>
      <c r="AT14" s="643"/>
      <c r="AU14" s="643"/>
      <c r="AV14" s="643"/>
      <c r="AW14" s="643"/>
      <c r="AX14" s="643"/>
      <c r="AY14" s="643"/>
      <c r="AZ14" s="643"/>
      <c r="BA14" s="643"/>
      <c r="BB14" s="643"/>
      <c r="BC14" s="643"/>
      <c r="BD14" s="643"/>
      <c r="BE14" s="643"/>
      <c r="BF14" s="644"/>
      <c r="BG14" s="645">
        <v>579163</v>
      </c>
      <c r="BH14" s="646"/>
      <c r="BI14" s="646"/>
      <c r="BJ14" s="646"/>
      <c r="BK14" s="646"/>
      <c r="BL14" s="646"/>
      <c r="BM14" s="646"/>
      <c r="BN14" s="647"/>
      <c r="BO14" s="648">
        <v>1.8</v>
      </c>
      <c r="BP14" s="648"/>
      <c r="BQ14" s="648"/>
      <c r="BR14" s="648"/>
      <c r="BS14" s="654">
        <v>21620</v>
      </c>
      <c r="BT14" s="646"/>
      <c r="BU14" s="646"/>
      <c r="BV14" s="646"/>
      <c r="BW14" s="646"/>
      <c r="BX14" s="646"/>
      <c r="BY14" s="646"/>
      <c r="BZ14" s="646"/>
      <c r="CA14" s="646"/>
      <c r="CB14" s="655"/>
      <c r="CD14" s="660" t="s">
        <v>255</v>
      </c>
      <c r="CE14" s="661"/>
      <c r="CF14" s="661"/>
      <c r="CG14" s="661"/>
      <c r="CH14" s="661"/>
      <c r="CI14" s="661"/>
      <c r="CJ14" s="661"/>
      <c r="CK14" s="661"/>
      <c r="CL14" s="661"/>
      <c r="CM14" s="661"/>
      <c r="CN14" s="661"/>
      <c r="CO14" s="661"/>
      <c r="CP14" s="661"/>
      <c r="CQ14" s="662"/>
      <c r="CR14" s="645">
        <v>3725082</v>
      </c>
      <c r="CS14" s="646"/>
      <c r="CT14" s="646"/>
      <c r="CU14" s="646"/>
      <c r="CV14" s="646"/>
      <c r="CW14" s="646"/>
      <c r="CX14" s="646"/>
      <c r="CY14" s="647"/>
      <c r="CZ14" s="648">
        <v>2.7</v>
      </c>
      <c r="DA14" s="648"/>
      <c r="DB14" s="648"/>
      <c r="DC14" s="648"/>
      <c r="DD14" s="654">
        <v>224038</v>
      </c>
      <c r="DE14" s="646"/>
      <c r="DF14" s="646"/>
      <c r="DG14" s="646"/>
      <c r="DH14" s="646"/>
      <c r="DI14" s="646"/>
      <c r="DJ14" s="646"/>
      <c r="DK14" s="646"/>
      <c r="DL14" s="646"/>
      <c r="DM14" s="646"/>
      <c r="DN14" s="646"/>
      <c r="DO14" s="646"/>
      <c r="DP14" s="647"/>
      <c r="DQ14" s="654">
        <v>3524057</v>
      </c>
      <c r="DR14" s="646"/>
      <c r="DS14" s="646"/>
      <c r="DT14" s="646"/>
      <c r="DU14" s="646"/>
      <c r="DV14" s="646"/>
      <c r="DW14" s="646"/>
      <c r="DX14" s="646"/>
      <c r="DY14" s="646"/>
      <c r="DZ14" s="646"/>
      <c r="EA14" s="646"/>
      <c r="EB14" s="646"/>
      <c r="EC14" s="655"/>
    </row>
    <row r="15" spans="2:143" ht="11.25" customHeight="1" x14ac:dyDescent="0.15">
      <c r="B15" s="642" t="s">
        <v>256</v>
      </c>
      <c r="C15" s="643"/>
      <c r="D15" s="643"/>
      <c r="E15" s="643"/>
      <c r="F15" s="643"/>
      <c r="G15" s="643"/>
      <c r="H15" s="643"/>
      <c r="I15" s="643"/>
      <c r="J15" s="643"/>
      <c r="K15" s="643"/>
      <c r="L15" s="643"/>
      <c r="M15" s="643"/>
      <c r="N15" s="643"/>
      <c r="O15" s="643"/>
      <c r="P15" s="643"/>
      <c r="Q15" s="644"/>
      <c r="R15" s="645" t="s">
        <v>231</v>
      </c>
      <c r="S15" s="646"/>
      <c r="T15" s="646"/>
      <c r="U15" s="646"/>
      <c r="V15" s="646"/>
      <c r="W15" s="646"/>
      <c r="X15" s="646"/>
      <c r="Y15" s="647"/>
      <c r="Z15" s="648" t="s">
        <v>231</v>
      </c>
      <c r="AA15" s="648"/>
      <c r="AB15" s="648"/>
      <c r="AC15" s="648"/>
      <c r="AD15" s="649" t="s">
        <v>126</v>
      </c>
      <c r="AE15" s="649"/>
      <c r="AF15" s="649"/>
      <c r="AG15" s="649"/>
      <c r="AH15" s="649"/>
      <c r="AI15" s="649"/>
      <c r="AJ15" s="649"/>
      <c r="AK15" s="649"/>
      <c r="AL15" s="650" t="s">
        <v>126</v>
      </c>
      <c r="AM15" s="651"/>
      <c r="AN15" s="651"/>
      <c r="AO15" s="652"/>
      <c r="AP15" s="642" t="s">
        <v>257</v>
      </c>
      <c r="AQ15" s="643"/>
      <c r="AR15" s="643"/>
      <c r="AS15" s="643"/>
      <c r="AT15" s="643"/>
      <c r="AU15" s="643"/>
      <c r="AV15" s="643"/>
      <c r="AW15" s="643"/>
      <c r="AX15" s="643"/>
      <c r="AY15" s="643"/>
      <c r="AZ15" s="643"/>
      <c r="BA15" s="643"/>
      <c r="BB15" s="643"/>
      <c r="BC15" s="643"/>
      <c r="BD15" s="643"/>
      <c r="BE15" s="643"/>
      <c r="BF15" s="644"/>
      <c r="BG15" s="645">
        <v>2316680</v>
      </c>
      <c r="BH15" s="646"/>
      <c r="BI15" s="646"/>
      <c r="BJ15" s="646"/>
      <c r="BK15" s="646"/>
      <c r="BL15" s="646"/>
      <c r="BM15" s="646"/>
      <c r="BN15" s="647"/>
      <c r="BO15" s="648">
        <v>7.1</v>
      </c>
      <c r="BP15" s="648"/>
      <c r="BQ15" s="648"/>
      <c r="BR15" s="648"/>
      <c r="BS15" s="654" t="s">
        <v>181</v>
      </c>
      <c r="BT15" s="646"/>
      <c r="BU15" s="646"/>
      <c r="BV15" s="646"/>
      <c r="BW15" s="646"/>
      <c r="BX15" s="646"/>
      <c r="BY15" s="646"/>
      <c r="BZ15" s="646"/>
      <c r="CA15" s="646"/>
      <c r="CB15" s="655"/>
      <c r="CD15" s="660" t="s">
        <v>258</v>
      </c>
      <c r="CE15" s="661"/>
      <c r="CF15" s="661"/>
      <c r="CG15" s="661"/>
      <c r="CH15" s="661"/>
      <c r="CI15" s="661"/>
      <c r="CJ15" s="661"/>
      <c r="CK15" s="661"/>
      <c r="CL15" s="661"/>
      <c r="CM15" s="661"/>
      <c r="CN15" s="661"/>
      <c r="CO15" s="661"/>
      <c r="CP15" s="661"/>
      <c r="CQ15" s="662"/>
      <c r="CR15" s="645">
        <v>15551107</v>
      </c>
      <c r="CS15" s="646"/>
      <c r="CT15" s="646"/>
      <c r="CU15" s="646"/>
      <c r="CV15" s="646"/>
      <c r="CW15" s="646"/>
      <c r="CX15" s="646"/>
      <c r="CY15" s="647"/>
      <c r="CZ15" s="648">
        <v>11.4</v>
      </c>
      <c r="DA15" s="648"/>
      <c r="DB15" s="648"/>
      <c r="DC15" s="648"/>
      <c r="DD15" s="654">
        <v>6131788</v>
      </c>
      <c r="DE15" s="646"/>
      <c r="DF15" s="646"/>
      <c r="DG15" s="646"/>
      <c r="DH15" s="646"/>
      <c r="DI15" s="646"/>
      <c r="DJ15" s="646"/>
      <c r="DK15" s="646"/>
      <c r="DL15" s="646"/>
      <c r="DM15" s="646"/>
      <c r="DN15" s="646"/>
      <c r="DO15" s="646"/>
      <c r="DP15" s="647"/>
      <c r="DQ15" s="654">
        <v>9146299</v>
      </c>
      <c r="DR15" s="646"/>
      <c r="DS15" s="646"/>
      <c r="DT15" s="646"/>
      <c r="DU15" s="646"/>
      <c r="DV15" s="646"/>
      <c r="DW15" s="646"/>
      <c r="DX15" s="646"/>
      <c r="DY15" s="646"/>
      <c r="DZ15" s="646"/>
      <c r="EA15" s="646"/>
      <c r="EB15" s="646"/>
      <c r="EC15" s="655"/>
    </row>
    <row r="16" spans="2:143" ht="11.25" customHeight="1" x14ac:dyDescent="0.15">
      <c r="B16" s="642" t="s">
        <v>259</v>
      </c>
      <c r="C16" s="643"/>
      <c r="D16" s="643"/>
      <c r="E16" s="643"/>
      <c r="F16" s="643"/>
      <c r="G16" s="643"/>
      <c r="H16" s="643"/>
      <c r="I16" s="643"/>
      <c r="J16" s="643"/>
      <c r="K16" s="643"/>
      <c r="L16" s="643"/>
      <c r="M16" s="643"/>
      <c r="N16" s="643"/>
      <c r="O16" s="643"/>
      <c r="P16" s="643"/>
      <c r="Q16" s="644"/>
      <c r="R16" s="645">
        <v>22432</v>
      </c>
      <c r="S16" s="646"/>
      <c r="T16" s="646"/>
      <c r="U16" s="646"/>
      <c r="V16" s="646"/>
      <c r="W16" s="646"/>
      <c r="X16" s="646"/>
      <c r="Y16" s="647"/>
      <c r="Z16" s="648">
        <v>0</v>
      </c>
      <c r="AA16" s="648"/>
      <c r="AB16" s="648"/>
      <c r="AC16" s="648"/>
      <c r="AD16" s="649">
        <v>22432</v>
      </c>
      <c r="AE16" s="649"/>
      <c r="AF16" s="649"/>
      <c r="AG16" s="649"/>
      <c r="AH16" s="649"/>
      <c r="AI16" s="649"/>
      <c r="AJ16" s="649"/>
      <c r="AK16" s="649"/>
      <c r="AL16" s="650">
        <v>0</v>
      </c>
      <c r="AM16" s="651"/>
      <c r="AN16" s="651"/>
      <c r="AO16" s="652"/>
      <c r="AP16" s="642" t="s">
        <v>260</v>
      </c>
      <c r="AQ16" s="643"/>
      <c r="AR16" s="643"/>
      <c r="AS16" s="643"/>
      <c r="AT16" s="643"/>
      <c r="AU16" s="643"/>
      <c r="AV16" s="643"/>
      <c r="AW16" s="643"/>
      <c r="AX16" s="643"/>
      <c r="AY16" s="643"/>
      <c r="AZ16" s="643"/>
      <c r="BA16" s="643"/>
      <c r="BB16" s="643"/>
      <c r="BC16" s="643"/>
      <c r="BD16" s="643"/>
      <c r="BE16" s="643"/>
      <c r="BF16" s="644"/>
      <c r="BG16" s="645" t="s">
        <v>126</v>
      </c>
      <c r="BH16" s="646"/>
      <c r="BI16" s="646"/>
      <c r="BJ16" s="646"/>
      <c r="BK16" s="646"/>
      <c r="BL16" s="646"/>
      <c r="BM16" s="646"/>
      <c r="BN16" s="647"/>
      <c r="BO16" s="648" t="s">
        <v>126</v>
      </c>
      <c r="BP16" s="648"/>
      <c r="BQ16" s="648"/>
      <c r="BR16" s="648"/>
      <c r="BS16" s="654" t="s">
        <v>231</v>
      </c>
      <c r="BT16" s="646"/>
      <c r="BU16" s="646"/>
      <c r="BV16" s="646"/>
      <c r="BW16" s="646"/>
      <c r="BX16" s="646"/>
      <c r="BY16" s="646"/>
      <c r="BZ16" s="646"/>
      <c r="CA16" s="646"/>
      <c r="CB16" s="655"/>
      <c r="CD16" s="660" t="s">
        <v>261</v>
      </c>
      <c r="CE16" s="661"/>
      <c r="CF16" s="661"/>
      <c r="CG16" s="661"/>
      <c r="CH16" s="661"/>
      <c r="CI16" s="661"/>
      <c r="CJ16" s="661"/>
      <c r="CK16" s="661"/>
      <c r="CL16" s="661"/>
      <c r="CM16" s="661"/>
      <c r="CN16" s="661"/>
      <c r="CO16" s="661"/>
      <c r="CP16" s="661"/>
      <c r="CQ16" s="662"/>
      <c r="CR16" s="645">
        <v>108471</v>
      </c>
      <c r="CS16" s="646"/>
      <c r="CT16" s="646"/>
      <c r="CU16" s="646"/>
      <c r="CV16" s="646"/>
      <c r="CW16" s="646"/>
      <c r="CX16" s="646"/>
      <c r="CY16" s="647"/>
      <c r="CZ16" s="648">
        <v>0.1</v>
      </c>
      <c r="DA16" s="648"/>
      <c r="DB16" s="648"/>
      <c r="DC16" s="648"/>
      <c r="DD16" s="654" t="s">
        <v>231</v>
      </c>
      <c r="DE16" s="646"/>
      <c r="DF16" s="646"/>
      <c r="DG16" s="646"/>
      <c r="DH16" s="646"/>
      <c r="DI16" s="646"/>
      <c r="DJ16" s="646"/>
      <c r="DK16" s="646"/>
      <c r="DL16" s="646"/>
      <c r="DM16" s="646"/>
      <c r="DN16" s="646"/>
      <c r="DO16" s="646"/>
      <c r="DP16" s="647"/>
      <c r="DQ16" s="654">
        <v>53</v>
      </c>
      <c r="DR16" s="646"/>
      <c r="DS16" s="646"/>
      <c r="DT16" s="646"/>
      <c r="DU16" s="646"/>
      <c r="DV16" s="646"/>
      <c r="DW16" s="646"/>
      <c r="DX16" s="646"/>
      <c r="DY16" s="646"/>
      <c r="DZ16" s="646"/>
      <c r="EA16" s="646"/>
      <c r="EB16" s="646"/>
      <c r="EC16" s="655"/>
    </row>
    <row r="17" spans="2:133" ht="11.25" customHeight="1" x14ac:dyDescent="0.15">
      <c r="B17" s="642" t="s">
        <v>262</v>
      </c>
      <c r="C17" s="643"/>
      <c r="D17" s="643"/>
      <c r="E17" s="643"/>
      <c r="F17" s="643"/>
      <c r="G17" s="643"/>
      <c r="H17" s="643"/>
      <c r="I17" s="643"/>
      <c r="J17" s="643"/>
      <c r="K17" s="643"/>
      <c r="L17" s="643"/>
      <c r="M17" s="643"/>
      <c r="N17" s="643"/>
      <c r="O17" s="643"/>
      <c r="P17" s="643"/>
      <c r="Q17" s="644"/>
      <c r="R17" s="645">
        <v>316140</v>
      </c>
      <c r="S17" s="646"/>
      <c r="T17" s="646"/>
      <c r="U17" s="646"/>
      <c r="V17" s="646"/>
      <c r="W17" s="646"/>
      <c r="X17" s="646"/>
      <c r="Y17" s="647"/>
      <c r="Z17" s="648">
        <v>0.2</v>
      </c>
      <c r="AA17" s="648"/>
      <c r="AB17" s="648"/>
      <c r="AC17" s="648"/>
      <c r="AD17" s="649">
        <v>316140</v>
      </c>
      <c r="AE17" s="649"/>
      <c r="AF17" s="649"/>
      <c r="AG17" s="649"/>
      <c r="AH17" s="649"/>
      <c r="AI17" s="649"/>
      <c r="AJ17" s="649"/>
      <c r="AK17" s="649"/>
      <c r="AL17" s="650">
        <v>0.5</v>
      </c>
      <c r="AM17" s="651"/>
      <c r="AN17" s="651"/>
      <c r="AO17" s="652"/>
      <c r="AP17" s="642" t="s">
        <v>263</v>
      </c>
      <c r="AQ17" s="643"/>
      <c r="AR17" s="643"/>
      <c r="AS17" s="643"/>
      <c r="AT17" s="643"/>
      <c r="AU17" s="643"/>
      <c r="AV17" s="643"/>
      <c r="AW17" s="643"/>
      <c r="AX17" s="643"/>
      <c r="AY17" s="643"/>
      <c r="AZ17" s="643"/>
      <c r="BA17" s="643"/>
      <c r="BB17" s="643"/>
      <c r="BC17" s="643"/>
      <c r="BD17" s="643"/>
      <c r="BE17" s="643"/>
      <c r="BF17" s="644"/>
      <c r="BG17" s="645">
        <v>1200</v>
      </c>
      <c r="BH17" s="646"/>
      <c r="BI17" s="646"/>
      <c r="BJ17" s="646"/>
      <c r="BK17" s="646"/>
      <c r="BL17" s="646"/>
      <c r="BM17" s="646"/>
      <c r="BN17" s="647"/>
      <c r="BO17" s="648">
        <v>0</v>
      </c>
      <c r="BP17" s="648"/>
      <c r="BQ17" s="648"/>
      <c r="BR17" s="648"/>
      <c r="BS17" s="654" t="s">
        <v>126</v>
      </c>
      <c r="BT17" s="646"/>
      <c r="BU17" s="646"/>
      <c r="BV17" s="646"/>
      <c r="BW17" s="646"/>
      <c r="BX17" s="646"/>
      <c r="BY17" s="646"/>
      <c r="BZ17" s="646"/>
      <c r="CA17" s="646"/>
      <c r="CB17" s="655"/>
      <c r="CD17" s="660" t="s">
        <v>264</v>
      </c>
      <c r="CE17" s="661"/>
      <c r="CF17" s="661"/>
      <c r="CG17" s="661"/>
      <c r="CH17" s="661"/>
      <c r="CI17" s="661"/>
      <c r="CJ17" s="661"/>
      <c r="CK17" s="661"/>
      <c r="CL17" s="661"/>
      <c r="CM17" s="661"/>
      <c r="CN17" s="661"/>
      <c r="CO17" s="661"/>
      <c r="CP17" s="661"/>
      <c r="CQ17" s="662"/>
      <c r="CR17" s="645">
        <v>13234796</v>
      </c>
      <c r="CS17" s="646"/>
      <c r="CT17" s="646"/>
      <c r="CU17" s="646"/>
      <c r="CV17" s="646"/>
      <c r="CW17" s="646"/>
      <c r="CX17" s="646"/>
      <c r="CY17" s="647"/>
      <c r="CZ17" s="648">
        <v>9.6999999999999993</v>
      </c>
      <c r="DA17" s="648"/>
      <c r="DB17" s="648"/>
      <c r="DC17" s="648"/>
      <c r="DD17" s="654" t="s">
        <v>126</v>
      </c>
      <c r="DE17" s="646"/>
      <c r="DF17" s="646"/>
      <c r="DG17" s="646"/>
      <c r="DH17" s="646"/>
      <c r="DI17" s="646"/>
      <c r="DJ17" s="646"/>
      <c r="DK17" s="646"/>
      <c r="DL17" s="646"/>
      <c r="DM17" s="646"/>
      <c r="DN17" s="646"/>
      <c r="DO17" s="646"/>
      <c r="DP17" s="647"/>
      <c r="DQ17" s="654">
        <v>12973587</v>
      </c>
      <c r="DR17" s="646"/>
      <c r="DS17" s="646"/>
      <c r="DT17" s="646"/>
      <c r="DU17" s="646"/>
      <c r="DV17" s="646"/>
      <c r="DW17" s="646"/>
      <c r="DX17" s="646"/>
      <c r="DY17" s="646"/>
      <c r="DZ17" s="646"/>
      <c r="EA17" s="646"/>
      <c r="EB17" s="646"/>
      <c r="EC17" s="655"/>
    </row>
    <row r="18" spans="2:133" ht="11.25" customHeight="1" x14ac:dyDescent="0.15">
      <c r="B18" s="642" t="s">
        <v>265</v>
      </c>
      <c r="C18" s="643"/>
      <c r="D18" s="643"/>
      <c r="E18" s="643"/>
      <c r="F18" s="643"/>
      <c r="G18" s="643"/>
      <c r="H18" s="643"/>
      <c r="I18" s="643"/>
      <c r="J18" s="643"/>
      <c r="K18" s="643"/>
      <c r="L18" s="643"/>
      <c r="M18" s="643"/>
      <c r="N18" s="643"/>
      <c r="O18" s="643"/>
      <c r="P18" s="643"/>
      <c r="Q18" s="644"/>
      <c r="R18" s="645">
        <v>158604</v>
      </c>
      <c r="S18" s="646"/>
      <c r="T18" s="646"/>
      <c r="U18" s="646"/>
      <c r="V18" s="646"/>
      <c r="W18" s="646"/>
      <c r="X18" s="646"/>
      <c r="Y18" s="647"/>
      <c r="Z18" s="648">
        <v>0.1</v>
      </c>
      <c r="AA18" s="648"/>
      <c r="AB18" s="648"/>
      <c r="AC18" s="648"/>
      <c r="AD18" s="649">
        <v>158604</v>
      </c>
      <c r="AE18" s="649"/>
      <c r="AF18" s="649"/>
      <c r="AG18" s="649"/>
      <c r="AH18" s="649"/>
      <c r="AI18" s="649"/>
      <c r="AJ18" s="649"/>
      <c r="AK18" s="649"/>
      <c r="AL18" s="650">
        <v>0.2</v>
      </c>
      <c r="AM18" s="651"/>
      <c r="AN18" s="651"/>
      <c r="AO18" s="652"/>
      <c r="AP18" s="642" t="s">
        <v>266</v>
      </c>
      <c r="AQ18" s="643"/>
      <c r="AR18" s="643"/>
      <c r="AS18" s="643"/>
      <c r="AT18" s="643"/>
      <c r="AU18" s="643"/>
      <c r="AV18" s="643"/>
      <c r="AW18" s="643"/>
      <c r="AX18" s="643"/>
      <c r="AY18" s="643"/>
      <c r="AZ18" s="643"/>
      <c r="BA18" s="643"/>
      <c r="BB18" s="643"/>
      <c r="BC18" s="643"/>
      <c r="BD18" s="643"/>
      <c r="BE18" s="643"/>
      <c r="BF18" s="644"/>
      <c r="BG18" s="645" t="s">
        <v>181</v>
      </c>
      <c r="BH18" s="646"/>
      <c r="BI18" s="646"/>
      <c r="BJ18" s="646"/>
      <c r="BK18" s="646"/>
      <c r="BL18" s="646"/>
      <c r="BM18" s="646"/>
      <c r="BN18" s="647"/>
      <c r="BO18" s="648" t="s">
        <v>181</v>
      </c>
      <c r="BP18" s="648"/>
      <c r="BQ18" s="648"/>
      <c r="BR18" s="648"/>
      <c r="BS18" s="654" t="s">
        <v>126</v>
      </c>
      <c r="BT18" s="646"/>
      <c r="BU18" s="646"/>
      <c r="BV18" s="646"/>
      <c r="BW18" s="646"/>
      <c r="BX18" s="646"/>
      <c r="BY18" s="646"/>
      <c r="BZ18" s="646"/>
      <c r="CA18" s="646"/>
      <c r="CB18" s="655"/>
      <c r="CD18" s="660" t="s">
        <v>267</v>
      </c>
      <c r="CE18" s="661"/>
      <c r="CF18" s="661"/>
      <c r="CG18" s="661"/>
      <c r="CH18" s="661"/>
      <c r="CI18" s="661"/>
      <c r="CJ18" s="661"/>
      <c r="CK18" s="661"/>
      <c r="CL18" s="661"/>
      <c r="CM18" s="661"/>
      <c r="CN18" s="661"/>
      <c r="CO18" s="661"/>
      <c r="CP18" s="661"/>
      <c r="CQ18" s="662"/>
      <c r="CR18" s="645">
        <v>534610</v>
      </c>
      <c r="CS18" s="646"/>
      <c r="CT18" s="646"/>
      <c r="CU18" s="646"/>
      <c r="CV18" s="646"/>
      <c r="CW18" s="646"/>
      <c r="CX18" s="646"/>
      <c r="CY18" s="647"/>
      <c r="CZ18" s="648">
        <v>0.4</v>
      </c>
      <c r="DA18" s="648"/>
      <c r="DB18" s="648"/>
      <c r="DC18" s="648"/>
      <c r="DD18" s="654">
        <v>169320</v>
      </c>
      <c r="DE18" s="646"/>
      <c r="DF18" s="646"/>
      <c r="DG18" s="646"/>
      <c r="DH18" s="646"/>
      <c r="DI18" s="646"/>
      <c r="DJ18" s="646"/>
      <c r="DK18" s="646"/>
      <c r="DL18" s="646"/>
      <c r="DM18" s="646"/>
      <c r="DN18" s="646"/>
      <c r="DO18" s="646"/>
      <c r="DP18" s="647"/>
      <c r="DQ18" s="654">
        <v>330977</v>
      </c>
      <c r="DR18" s="646"/>
      <c r="DS18" s="646"/>
      <c r="DT18" s="646"/>
      <c r="DU18" s="646"/>
      <c r="DV18" s="646"/>
      <c r="DW18" s="646"/>
      <c r="DX18" s="646"/>
      <c r="DY18" s="646"/>
      <c r="DZ18" s="646"/>
      <c r="EA18" s="646"/>
      <c r="EB18" s="646"/>
      <c r="EC18" s="655"/>
    </row>
    <row r="19" spans="2:133" ht="11.25" customHeight="1" x14ac:dyDescent="0.15">
      <c r="B19" s="642" t="s">
        <v>268</v>
      </c>
      <c r="C19" s="643"/>
      <c r="D19" s="643"/>
      <c r="E19" s="643"/>
      <c r="F19" s="643"/>
      <c r="G19" s="643"/>
      <c r="H19" s="643"/>
      <c r="I19" s="643"/>
      <c r="J19" s="643"/>
      <c r="K19" s="643"/>
      <c r="L19" s="643"/>
      <c r="M19" s="643"/>
      <c r="N19" s="643"/>
      <c r="O19" s="643"/>
      <c r="P19" s="643"/>
      <c r="Q19" s="644"/>
      <c r="R19" s="645">
        <v>11503</v>
      </c>
      <c r="S19" s="646"/>
      <c r="T19" s="646"/>
      <c r="U19" s="646"/>
      <c r="V19" s="646"/>
      <c r="W19" s="646"/>
      <c r="X19" s="646"/>
      <c r="Y19" s="647"/>
      <c r="Z19" s="648">
        <v>0</v>
      </c>
      <c r="AA19" s="648"/>
      <c r="AB19" s="648"/>
      <c r="AC19" s="648"/>
      <c r="AD19" s="649">
        <v>11503</v>
      </c>
      <c r="AE19" s="649"/>
      <c r="AF19" s="649"/>
      <c r="AG19" s="649"/>
      <c r="AH19" s="649"/>
      <c r="AI19" s="649"/>
      <c r="AJ19" s="649"/>
      <c r="AK19" s="649"/>
      <c r="AL19" s="650">
        <v>0</v>
      </c>
      <c r="AM19" s="651"/>
      <c r="AN19" s="651"/>
      <c r="AO19" s="652"/>
      <c r="AP19" s="642" t="s">
        <v>269</v>
      </c>
      <c r="AQ19" s="643"/>
      <c r="AR19" s="643"/>
      <c r="AS19" s="643"/>
      <c r="AT19" s="643"/>
      <c r="AU19" s="643"/>
      <c r="AV19" s="643"/>
      <c r="AW19" s="643"/>
      <c r="AX19" s="643"/>
      <c r="AY19" s="643"/>
      <c r="AZ19" s="643"/>
      <c r="BA19" s="643"/>
      <c r="BB19" s="643"/>
      <c r="BC19" s="643"/>
      <c r="BD19" s="643"/>
      <c r="BE19" s="643"/>
      <c r="BF19" s="644"/>
      <c r="BG19" s="645">
        <v>2648557</v>
      </c>
      <c r="BH19" s="646"/>
      <c r="BI19" s="646"/>
      <c r="BJ19" s="646"/>
      <c r="BK19" s="646"/>
      <c r="BL19" s="646"/>
      <c r="BM19" s="646"/>
      <c r="BN19" s="647"/>
      <c r="BO19" s="648">
        <v>8.1999999999999993</v>
      </c>
      <c r="BP19" s="648"/>
      <c r="BQ19" s="648"/>
      <c r="BR19" s="648"/>
      <c r="BS19" s="654" t="s">
        <v>181</v>
      </c>
      <c r="BT19" s="646"/>
      <c r="BU19" s="646"/>
      <c r="BV19" s="646"/>
      <c r="BW19" s="646"/>
      <c r="BX19" s="646"/>
      <c r="BY19" s="646"/>
      <c r="BZ19" s="646"/>
      <c r="CA19" s="646"/>
      <c r="CB19" s="655"/>
      <c r="CD19" s="660" t="s">
        <v>270</v>
      </c>
      <c r="CE19" s="661"/>
      <c r="CF19" s="661"/>
      <c r="CG19" s="661"/>
      <c r="CH19" s="661"/>
      <c r="CI19" s="661"/>
      <c r="CJ19" s="661"/>
      <c r="CK19" s="661"/>
      <c r="CL19" s="661"/>
      <c r="CM19" s="661"/>
      <c r="CN19" s="661"/>
      <c r="CO19" s="661"/>
      <c r="CP19" s="661"/>
      <c r="CQ19" s="662"/>
      <c r="CR19" s="645" t="s">
        <v>126</v>
      </c>
      <c r="CS19" s="646"/>
      <c r="CT19" s="646"/>
      <c r="CU19" s="646"/>
      <c r="CV19" s="646"/>
      <c r="CW19" s="646"/>
      <c r="CX19" s="646"/>
      <c r="CY19" s="647"/>
      <c r="CZ19" s="648" t="s">
        <v>231</v>
      </c>
      <c r="DA19" s="648"/>
      <c r="DB19" s="648"/>
      <c r="DC19" s="648"/>
      <c r="DD19" s="654" t="s">
        <v>126</v>
      </c>
      <c r="DE19" s="646"/>
      <c r="DF19" s="646"/>
      <c r="DG19" s="646"/>
      <c r="DH19" s="646"/>
      <c r="DI19" s="646"/>
      <c r="DJ19" s="646"/>
      <c r="DK19" s="646"/>
      <c r="DL19" s="646"/>
      <c r="DM19" s="646"/>
      <c r="DN19" s="646"/>
      <c r="DO19" s="646"/>
      <c r="DP19" s="647"/>
      <c r="DQ19" s="654" t="s">
        <v>181</v>
      </c>
      <c r="DR19" s="646"/>
      <c r="DS19" s="646"/>
      <c r="DT19" s="646"/>
      <c r="DU19" s="646"/>
      <c r="DV19" s="646"/>
      <c r="DW19" s="646"/>
      <c r="DX19" s="646"/>
      <c r="DY19" s="646"/>
      <c r="DZ19" s="646"/>
      <c r="EA19" s="646"/>
      <c r="EB19" s="646"/>
      <c r="EC19" s="655"/>
    </row>
    <row r="20" spans="2:133" ht="11.25" customHeight="1" x14ac:dyDescent="0.15">
      <c r="B20" s="642" t="s">
        <v>271</v>
      </c>
      <c r="C20" s="643"/>
      <c r="D20" s="643"/>
      <c r="E20" s="643"/>
      <c r="F20" s="643"/>
      <c r="G20" s="643"/>
      <c r="H20" s="643"/>
      <c r="I20" s="643"/>
      <c r="J20" s="643"/>
      <c r="K20" s="643"/>
      <c r="L20" s="643"/>
      <c r="M20" s="643"/>
      <c r="N20" s="643"/>
      <c r="O20" s="643"/>
      <c r="P20" s="643"/>
      <c r="Q20" s="644"/>
      <c r="R20" s="645">
        <v>6455</v>
      </c>
      <c r="S20" s="646"/>
      <c r="T20" s="646"/>
      <c r="U20" s="646"/>
      <c r="V20" s="646"/>
      <c r="W20" s="646"/>
      <c r="X20" s="646"/>
      <c r="Y20" s="647"/>
      <c r="Z20" s="648">
        <v>0</v>
      </c>
      <c r="AA20" s="648"/>
      <c r="AB20" s="648"/>
      <c r="AC20" s="648"/>
      <c r="AD20" s="649">
        <v>6455</v>
      </c>
      <c r="AE20" s="649"/>
      <c r="AF20" s="649"/>
      <c r="AG20" s="649"/>
      <c r="AH20" s="649"/>
      <c r="AI20" s="649"/>
      <c r="AJ20" s="649"/>
      <c r="AK20" s="649"/>
      <c r="AL20" s="650">
        <v>0</v>
      </c>
      <c r="AM20" s="651"/>
      <c r="AN20" s="651"/>
      <c r="AO20" s="652"/>
      <c r="AP20" s="642" t="s">
        <v>272</v>
      </c>
      <c r="AQ20" s="643"/>
      <c r="AR20" s="643"/>
      <c r="AS20" s="643"/>
      <c r="AT20" s="643"/>
      <c r="AU20" s="643"/>
      <c r="AV20" s="643"/>
      <c r="AW20" s="643"/>
      <c r="AX20" s="643"/>
      <c r="AY20" s="643"/>
      <c r="AZ20" s="643"/>
      <c r="BA20" s="643"/>
      <c r="BB20" s="643"/>
      <c r="BC20" s="643"/>
      <c r="BD20" s="643"/>
      <c r="BE20" s="643"/>
      <c r="BF20" s="644"/>
      <c r="BG20" s="645">
        <v>2648557</v>
      </c>
      <c r="BH20" s="646"/>
      <c r="BI20" s="646"/>
      <c r="BJ20" s="646"/>
      <c r="BK20" s="646"/>
      <c r="BL20" s="646"/>
      <c r="BM20" s="646"/>
      <c r="BN20" s="647"/>
      <c r="BO20" s="648">
        <v>8.1999999999999993</v>
      </c>
      <c r="BP20" s="648"/>
      <c r="BQ20" s="648"/>
      <c r="BR20" s="648"/>
      <c r="BS20" s="654" t="s">
        <v>181</v>
      </c>
      <c r="BT20" s="646"/>
      <c r="BU20" s="646"/>
      <c r="BV20" s="646"/>
      <c r="BW20" s="646"/>
      <c r="BX20" s="646"/>
      <c r="BY20" s="646"/>
      <c r="BZ20" s="646"/>
      <c r="CA20" s="646"/>
      <c r="CB20" s="655"/>
      <c r="CD20" s="660" t="s">
        <v>273</v>
      </c>
      <c r="CE20" s="661"/>
      <c r="CF20" s="661"/>
      <c r="CG20" s="661"/>
      <c r="CH20" s="661"/>
      <c r="CI20" s="661"/>
      <c r="CJ20" s="661"/>
      <c r="CK20" s="661"/>
      <c r="CL20" s="661"/>
      <c r="CM20" s="661"/>
      <c r="CN20" s="661"/>
      <c r="CO20" s="661"/>
      <c r="CP20" s="661"/>
      <c r="CQ20" s="662"/>
      <c r="CR20" s="645">
        <v>136199691</v>
      </c>
      <c r="CS20" s="646"/>
      <c r="CT20" s="646"/>
      <c r="CU20" s="646"/>
      <c r="CV20" s="646"/>
      <c r="CW20" s="646"/>
      <c r="CX20" s="646"/>
      <c r="CY20" s="647"/>
      <c r="CZ20" s="648">
        <v>100</v>
      </c>
      <c r="DA20" s="648"/>
      <c r="DB20" s="648"/>
      <c r="DC20" s="648"/>
      <c r="DD20" s="654">
        <v>14619913</v>
      </c>
      <c r="DE20" s="646"/>
      <c r="DF20" s="646"/>
      <c r="DG20" s="646"/>
      <c r="DH20" s="646"/>
      <c r="DI20" s="646"/>
      <c r="DJ20" s="646"/>
      <c r="DK20" s="646"/>
      <c r="DL20" s="646"/>
      <c r="DM20" s="646"/>
      <c r="DN20" s="646"/>
      <c r="DO20" s="646"/>
      <c r="DP20" s="647"/>
      <c r="DQ20" s="654">
        <v>76995309</v>
      </c>
      <c r="DR20" s="646"/>
      <c r="DS20" s="646"/>
      <c r="DT20" s="646"/>
      <c r="DU20" s="646"/>
      <c r="DV20" s="646"/>
      <c r="DW20" s="646"/>
      <c r="DX20" s="646"/>
      <c r="DY20" s="646"/>
      <c r="DZ20" s="646"/>
      <c r="EA20" s="646"/>
      <c r="EB20" s="646"/>
      <c r="EC20" s="655"/>
    </row>
    <row r="21" spans="2:133" ht="11.25" customHeight="1" x14ac:dyDescent="0.15">
      <c r="B21" s="642" t="s">
        <v>274</v>
      </c>
      <c r="C21" s="643"/>
      <c r="D21" s="643"/>
      <c r="E21" s="643"/>
      <c r="F21" s="643"/>
      <c r="G21" s="643"/>
      <c r="H21" s="643"/>
      <c r="I21" s="643"/>
      <c r="J21" s="643"/>
      <c r="K21" s="643"/>
      <c r="L21" s="643"/>
      <c r="M21" s="643"/>
      <c r="N21" s="643"/>
      <c r="O21" s="643"/>
      <c r="P21" s="643"/>
      <c r="Q21" s="644"/>
      <c r="R21" s="645">
        <v>139578</v>
      </c>
      <c r="S21" s="646"/>
      <c r="T21" s="646"/>
      <c r="U21" s="646"/>
      <c r="V21" s="646"/>
      <c r="W21" s="646"/>
      <c r="X21" s="646"/>
      <c r="Y21" s="647"/>
      <c r="Z21" s="648">
        <v>0.1</v>
      </c>
      <c r="AA21" s="648"/>
      <c r="AB21" s="648"/>
      <c r="AC21" s="648"/>
      <c r="AD21" s="649">
        <v>139578</v>
      </c>
      <c r="AE21" s="649"/>
      <c r="AF21" s="649"/>
      <c r="AG21" s="649"/>
      <c r="AH21" s="649"/>
      <c r="AI21" s="649"/>
      <c r="AJ21" s="649"/>
      <c r="AK21" s="649"/>
      <c r="AL21" s="650">
        <v>0.2</v>
      </c>
      <c r="AM21" s="651"/>
      <c r="AN21" s="651"/>
      <c r="AO21" s="652"/>
      <c r="AP21" s="664" t="s">
        <v>275</v>
      </c>
      <c r="AQ21" s="665"/>
      <c r="AR21" s="665"/>
      <c r="AS21" s="665"/>
      <c r="AT21" s="665"/>
      <c r="AU21" s="665"/>
      <c r="AV21" s="665"/>
      <c r="AW21" s="665"/>
      <c r="AX21" s="665"/>
      <c r="AY21" s="665"/>
      <c r="AZ21" s="665"/>
      <c r="BA21" s="665"/>
      <c r="BB21" s="665"/>
      <c r="BC21" s="665"/>
      <c r="BD21" s="665"/>
      <c r="BE21" s="665"/>
      <c r="BF21" s="666"/>
      <c r="BG21" s="645">
        <v>236119</v>
      </c>
      <c r="BH21" s="646"/>
      <c r="BI21" s="646"/>
      <c r="BJ21" s="646"/>
      <c r="BK21" s="646"/>
      <c r="BL21" s="646"/>
      <c r="BM21" s="646"/>
      <c r="BN21" s="647"/>
      <c r="BO21" s="648">
        <v>0.7</v>
      </c>
      <c r="BP21" s="648"/>
      <c r="BQ21" s="648"/>
      <c r="BR21" s="648"/>
      <c r="BS21" s="654" t="s">
        <v>231</v>
      </c>
      <c r="BT21" s="646"/>
      <c r="BU21" s="646"/>
      <c r="BV21" s="646"/>
      <c r="BW21" s="646"/>
      <c r="BX21" s="646"/>
      <c r="BY21" s="646"/>
      <c r="BZ21" s="646"/>
      <c r="CA21" s="646"/>
      <c r="CB21" s="655"/>
      <c r="CD21" s="672"/>
      <c r="CE21" s="673"/>
      <c r="CF21" s="673"/>
      <c r="CG21" s="673"/>
      <c r="CH21" s="673"/>
      <c r="CI21" s="673"/>
      <c r="CJ21" s="673"/>
      <c r="CK21" s="673"/>
      <c r="CL21" s="673"/>
      <c r="CM21" s="673"/>
      <c r="CN21" s="673"/>
      <c r="CO21" s="673"/>
      <c r="CP21" s="673"/>
      <c r="CQ21" s="674"/>
      <c r="CR21" s="675"/>
      <c r="CS21" s="668"/>
      <c r="CT21" s="668"/>
      <c r="CU21" s="668"/>
      <c r="CV21" s="668"/>
      <c r="CW21" s="668"/>
      <c r="CX21" s="668"/>
      <c r="CY21" s="676"/>
      <c r="CZ21" s="677"/>
      <c r="DA21" s="677"/>
      <c r="DB21" s="677"/>
      <c r="DC21" s="677"/>
      <c r="DD21" s="667"/>
      <c r="DE21" s="668"/>
      <c r="DF21" s="668"/>
      <c r="DG21" s="668"/>
      <c r="DH21" s="668"/>
      <c r="DI21" s="668"/>
      <c r="DJ21" s="668"/>
      <c r="DK21" s="668"/>
      <c r="DL21" s="668"/>
      <c r="DM21" s="668"/>
      <c r="DN21" s="668"/>
      <c r="DO21" s="668"/>
      <c r="DP21" s="676"/>
      <c r="DQ21" s="667"/>
      <c r="DR21" s="668"/>
      <c r="DS21" s="668"/>
      <c r="DT21" s="668"/>
      <c r="DU21" s="668"/>
      <c r="DV21" s="668"/>
      <c r="DW21" s="668"/>
      <c r="DX21" s="668"/>
      <c r="DY21" s="668"/>
      <c r="DZ21" s="668"/>
      <c r="EA21" s="668"/>
      <c r="EB21" s="668"/>
      <c r="EC21" s="669"/>
    </row>
    <row r="22" spans="2:133" ht="11.25" customHeight="1" x14ac:dyDescent="0.15">
      <c r="B22" s="642" t="s">
        <v>276</v>
      </c>
      <c r="C22" s="643"/>
      <c r="D22" s="643"/>
      <c r="E22" s="643"/>
      <c r="F22" s="643"/>
      <c r="G22" s="643"/>
      <c r="H22" s="643"/>
      <c r="I22" s="643"/>
      <c r="J22" s="643"/>
      <c r="K22" s="643"/>
      <c r="L22" s="643"/>
      <c r="M22" s="643"/>
      <c r="N22" s="643"/>
      <c r="O22" s="643"/>
      <c r="P22" s="643"/>
      <c r="Q22" s="644"/>
      <c r="R22" s="645">
        <v>32280936</v>
      </c>
      <c r="S22" s="646"/>
      <c r="T22" s="646"/>
      <c r="U22" s="646"/>
      <c r="V22" s="646"/>
      <c r="W22" s="646"/>
      <c r="X22" s="646"/>
      <c r="Y22" s="647"/>
      <c r="Z22" s="648">
        <v>23.4</v>
      </c>
      <c r="AA22" s="648"/>
      <c r="AB22" s="648"/>
      <c r="AC22" s="648"/>
      <c r="AD22" s="649">
        <v>30736785</v>
      </c>
      <c r="AE22" s="649"/>
      <c r="AF22" s="649"/>
      <c r="AG22" s="649"/>
      <c r="AH22" s="649"/>
      <c r="AI22" s="649"/>
      <c r="AJ22" s="649"/>
      <c r="AK22" s="649"/>
      <c r="AL22" s="650">
        <v>45.2</v>
      </c>
      <c r="AM22" s="651"/>
      <c r="AN22" s="651"/>
      <c r="AO22" s="652"/>
      <c r="AP22" s="664" t="s">
        <v>277</v>
      </c>
      <c r="AQ22" s="665"/>
      <c r="AR22" s="665"/>
      <c r="AS22" s="665"/>
      <c r="AT22" s="665"/>
      <c r="AU22" s="665"/>
      <c r="AV22" s="665"/>
      <c r="AW22" s="665"/>
      <c r="AX22" s="665"/>
      <c r="AY22" s="665"/>
      <c r="AZ22" s="665"/>
      <c r="BA22" s="665"/>
      <c r="BB22" s="665"/>
      <c r="BC22" s="665"/>
      <c r="BD22" s="665"/>
      <c r="BE22" s="665"/>
      <c r="BF22" s="666"/>
      <c r="BG22" s="645" t="s">
        <v>126</v>
      </c>
      <c r="BH22" s="646"/>
      <c r="BI22" s="646"/>
      <c r="BJ22" s="646"/>
      <c r="BK22" s="646"/>
      <c r="BL22" s="646"/>
      <c r="BM22" s="646"/>
      <c r="BN22" s="647"/>
      <c r="BO22" s="648" t="s">
        <v>126</v>
      </c>
      <c r="BP22" s="648"/>
      <c r="BQ22" s="648"/>
      <c r="BR22" s="648"/>
      <c r="BS22" s="654" t="s">
        <v>126</v>
      </c>
      <c r="BT22" s="646"/>
      <c r="BU22" s="646"/>
      <c r="BV22" s="646"/>
      <c r="BW22" s="646"/>
      <c r="BX22" s="646"/>
      <c r="BY22" s="646"/>
      <c r="BZ22" s="646"/>
      <c r="CA22" s="646"/>
      <c r="CB22" s="655"/>
      <c r="CD22" s="627" t="s">
        <v>278</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x14ac:dyDescent="0.15">
      <c r="B23" s="642" t="s">
        <v>279</v>
      </c>
      <c r="C23" s="643"/>
      <c r="D23" s="643"/>
      <c r="E23" s="643"/>
      <c r="F23" s="643"/>
      <c r="G23" s="643"/>
      <c r="H23" s="643"/>
      <c r="I23" s="643"/>
      <c r="J23" s="643"/>
      <c r="K23" s="643"/>
      <c r="L23" s="643"/>
      <c r="M23" s="643"/>
      <c r="N23" s="643"/>
      <c r="O23" s="643"/>
      <c r="P23" s="643"/>
      <c r="Q23" s="644"/>
      <c r="R23" s="645">
        <v>30736785</v>
      </c>
      <c r="S23" s="646"/>
      <c r="T23" s="646"/>
      <c r="U23" s="646"/>
      <c r="V23" s="646"/>
      <c r="W23" s="646"/>
      <c r="X23" s="646"/>
      <c r="Y23" s="647"/>
      <c r="Z23" s="648">
        <v>22.3</v>
      </c>
      <c r="AA23" s="648"/>
      <c r="AB23" s="648"/>
      <c r="AC23" s="648"/>
      <c r="AD23" s="649">
        <v>30736785</v>
      </c>
      <c r="AE23" s="649"/>
      <c r="AF23" s="649"/>
      <c r="AG23" s="649"/>
      <c r="AH23" s="649"/>
      <c r="AI23" s="649"/>
      <c r="AJ23" s="649"/>
      <c r="AK23" s="649"/>
      <c r="AL23" s="650">
        <v>45.2</v>
      </c>
      <c r="AM23" s="651"/>
      <c r="AN23" s="651"/>
      <c r="AO23" s="652"/>
      <c r="AP23" s="664" t="s">
        <v>280</v>
      </c>
      <c r="AQ23" s="665"/>
      <c r="AR23" s="665"/>
      <c r="AS23" s="665"/>
      <c r="AT23" s="665"/>
      <c r="AU23" s="665"/>
      <c r="AV23" s="665"/>
      <c r="AW23" s="665"/>
      <c r="AX23" s="665"/>
      <c r="AY23" s="665"/>
      <c r="AZ23" s="665"/>
      <c r="BA23" s="665"/>
      <c r="BB23" s="665"/>
      <c r="BC23" s="665"/>
      <c r="BD23" s="665"/>
      <c r="BE23" s="665"/>
      <c r="BF23" s="666"/>
      <c r="BG23" s="645">
        <v>2412438</v>
      </c>
      <c r="BH23" s="646"/>
      <c r="BI23" s="646"/>
      <c r="BJ23" s="646"/>
      <c r="BK23" s="646"/>
      <c r="BL23" s="646"/>
      <c r="BM23" s="646"/>
      <c r="BN23" s="647"/>
      <c r="BO23" s="648">
        <v>7.4</v>
      </c>
      <c r="BP23" s="648"/>
      <c r="BQ23" s="648"/>
      <c r="BR23" s="648"/>
      <c r="BS23" s="654" t="s">
        <v>126</v>
      </c>
      <c r="BT23" s="646"/>
      <c r="BU23" s="646"/>
      <c r="BV23" s="646"/>
      <c r="BW23" s="646"/>
      <c r="BX23" s="646"/>
      <c r="BY23" s="646"/>
      <c r="BZ23" s="646"/>
      <c r="CA23" s="646"/>
      <c r="CB23" s="655"/>
      <c r="CD23" s="627" t="s">
        <v>219</v>
      </c>
      <c r="CE23" s="628"/>
      <c r="CF23" s="628"/>
      <c r="CG23" s="628"/>
      <c r="CH23" s="628"/>
      <c r="CI23" s="628"/>
      <c r="CJ23" s="628"/>
      <c r="CK23" s="628"/>
      <c r="CL23" s="628"/>
      <c r="CM23" s="628"/>
      <c r="CN23" s="628"/>
      <c r="CO23" s="628"/>
      <c r="CP23" s="628"/>
      <c r="CQ23" s="629"/>
      <c r="CR23" s="627" t="s">
        <v>281</v>
      </c>
      <c r="CS23" s="628"/>
      <c r="CT23" s="628"/>
      <c r="CU23" s="628"/>
      <c r="CV23" s="628"/>
      <c r="CW23" s="628"/>
      <c r="CX23" s="628"/>
      <c r="CY23" s="629"/>
      <c r="CZ23" s="627" t="s">
        <v>282</v>
      </c>
      <c r="DA23" s="628"/>
      <c r="DB23" s="628"/>
      <c r="DC23" s="629"/>
      <c r="DD23" s="627" t="s">
        <v>283</v>
      </c>
      <c r="DE23" s="628"/>
      <c r="DF23" s="628"/>
      <c r="DG23" s="628"/>
      <c r="DH23" s="628"/>
      <c r="DI23" s="628"/>
      <c r="DJ23" s="628"/>
      <c r="DK23" s="629"/>
      <c r="DL23" s="678" t="s">
        <v>284</v>
      </c>
      <c r="DM23" s="679"/>
      <c r="DN23" s="679"/>
      <c r="DO23" s="679"/>
      <c r="DP23" s="679"/>
      <c r="DQ23" s="679"/>
      <c r="DR23" s="679"/>
      <c r="DS23" s="679"/>
      <c r="DT23" s="679"/>
      <c r="DU23" s="679"/>
      <c r="DV23" s="680"/>
      <c r="DW23" s="627" t="s">
        <v>285</v>
      </c>
      <c r="DX23" s="628"/>
      <c r="DY23" s="628"/>
      <c r="DZ23" s="628"/>
      <c r="EA23" s="628"/>
      <c r="EB23" s="628"/>
      <c r="EC23" s="629"/>
    </row>
    <row r="24" spans="2:133" ht="11.25" customHeight="1" x14ac:dyDescent="0.15">
      <c r="B24" s="642" t="s">
        <v>286</v>
      </c>
      <c r="C24" s="643"/>
      <c r="D24" s="643"/>
      <c r="E24" s="643"/>
      <c r="F24" s="643"/>
      <c r="G24" s="643"/>
      <c r="H24" s="643"/>
      <c r="I24" s="643"/>
      <c r="J24" s="643"/>
      <c r="K24" s="643"/>
      <c r="L24" s="643"/>
      <c r="M24" s="643"/>
      <c r="N24" s="643"/>
      <c r="O24" s="643"/>
      <c r="P24" s="643"/>
      <c r="Q24" s="644"/>
      <c r="R24" s="645">
        <v>1544034</v>
      </c>
      <c r="S24" s="646"/>
      <c r="T24" s="646"/>
      <c r="U24" s="646"/>
      <c r="V24" s="646"/>
      <c r="W24" s="646"/>
      <c r="X24" s="646"/>
      <c r="Y24" s="647"/>
      <c r="Z24" s="648">
        <v>1.1000000000000001</v>
      </c>
      <c r="AA24" s="648"/>
      <c r="AB24" s="648"/>
      <c r="AC24" s="648"/>
      <c r="AD24" s="649" t="s">
        <v>231</v>
      </c>
      <c r="AE24" s="649"/>
      <c r="AF24" s="649"/>
      <c r="AG24" s="649"/>
      <c r="AH24" s="649"/>
      <c r="AI24" s="649"/>
      <c r="AJ24" s="649"/>
      <c r="AK24" s="649"/>
      <c r="AL24" s="650" t="s">
        <v>231</v>
      </c>
      <c r="AM24" s="651"/>
      <c r="AN24" s="651"/>
      <c r="AO24" s="652"/>
      <c r="AP24" s="664" t="s">
        <v>287</v>
      </c>
      <c r="AQ24" s="665"/>
      <c r="AR24" s="665"/>
      <c r="AS24" s="665"/>
      <c r="AT24" s="665"/>
      <c r="AU24" s="665"/>
      <c r="AV24" s="665"/>
      <c r="AW24" s="665"/>
      <c r="AX24" s="665"/>
      <c r="AY24" s="665"/>
      <c r="AZ24" s="665"/>
      <c r="BA24" s="665"/>
      <c r="BB24" s="665"/>
      <c r="BC24" s="665"/>
      <c r="BD24" s="665"/>
      <c r="BE24" s="665"/>
      <c r="BF24" s="666"/>
      <c r="BG24" s="645" t="s">
        <v>126</v>
      </c>
      <c r="BH24" s="646"/>
      <c r="BI24" s="646"/>
      <c r="BJ24" s="646"/>
      <c r="BK24" s="646"/>
      <c r="BL24" s="646"/>
      <c r="BM24" s="646"/>
      <c r="BN24" s="647"/>
      <c r="BO24" s="648" t="s">
        <v>126</v>
      </c>
      <c r="BP24" s="648"/>
      <c r="BQ24" s="648"/>
      <c r="BR24" s="648"/>
      <c r="BS24" s="654" t="s">
        <v>231</v>
      </c>
      <c r="BT24" s="646"/>
      <c r="BU24" s="646"/>
      <c r="BV24" s="646"/>
      <c r="BW24" s="646"/>
      <c r="BX24" s="646"/>
      <c r="BY24" s="646"/>
      <c r="BZ24" s="646"/>
      <c r="CA24" s="646"/>
      <c r="CB24" s="655"/>
      <c r="CD24" s="656" t="s">
        <v>288</v>
      </c>
      <c r="CE24" s="657"/>
      <c r="CF24" s="657"/>
      <c r="CG24" s="657"/>
      <c r="CH24" s="657"/>
      <c r="CI24" s="657"/>
      <c r="CJ24" s="657"/>
      <c r="CK24" s="657"/>
      <c r="CL24" s="657"/>
      <c r="CM24" s="657"/>
      <c r="CN24" s="657"/>
      <c r="CO24" s="657"/>
      <c r="CP24" s="657"/>
      <c r="CQ24" s="658"/>
      <c r="CR24" s="634">
        <v>73245505</v>
      </c>
      <c r="CS24" s="635"/>
      <c r="CT24" s="635"/>
      <c r="CU24" s="635"/>
      <c r="CV24" s="635"/>
      <c r="CW24" s="635"/>
      <c r="CX24" s="635"/>
      <c r="CY24" s="636"/>
      <c r="CZ24" s="639">
        <v>53.8</v>
      </c>
      <c r="DA24" s="640"/>
      <c r="DB24" s="640"/>
      <c r="DC24" s="659"/>
      <c r="DD24" s="681">
        <v>42377861</v>
      </c>
      <c r="DE24" s="635"/>
      <c r="DF24" s="635"/>
      <c r="DG24" s="635"/>
      <c r="DH24" s="635"/>
      <c r="DI24" s="635"/>
      <c r="DJ24" s="635"/>
      <c r="DK24" s="636"/>
      <c r="DL24" s="681">
        <v>41591226</v>
      </c>
      <c r="DM24" s="635"/>
      <c r="DN24" s="635"/>
      <c r="DO24" s="635"/>
      <c r="DP24" s="635"/>
      <c r="DQ24" s="635"/>
      <c r="DR24" s="635"/>
      <c r="DS24" s="635"/>
      <c r="DT24" s="635"/>
      <c r="DU24" s="635"/>
      <c r="DV24" s="636"/>
      <c r="DW24" s="639">
        <v>58.2</v>
      </c>
      <c r="DX24" s="640"/>
      <c r="DY24" s="640"/>
      <c r="DZ24" s="640"/>
      <c r="EA24" s="640"/>
      <c r="EB24" s="640"/>
      <c r="EC24" s="641"/>
    </row>
    <row r="25" spans="2:133" ht="11.25" customHeight="1" x14ac:dyDescent="0.15">
      <c r="B25" s="642" t="s">
        <v>289</v>
      </c>
      <c r="C25" s="643"/>
      <c r="D25" s="643"/>
      <c r="E25" s="643"/>
      <c r="F25" s="643"/>
      <c r="G25" s="643"/>
      <c r="H25" s="643"/>
      <c r="I25" s="643"/>
      <c r="J25" s="643"/>
      <c r="K25" s="643"/>
      <c r="L25" s="643"/>
      <c r="M25" s="643"/>
      <c r="N25" s="643"/>
      <c r="O25" s="643"/>
      <c r="P25" s="643"/>
      <c r="Q25" s="644"/>
      <c r="R25" s="645">
        <v>117</v>
      </c>
      <c r="S25" s="646"/>
      <c r="T25" s="646"/>
      <c r="U25" s="646"/>
      <c r="V25" s="646"/>
      <c r="W25" s="646"/>
      <c r="X25" s="646"/>
      <c r="Y25" s="647"/>
      <c r="Z25" s="648">
        <v>0</v>
      </c>
      <c r="AA25" s="648"/>
      <c r="AB25" s="648"/>
      <c r="AC25" s="648"/>
      <c r="AD25" s="649" t="s">
        <v>181</v>
      </c>
      <c r="AE25" s="649"/>
      <c r="AF25" s="649"/>
      <c r="AG25" s="649"/>
      <c r="AH25" s="649"/>
      <c r="AI25" s="649"/>
      <c r="AJ25" s="649"/>
      <c r="AK25" s="649"/>
      <c r="AL25" s="650" t="s">
        <v>181</v>
      </c>
      <c r="AM25" s="651"/>
      <c r="AN25" s="651"/>
      <c r="AO25" s="652"/>
      <c r="AP25" s="664" t="s">
        <v>290</v>
      </c>
      <c r="AQ25" s="665"/>
      <c r="AR25" s="665"/>
      <c r="AS25" s="665"/>
      <c r="AT25" s="665"/>
      <c r="AU25" s="665"/>
      <c r="AV25" s="665"/>
      <c r="AW25" s="665"/>
      <c r="AX25" s="665"/>
      <c r="AY25" s="665"/>
      <c r="AZ25" s="665"/>
      <c r="BA25" s="665"/>
      <c r="BB25" s="665"/>
      <c r="BC25" s="665"/>
      <c r="BD25" s="665"/>
      <c r="BE25" s="665"/>
      <c r="BF25" s="666"/>
      <c r="BG25" s="645" t="s">
        <v>181</v>
      </c>
      <c r="BH25" s="646"/>
      <c r="BI25" s="646"/>
      <c r="BJ25" s="646"/>
      <c r="BK25" s="646"/>
      <c r="BL25" s="646"/>
      <c r="BM25" s="646"/>
      <c r="BN25" s="647"/>
      <c r="BO25" s="648" t="s">
        <v>181</v>
      </c>
      <c r="BP25" s="648"/>
      <c r="BQ25" s="648"/>
      <c r="BR25" s="648"/>
      <c r="BS25" s="654" t="s">
        <v>231</v>
      </c>
      <c r="BT25" s="646"/>
      <c r="BU25" s="646"/>
      <c r="BV25" s="646"/>
      <c r="BW25" s="646"/>
      <c r="BX25" s="646"/>
      <c r="BY25" s="646"/>
      <c r="BZ25" s="646"/>
      <c r="CA25" s="646"/>
      <c r="CB25" s="655"/>
      <c r="CD25" s="660" t="s">
        <v>291</v>
      </c>
      <c r="CE25" s="661"/>
      <c r="CF25" s="661"/>
      <c r="CG25" s="661"/>
      <c r="CH25" s="661"/>
      <c r="CI25" s="661"/>
      <c r="CJ25" s="661"/>
      <c r="CK25" s="661"/>
      <c r="CL25" s="661"/>
      <c r="CM25" s="661"/>
      <c r="CN25" s="661"/>
      <c r="CO25" s="661"/>
      <c r="CP25" s="661"/>
      <c r="CQ25" s="662"/>
      <c r="CR25" s="645">
        <v>17104867</v>
      </c>
      <c r="CS25" s="670"/>
      <c r="CT25" s="670"/>
      <c r="CU25" s="670"/>
      <c r="CV25" s="670"/>
      <c r="CW25" s="670"/>
      <c r="CX25" s="670"/>
      <c r="CY25" s="671"/>
      <c r="CZ25" s="650">
        <v>12.6</v>
      </c>
      <c r="DA25" s="682"/>
      <c r="DB25" s="682"/>
      <c r="DC25" s="684"/>
      <c r="DD25" s="654">
        <v>16427491</v>
      </c>
      <c r="DE25" s="670"/>
      <c r="DF25" s="670"/>
      <c r="DG25" s="670"/>
      <c r="DH25" s="670"/>
      <c r="DI25" s="670"/>
      <c r="DJ25" s="670"/>
      <c r="DK25" s="671"/>
      <c r="DL25" s="654">
        <v>15715963</v>
      </c>
      <c r="DM25" s="670"/>
      <c r="DN25" s="670"/>
      <c r="DO25" s="670"/>
      <c r="DP25" s="670"/>
      <c r="DQ25" s="670"/>
      <c r="DR25" s="670"/>
      <c r="DS25" s="670"/>
      <c r="DT25" s="670"/>
      <c r="DU25" s="670"/>
      <c r="DV25" s="671"/>
      <c r="DW25" s="650">
        <v>22</v>
      </c>
      <c r="DX25" s="682"/>
      <c r="DY25" s="682"/>
      <c r="DZ25" s="682"/>
      <c r="EA25" s="682"/>
      <c r="EB25" s="682"/>
      <c r="EC25" s="683"/>
    </row>
    <row r="26" spans="2:133" ht="11.25" customHeight="1" x14ac:dyDescent="0.15">
      <c r="B26" s="642" t="s">
        <v>292</v>
      </c>
      <c r="C26" s="643"/>
      <c r="D26" s="643"/>
      <c r="E26" s="643"/>
      <c r="F26" s="643"/>
      <c r="G26" s="643"/>
      <c r="H26" s="643"/>
      <c r="I26" s="643"/>
      <c r="J26" s="643"/>
      <c r="K26" s="643"/>
      <c r="L26" s="643"/>
      <c r="M26" s="643"/>
      <c r="N26" s="643"/>
      <c r="O26" s="643"/>
      <c r="P26" s="643"/>
      <c r="Q26" s="644"/>
      <c r="R26" s="645">
        <v>71101845</v>
      </c>
      <c r="S26" s="646"/>
      <c r="T26" s="646"/>
      <c r="U26" s="646"/>
      <c r="V26" s="646"/>
      <c r="W26" s="646"/>
      <c r="X26" s="646"/>
      <c r="Y26" s="647"/>
      <c r="Z26" s="648">
        <v>51.6</v>
      </c>
      <c r="AA26" s="648"/>
      <c r="AB26" s="648"/>
      <c r="AC26" s="648"/>
      <c r="AD26" s="649">
        <v>67145255</v>
      </c>
      <c r="AE26" s="649"/>
      <c r="AF26" s="649"/>
      <c r="AG26" s="649"/>
      <c r="AH26" s="649"/>
      <c r="AI26" s="649"/>
      <c r="AJ26" s="649"/>
      <c r="AK26" s="649"/>
      <c r="AL26" s="650">
        <v>98.8</v>
      </c>
      <c r="AM26" s="651"/>
      <c r="AN26" s="651"/>
      <c r="AO26" s="652"/>
      <c r="AP26" s="664" t="s">
        <v>293</v>
      </c>
      <c r="AQ26" s="685"/>
      <c r="AR26" s="685"/>
      <c r="AS26" s="685"/>
      <c r="AT26" s="685"/>
      <c r="AU26" s="685"/>
      <c r="AV26" s="685"/>
      <c r="AW26" s="685"/>
      <c r="AX26" s="685"/>
      <c r="AY26" s="685"/>
      <c r="AZ26" s="685"/>
      <c r="BA26" s="685"/>
      <c r="BB26" s="685"/>
      <c r="BC26" s="685"/>
      <c r="BD26" s="685"/>
      <c r="BE26" s="685"/>
      <c r="BF26" s="666"/>
      <c r="BG26" s="645" t="s">
        <v>126</v>
      </c>
      <c r="BH26" s="646"/>
      <c r="BI26" s="646"/>
      <c r="BJ26" s="646"/>
      <c r="BK26" s="646"/>
      <c r="BL26" s="646"/>
      <c r="BM26" s="646"/>
      <c r="BN26" s="647"/>
      <c r="BO26" s="648" t="s">
        <v>181</v>
      </c>
      <c r="BP26" s="648"/>
      <c r="BQ26" s="648"/>
      <c r="BR26" s="648"/>
      <c r="BS26" s="654" t="s">
        <v>126</v>
      </c>
      <c r="BT26" s="646"/>
      <c r="BU26" s="646"/>
      <c r="BV26" s="646"/>
      <c r="BW26" s="646"/>
      <c r="BX26" s="646"/>
      <c r="BY26" s="646"/>
      <c r="BZ26" s="646"/>
      <c r="CA26" s="646"/>
      <c r="CB26" s="655"/>
      <c r="CD26" s="660" t="s">
        <v>294</v>
      </c>
      <c r="CE26" s="661"/>
      <c r="CF26" s="661"/>
      <c r="CG26" s="661"/>
      <c r="CH26" s="661"/>
      <c r="CI26" s="661"/>
      <c r="CJ26" s="661"/>
      <c r="CK26" s="661"/>
      <c r="CL26" s="661"/>
      <c r="CM26" s="661"/>
      <c r="CN26" s="661"/>
      <c r="CO26" s="661"/>
      <c r="CP26" s="661"/>
      <c r="CQ26" s="662"/>
      <c r="CR26" s="645">
        <v>11433332</v>
      </c>
      <c r="CS26" s="646"/>
      <c r="CT26" s="646"/>
      <c r="CU26" s="646"/>
      <c r="CV26" s="646"/>
      <c r="CW26" s="646"/>
      <c r="CX26" s="646"/>
      <c r="CY26" s="647"/>
      <c r="CZ26" s="650">
        <v>8.4</v>
      </c>
      <c r="DA26" s="682"/>
      <c r="DB26" s="682"/>
      <c r="DC26" s="684"/>
      <c r="DD26" s="654">
        <v>10849498</v>
      </c>
      <c r="DE26" s="646"/>
      <c r="DF26" s="646"/>
      <c r="DG26" s="646"/>
      <c r="DH26" s="646"/>
      <c r="DI26" s="646"/>
      <c r="DJ26" s="646"/>
      <c r="DK26" s="647"/>
      <c r="DL26" s="654" t="s">
        <v>181</v>
      </c>
      <c r="DM26" s="646"/>
      <c r="DN26" s="646"/>
      <c r="DO26" s="646"/>
      <c r="DP26" s="646"/>
      <c r="DQ26" s="646"/>
      <c r="DR26" s="646"/>
      <c r="DS26" s="646"/>
      <c r="DT26" s="646"/>
      <c r="DU26" s="646"/>
      <c r="DV26" s="647"/>
      <c r="DW26" s="650" t="s">
        <v>126</v>
      </c>
      <c r="DX26" s="682"/>
      <c r="DY26" s="682"/>
      <c r="DZ26" s="682"/>
      <c r="EA26" s="682"/>
      <c r="EB26" s="682"/>
      <c r="EC26" s="683"/>
    </row>
    <row r="27" spans="2:133" ht="11.25" customHeight="1" x14ac:dyDescent="0.15">
      <c r="B27" s="642" t="s">
        <v>295</v>
      </c>
      <c r="C27" s="643"/>
      <c r="D27" s="643"/>
      <c r="E27" s="643"/>
      <c r="F27" s="643"/>
      <c r="G27" s="643"/>
      <c r="H27" s="643"/>
      <c r="I27" s="643"/>
      <c r="J27" s="643"/>
      <c r="K27" s="643"/>
      <c r="L27" s="643"/>
      <c r="M27" s="643"/>
      <c r="N27" s="643"/>
      <c r="O27" s="643"/>
      <c r="P27" s="643"/>
      <c r="Q27" s="644"/>
      <c r="R27" s="645">
        <v>40556</v>
      </c>
      <c r="S27" s="646"/>
      <c r="T27" s="646"/>
      <c r="U27" s="646"/>
      <c r="V27" s="646"/>
      <c r="W27" s="646"/>
      <c r="X27" s="646"/>
      <c r="Y27" s="647"/>
      <c r="Z27" s="648">
        <v>0</v>
      </c>
      <c r="AA27" s="648"/>
      <c r="AB27" s="648"/>
      <c r="AC27" s="648"/>
      <c r="AD27" s="649">
        <v>40556</v>
      </c>
      <c r="AE27" s="649"/>
      <c r="AF27" s="649"/>
      <c r="AG27" s="649"/>
      <c r="AH27" s="649"/>
      <c r="AI27" s="649"/>
      <c r="AJ27" s="649"/>
      <c r="AK27" s="649"/>
      <c r="AL27" s="650">
        <v>0.1</v>
      </c>
      <c r="AM27" s="651"/>
      <c r="AN27" s="651"/>
      <c r="AO27" s="652"/>
      <c r="AP27" s="642" t="s">
        <v>296</v>
      </c>
      <c r="AQ27" s="643"/>
      <c r="AR27" s="643"/>
      <c r="AS27" s="643"/>
      <c r="AT27" s="643"/>
      <c r="AU27" s="643"/>
      <c r="AV27" s="643"/>
      <c r="AW27" s="643"/>
      <c r="AX27" s="643"/>
      <c r="AY27" s="643"/>
      <c r="AZ27" s="643"/>
      <c r="BA27" s="643"/>
      <c r="BB27" s="643"/>
      <c r="BC27" s="643"/>
      <c r="BD27" s="643"/>
      <c r="BE27" s="643"/>
      <c r="BF27" s="644"/>
      <c r="BG27" s="645">
        <v>32404550</v>
      </c>
      <c r="BH27" s="646"/>
      <c r="BI27" s="646"/>
      <c r="BJ27" s="646"/>
      <c r="BK27" s="646"/>
      <c r="BL27" s="646"/>
      <c r="BM27" s="646"/>
      <c r="BN27" s="647"/>
      <c r="BO27" s="648">
        <v>100</v>
      </c>
      <c r="BP27" s="648"/>
      <c r="BQ27" s="648"/>
      <c r="BR27" s="648"/>
      <c r="BS27" s="654">
        <v>528430</v>
      </c>
      <c r="BT27" s="646"/>
      <c r="BU27" s="646"/>
      <c r="BV27" s="646"/>
      <c r="BW27" s="646"/>
      <c r="BX27" s="646"/>
      <c r="BY27" s="646"/>
      <c r="BZ27" s="646"/>
      <c r="CA27" s="646"/>
      <c r="CB27" s="655"/>
      <c r="CD27" s="660" t="s">
        <v>297</v>
      </c>
      <c r="CE27" s="661"/>
      <c r="CF27" s="661"/>
      <c r="CG27" s="661"/>
      <c r="CH27" s="661"/>
      <c r="CI27" s="661"/>
      <c r="CJ27" s="661"/>
      <c r="CK27" s="661"/>
      <c r="CL27" s="661"/>
      <c r="CM27" s="661"/>
      <c r="CN27" s="661"/>
      <c r="CO27" s="661"/>
      <c r="CP27" s="661"/>
      <c r="CQ27" s="662"/>
      <c r="CR27" s="645">
        <v>42906209</v>
      </c>
      <c r="CS27" s="670"/>
      <c r="CT27" s="670"/>
      <c r="CU27" s="670"/>
      <c r="CV27" s="670"/>
      <c r="CW27" s="670"/>
      <c r="CX27" s="670"/>
      <c r="CY27" s="671"/>
      <c r="CZ27" s="650">
        <v>31.5</v>
      </c>
      <c r="DA27" s="682"/>
      <c r="DB27" s="682"/>
      <c r="DC27" s="684"/>
      <c r="DD27" s="654">
        <v>12977150</v>
      </c>
      <c r="DE27" s="670"/>
      <c r="DF27" s="670"/>
      <c r="DG27" s="670"/>
      <c r="DH27" s="670"/>
      <c r="DI27" s="670"/>
      <c r="DJ27" s="670"/>
      <c r="DK27" s="671"/>
      <c r="DL27" s="654">
        <v>12975309</v>
      </c>
      <c r="DM27" s="670"/>
      <c r="DN27" s="670"/>
      <c r="DO27" s="670"/>
      <c r="DP27" s="670"/>
      <c r="DQ27" s="670"/>
      <c r="DR27" s="670"/>
      <c r="DS27" s="670"/>
      <c r="DT27" s="670"/>
      <c r="DU27" s="670"/>
      <c r="DV27" s="671"/>
      <c r="DW27" s="650">
        <v>18.2</v>
      </c>
      <c r="DX27" s="682"/>
      <c r="DY27" s="682"/>
      <c r="DZ27" s="682"/>
      <c r="EA27" s="682"/>
      <c r="EB27" s="682"/>
      <c r="EC27" s="683"/>
    </row>
    <row r="28" spans="2:133" ht="11.25" customHeight="1" x14ac:dyDescent="0.15">
      <c r="B28" s="642" t="s">
        <v>298</v>
      </c>
      <c r="C28" s="643"/>
      <c r="D28" s="643"/>
      <c r="E28" s="643"/>
      <c r="F28" s="643"/>
      <c r="G28" s="643"/>
      <c r="H28" s="643"/>
      <c r="I28" s="643"/>
      <c r="J28" s="643"/>
      <c r="K28" s="643"/>
      <c r="L28" s="643"/>
      <c r="M28" s="643"/>
      <c r="N28" s="643"/>
      <c r="O28" s="643"/>
      <c r="P28" s="643"/>
      <c r="Q28" s="644"/>
      <c r="R28" s="645">
        <v>436066</v>
      </c>
      <c r="S28" s="646"/>
      <c r="T28" s="646"/>
      <c r="U28" s="646"/>
      <c r="V28" s="646"/>
      <c r="W28" s="646"/>
      <c r="X28" s="646"/>
      <c r="Y28" s="647"/>
      <c r="Z28" s="648">
        <v>0.3</v>
      </c>
      <c r="AA28" s="648"/>
      <c r="AB28" s="648"/>
      <c r="AC28" s="648"/>
      <c r="AD28" s="649" t="s">
        <v>181</v>
      </c>
      <c r="AE28" s="649"/>
      <c r="AF28" s="649"/>
      <c r="AG28" s="649"/>
      <c r="AH28" s="649"/>
      <c r="AI28" s="649"/>
      <c r="AJ28" s="649"/>
      <c r="AK28" s="649"/>
      <c r="AL28" s="650" t="s">
        <v>126</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299</v>
      </c>
      <c r="CE28" s="661"/>
      <c r="CF28" s="661"/>
      <c r="CG28" s="661"/>
      <c r="CH28" s="661"/>
      <c r="CI28" s="661"/>
      <c r="CJ28" s="661"/>
      <c r="CK28" s="661"/>
      <c r="CL28" s="661"/>
      <c r="CM28" s="661"/>
      <c r="CN28" s="661"/>
      <c r="CO28" s="661"/>
      <c r="CP28" s="661"/>
      <c r="CQ28" s="662"/>
      <c r="CR28" s="645">
        <v>13234429</v>
      </c>
      <c r="CS28" s="646"/>
      <c r="CT28" s="646"/>
      <c r="CU28" s="646"/>
      <c r="CV28" s="646"/>
      <c r="CW28" s="646"/>
      <c r="CX28" s="646"/>
      <c r="CY28" s="647"/>
      <c r="CZ28" s="650">
        <v>9.6999999999999993</v>
      </c>
      <c r="DA28" s="682"/>
      <c r="DB28" s="682"/>
      <c r="DC28" s="684"/>
      <c r="DD28" s="654">
        <v>12973220</v>
      </c>
      <c r="DE28" s="646"/>
      <c r="DF28" s="646"/>
      <c r="DG28" s="646"/>
      <c r="DH28" s="646"/>
      <c r="DI28" s="646"/>
      <c r="DJ28" s="646"/>
      <c r="DK28" s="647"/>
      <c r="DL28" s="654">
        <v>12899954</v>
      </c>
      <c r="DM28" s="646"/>
      <c r="DN28" s="646"/>
      <c r="DO28" s="646"/>
      <c r="DP28" s="646"/>
      <c r="DQ28" s="646"/>
      <c r="DR28" s="646"/>
      <c r="DS28" s="646"/>
      <c r="DT28" s="646"/>
      <c r="DU28" s="646"/>
      <c r="DV28" s="647"/>
      <c r="DW28" s="650">
        <v>18.100000000000001</v>
      </c>
      <c r="DX28" s="682"/>
      <c r="DY28" s="682"/>
      <c r="DZ28" s="682"/>
      <c r="EA28" s="682"/>
      <c r="EB28" s="682"/>
      <c r="EC28" s="683"/>
    </row>
    <row r="29" spans="2:133" ht="11.25" customHeight="1" x14ac:dyDescent="0.15">
      <c r="B29" s="642" t="s">
        <v>300</v>
      </c>
      <c r="C29" s="643"/>
      <c r="D29" s="643"/>
      <c r="E29" s="643"/>
      <c r="F29" s="643"/>
      <c r="G29" s="643"/>
      <c r="H29" s="643"/>
      <c r="I29" s="643"/>
      <c r="J29" s="643"/>
      <c r="K29" s="643"/>
      <c r="L29" s="643"/>
      <c r="M29" s="643"/>
      <c r="N29" s="643"/>
      <c r="O29" s="643"/>
      <c r="P29" s="643"/>
      <c r="Q29" s="644"/>
      <c r="R29" s="645">
        <v>2190591</v>
      </c>
      <c r="S29" s="646"/>
      <c r="T29" s="646"/>
      <c r="U29" s="646"/>
      <c r="V29" s="646"/>
      <c r="W29" s="646"/>
      <c r="X29" s="646"/>
      <c r="Y29" s="647"/>
      <c r="Z29" s="648">
        <v>1.6</v>
      </c>
      <c r="AA29" s="648"/>
      <c r="AB29" s="648"/>
      <c r="AC29" s="648"/>
      <c r="AD29" s="649">
        <v>362802</v>
      </c>
      <c r="AE29" s="649"/>
      <c r="AF29" s="649"/>
      <c r="AG29" s="649"/>
      <c r="AH29" s="649"/>
      <c r="AI29" s="649"/>
      <c r="AJ29" s="649"/>
      <c r="AK29" s="649"/>
      <c r="AL29" s="650">
        <v>0.5</v>
      </c>
      <c r="AM29" s="651"/>
      <c r="AN29" s="651"/>
      <c r="AO29" s="652"/>
      <c r="AP29" s="686"/>
      <c r="AQ29" s="687"/>
      <c r="AR29" s="687"/>
      <c r="AS29" s="687"/>
      <c r="AT29" s="687"/>
      <c r="AU29" s="687"/>
      <c r="AV29" s="687"/>
      <c r="AW29" s="687"/>
      <c r="AX29" s="687"/>
      <c r="AY29" s="687"/>
      <c r="AZ29" s="687"/>
      <c r="BA29" s="687"/>
      <c r="BB29" s="687"/>
      <c r="BC29" s="687"/>
      <c r="BD29" s="687"/>
      <c r="BE29" s="687"/>
      <c r="BF29" s="688"/>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91" t="s">
        <v>301</v>
      </c>
      <c r="CE29" s="692"/>
      <c r="CF29" s="660" t="s">
        <v>302</v>
      </c>
      <c r="CG29" s="661"/>
      <c r="CH29" s="661"/>
      <c r="CI29" s="661"/>
      <c r="CJ29" s="661"/>
      <c r="CK29" s="661"/>
      <c r="CL29" s="661"/>
      <c r="CM29" s="661"/>
      <c r="CN29" s="661"/>
      <c r="CO29" s="661"/>
      <c r="CP29" s="661"/>
      <c r="CQ29" s="662"/>
      <c r="CR29" s="645">
        <v>13229061</v>
      </c>
      <c r="CS29" s="670"/>
      <c r="CT29" s="670"/>
      <c r="CU29" s="670"/>
      <c r="CV29" s="670"/>
      <c r="CW29" s="670"/>
      <c r="CX29" s="670"/>
      <c r="CY29" s="671"/>
      <c r="CZ29" s="650">
        <v>9.6999999999999993</v>
      </c>
      <c r="DA29" s="682"/>
      <c r="DB29" s="682"/>
      <c r="DC29" s="684"/>
      <c r="DD29" s="654">
        <v>12967852</v>
      </c>
      <c r="DE29" s="670"/>
      <c r="DF29" s="670"/>
      <c r="DG29" s="670"/>
      <c r="DH29" s="670"/>
      <c r="DI29" s="670"/>
      <c r="DJ29" s="670"/>
      <c r="DK29" s="671"/>
      <c r="DL29" s="654">
        <v>12894586</v>
      </c>
      <c r="DM29" s="670"/>
      <c r="DN29" s="670"/>
      <c r="DO29" s="670"/>
      <c r="DP29" s="670"/>
      <c r="DQ29" s="670"/>
      <c r="DR29" s="670"/>
      <c r="DS29" s="670"/>
      <c r="DT29" s="670"/>
      <c r="DU29" s="670"/>
      <c r="DV29" s="671"/>
      <c r="DW29" s="650">
        <v>18</v>
      </c>
      <c r="DX29" s="682"/>
      <c r="DY29" s="682"/>
      <c r="DZ29" s="682"/>
      <c r="EA29" s="682"/>
      <c r="EB29" s="682"/>
      <c r="EC29" s="683"/>
    </row>
    <row r="30" spans="2:133" ht="11.25" customHeight="1" x14ac:dyDescent="0.15">
      <c r="B30" s="642" t="s">
        <v>303</v>
      </c>
      <c r="C30" s="643"/>
      <c r="D30" s="643"/>
      <c r="E30" s="643"/>
      <c r="F30" s="643"/>
      <c r="G30" s="643"/>
      <c r="H30" s="643"/>
      <c r="I30" s="643"/>
      <c r="J30" s="643"/>
      <c r="K30" s="643"/>
      <c r="L30" s="643"/>
      <c r="M30" s="643"/>
      <c r="N30" s="643"/>
      <c r="O30" s="643"/>
      <c r="P30" s="643"/>
      <c r="Q30" s="644"/>
      <c r="R30" s="645">
        <v>1374943</v>
      </c>
      <c r="S30" s="646"/>
      <c r="T30" s="646"/>
      <c r="U30" s="646"/>
      <c r="V30" s="646"/>
      <c r="W30" s="646"/>
      <c r="X30" s="646"/>
      <c r="Y30" s="647"/>
      <c r="Z30" s="648">
        <v>1</v>
      </c>
      <c r="AA30" s="648"/>
      <c r="AB30" s="648"/>
      <c r="AC30" s="648"/>
      <c r="AD30" s="649">
        <v>111701</v>
      </c>
      <c r="AE30" s="649"/>
      <c r="AF30" s="649"/>
      <c r="AG30" s="649"/>
      <c r="AH30" s="649"/>
      <c r="AI30" s="649"/>
      <c r="AJ30" s="649"/>
      <c r="AK30" s="649"/>
      <c r="AL30" s="650">
        <v>0.2</v>
      </c>
      <c r="AM30" s="651"/>
      <c r="AN30" s="651"/>
      <c r="AO30" s="652"/>
      <c r="AP30" s="624" t="s">
        <v>219</v>
      </c>
      <c r="AQ30" s="625"/>
      <c r="AR30" s="625"/>
      <c r="AS30" s="625"/>
      <c r="AT30" s="625"/>
      <c r="AU30" s="625"/>
      <c r="AV30" s="625"/>
      <c r="AW30" s="625"/>
      <c r="AX30" s="625"/>
      <c r="AY30" s="625"/>
      <c r="AZ30" s="625"/>
      <c r="BA30" s="625"/>
      <c r="BB30" s="625"/>
      <c r="BC30" s="625"/>
      <c r="BD30" s="625"/>
      <c r="BE30" s="625"/>
      <c r="BF30" s="626"/>
      <c r="BG30" s="624" t="s">
        <v>304</v>
      </c>
      <c r="BH30" s="689"/>
      <c r="BI30" s="689"/>
      <c r="BJ30" s="689"/>
      <c r="BK30" s="689"/>
      <c r="BL30" s="689"/>
      <c r="BM30" s="689"/>
      <c r="BN30" s="689"/>
      <c r="BO30" s="689"/>
      <c r="BP30" s="689"/>
      <c r="BQ30" s="690"/>
      <c r="BR30" s="624" t="s">
        <v>305</v>
      </c>
      <c r="BS30" s="689"/>
      <c r="BT30" s="689"/>
      <c r="BU30" s="689"/>
      <c r="BV30" s="689"/>
      <c r="BW30" s="689"/>
      <c r="BX30" s="689"/>
      <c r="BY30" s="689"/>
      <c r="BZ30" s="689"/>
      <c r="CA30" s="689"/>
      <c r="CB30" s="690"/>
      <c r="CD30" s="693"/>
      <c r="CE30" s="694"/>
      <c r="CF30" s="660" t="s">
        <v>306</v>
      </c>
      <c r="CG30" s="661"/>
      <c r="CH30" s="661"/>
      <c r="CI30" s="661"/>
      <c r="CJ30" s="661"/>
      <c r="CK30" s="661"/>
      <c r="CL30" s="661"/>
      <c r="CM30" s="661"/>
      <c r="CN30" s="661"/>
      <c r="CO30" s="661"/>
      <c r="CP30" s="661"/>
      <c r="CQ30" s="662"/>
      <c r="CR30" s="645">
        <v>12692303</v>
      </c>
      <c r="CS30" s="646"/>
      <c r="CT30" s="646"/>
      <c r="CU30" s="646"/>
      <c r="CV30" s="646"/>
      <c r="CW30" s="646"/>
      <c r="CX30" s="646"/>
      <c r="CY30" s="647"/>
      <c r="CZ30" s="650">
        <v>9.3000000000000007</v>
      </c>
      <c r="DA30" s="682"/>
      <c r="DB30" s="682"/>
      <c r="DC30" s="684"/>
      <c r="DD30" s="654">
        <v>12431094</v>
      </c>
      <c r="DE30" s="646"/>
      <c r="DF30" s="646"/>
      <c r="DG30" s="646"/>
      <c r="DH30" s="646"/>
      <c r="DI30" s="646"/>
      <c r="DJ30" s="646"/>
      <c r="DK30" s="647"/>
      <c r="DL30" s="654">
        <v>12357828</v>
      </c>
      <c r="DM30" s="646"/>
      <c r="DN30" s="646"/>
      <c r="DO30" s="646"/>
      <c r="DP30" s="646"/>
      <c r="DQ30" s="646"/>
      <c r="DR30" s="646"/>
      <c r="DS30" s="646"/>
      <c r="DT30" s="646"/>
      <c r="DU30" s="646"/>
      <c r="DV30" s="647"/>
      <c r="DW30" s="650">
        <v>17.3</v>
      </c>
      <c r="DX30" s="682"/>
      <c r="DY30" s="682"/>
      <c r="DZ30" s="682"/>
      <c r="EA30" s="682"/>
      <c r="EB30" s="682"/>
      <c r="EC30" s="683"/>
    </row>
    <row r="31" spans="2:133" ht="11.25" customHeight="1" x14ac:dyDescent="0.15">
      <c r="B31" s="642" t="s">
        <v>307</v>
      </c>
      <c r="C31" s="643"/>
      <c r="D31" s="643"/>
      <c r="E31" s="643"/>
      <c r="F31" s="643"/>
      <c r="G31" s="643"/>
      <c r="H31" s="643"/>
      <c r="I31" s="643"/>
      <c r="J31" s="643"/>
      <c r="K31" s="643"/>
      <c r="L31" s="643"/>
      <c r="M31" s="643"/>
      <c r="N31" s="643"/>
      <c r="O31" s="643"/>
      <c r="P31" s="643"/>
      <c r="Q31" s="644"/>
      <c r="R31" s="645">
        <v>29356707</v>
      </c>
      <c r="S31" s="646"/>
      <c r="T31" s="646"/>
      <c r="U31" s="646"/>
      <c r="V31" s="646"/>
      <c r="W31" s="646"/>
      <c r="X31" s="646"/>
      <c r="Y31" s="647"/>
      <c r="Z31" s="648">
        <v>21.3</v>
      </c>
      <c r="AA31" s="648"/>
      <c r="AB31" s="648"/>
      <c r="AC31" s="648"/>
      <c r="AD31" s="649" t="s">
        <v>126</v>
      </c>
      <c r="AE31" s="649"/>
      <c r="AF31" s="649"/>
      <c r="AG31" s="649"/>
      <c r="AH31" s="649"/>
      <c r="AI31" s="649"/>
      <c r="AJ31" s="649"/>
      <c r="AK31" s="649"/>
      <c r="AL31" s="650" t="s">
        <v>126</v>
      </c>
      <c r="AM31" s="651"/>
      <c r="AN31" s="651"/>
      <c r="AO31" s="652"/>
      <c r="AP31" s="702" t="s">
        <v>308</v>
      </c>
      <c r="AQ31" s="703"/>
      <c r="AR31" s="703"/>
      <c r="AS31" s="703"/>
      <c r="AT31" s="708" t="s">
        <v>309</v>
      </c>
      <c r="AU31" s="231"/>
      <c r="AV31" s="231"/>
      <c r="AW31" s="231"/>
      <c r="AX31" s="631" t="s">
        <v>184</v>
      </c>
      <c r="AY31" s="632"/>
      <c r="AZ31" s="632"/>
      <c r="BA31" s="632"/>
      <c r="BB31" s="632"/>
      <c r="BC31" s="632"/>
      <c r="BD31" s="632"/>
      <c r="BE31" s="632"/>
      <c r="BF31" s="633"/>
      <c r="BG31" s="701">
        <v>98.9</v>
      </c>
      <c r="BH31" s="697"/>
      <c r="BI31" s="697"/>
      <c r="BJ31" s="697"/>
      <c r="BK31" s="697"/>
      <c r="BL31" s="697"/>
      <c r="BM31" s="640">
        <v>96.9</v>
      </c>
      <c r="BN31" s="697"/>
      <c r="BO31" s="697"/>
      <c r="BP31" s="697"/>
      <c r="BQ31" s="698"/>
      <c r="BR31" s="701">
        <v>99</v>
      </c>
      <c r="BS31" s="697"/>
      <c r="BT31" s="697"/>
      <c r="BU31" s="697"/>
      <c r="BV31" s="697"/>
      <c r="BW31" s="697"/>
      <c r="BX31" s="640">
        <v>96.8</v>
      </c>
      <c r="BY31" s="697"/>
      <c r="BZ31" s="697"/>
      <c r="CA31" s="697"/>
      <c r="CB31" s="698"/>
      <c r="CD31" s="693"/>
      <c r="CE31" s="694"/>
      <c r="CF31" s="660" t="s">
        <v>310</v>
      </c>
      <c r="CG31" s="661"/>
      <c r="CH31" s="661"/>
      <c r="CI31" s="661"/>
      <c r="CJ31" s="661"/>
      <c r="CK31" s="661"/>
      <c r="CL31" s="661"/>
      <c r="CM31" s="661"/>
      <c r="CN31" s="661"/>
      <c r="CO31" s="661"/>
      <c r="CP31" s="661"/>
      <c r="CQ31" s="662"/>
      <c r="CR31" s="645">
        <v>536758</v>
      </c>
      <c r="CS31" s="670"/>
      <c r="CT31" s="670"/>
      <c r="CU31" s="670"/>
      <c r="CV31" s="670"/>
      <c r="CW31" s="670"/>
      <c r="CX31" s="670"/>
      <c r="CY31" s="671"/>
      <c r="CZ31" s="650">
        <v>0.4</v>
      </c>
      <c r="DA31" s="682"/>
      <c r="DB31" s="682"/>
      <c r="DC31" s="684"/>
      <c r="DD31" s="654">
        <v>536758</v>
      </c>
      <c r="DE31" s="670"/>
      <c r="DF31" s="670"/>
      <c r="DG31" s="670"/>
      <c r="DH31" s="670"/>
      <c r="DI31" s="670"/>
      <c r="DJ31" s="670"/>
      <c r="DK31" s="671"/>
      <c r="DL31" s="654">
        <v>536758</v>
      </c>
      <c r="DM31" s="670"/>
      <c r="DN31" s="670"/>
      <c r="DO31" s="670"/>
      <c r="DP31" s="670"/>
      <c r="DQ31" s="670"/>
      <c r="DR31" s="670"/>
      <c r="DS31" s="670"/>
      <c r="DT31" s="670"/>
      <c r="DU31" s="670"/>
      <c r="DV31" s="671"/>
      <c r="DW31" s="650">
        <v>0.8</v>
      </c>
      <c r="DX31" s="682"/>
      <c r="DY31" s="682"/>
      <c r="DZ31" s="682"/>
      <c r="EA31" s="682"/>
      <c r="EB31" s="682"/>
      <c r="EC31" s="683"/>
    </row>
    <row r="32" spans="2:133" ht="11.25" customHeight="1" x14ac:dyDescent="0.15">
      <c r="B32" s="712" t="s">
        <v>311</v>
      </c>
      <c r="C32" s="713"/>
      <c r="D32" s="713"/>
      <c r="E32" s="713"/>
      <c r="F32" s="713"/>
      <c r="G32" s="713"/>
      <c r="H32" s="713"/>
      <c r="I32" s="713"/>
      <c r="J32" s="713"/>
      <c r="K32" s="713"/>
      <c r="L32" s="713"/>
      <c r="M32" s="713"/>
      <c r="N32" s="713"/>
      <c r="O32" s="713"/>
      <c r="P32" s="713"/>
      <c r="Q32" s="714"/>
      <c r="R32" s="645">
        <v>1939</v>
      </c>
      <c r="S32" s="646"/>
      <c r="T32" s="646"/>
      <c r="U32" s="646"/>
      <c r="V32" s="646"/>
      <c r="W32" s="646"/>
      <c r="X32" s="646"/>
      <c r="Y32" s="647"/>
      <c r="Z32" s="648">
        <v>0</v>
      </c>
      <c r="AA32" s="648"/>
      <c r="AB32" s="648"/>
      <c r="AC32" s="648"/>
      <c r="AD32" s="649">
        <v>1939</v>
      </c>
      <c r="AE32" s="649"/>
      <c r="AF32" s="649"/>
      <c r="AG32" s="649"/>
      <c r="AH32" s="649"/>
      <c r="AI32" s="649"/>
      <c r="AJ32" s="649"/>
      <c r="AK32" s="649"/>
      <c r="AL32" s="650">
        <v>0</v>
      </c>
      <c r="AM32" s="651"/>
      <c r="AN32" s="651"/>
      <c r="AO32" s="652"/>
      <c r="AP32" s="704"/>
      <c r="AQ32" s="705"/>
      <c r="AR32" s="705"/>
      <c r="AS32" s="705"/>
      <c r="AT32" s="709"/>
      <c r="AU32" s="230" t="s">
        <v>312</v>
      </c>
      <c r="AV32" s="230"/>
      <c r="AW32" s="230"/>
      <c r="AX32" s="642" t="s">
        <v>313</v>
      </c>
      <c r="AY32" s="643"/>
      <c r="AZ32" s="643"/>
      <c r="BA32" s="643"/>
      <c r="BB32" s="643"/>
      <c r="BC32" s="643"/>
      <c r="BD32" s="643"/>
      <c r="BE32" s="643"/>
      <c r="BF32" s="644"/>
      <c r="BG32" s="711">
        <v>98.9</v>
      </c>
      <c r="BH32" s="670"/>
      <c r="BI32" s="670"/>
      <c r="BJ32" s="670"/>
      <c r="BK32" s="670"/>
      <c r="BL32" s="670"/>
      <c r="BM32" s="651">
        <v>96.6</v>
      </c>
      <c r="BN32" s="699"/>
      <c r="BO32" s="699"/>
      <c r="BP32" s="699"/>
      <c r="BQ32" s="700"/>
      <c r="BR32" s="711">
        <v>98.8</v>
      </c>
      <c r="BS32" s="670"/>
      <c r="BT32" s="670"/>
      <c r="BU32" s="670"/>
      <c r="BV32" s="670"/>
      <c r="BW32" s="670"/>
      <c r="BX32" s="651">
        <v>96.4</v>
      </c>
      <c r="BY32" s="699"/>
      <c r="BZ32" s="699"/>
      <c r="CA32" s="699"/>
      <c r="CB32" s="700"/>
      <c r="CD32" s="695"/>
      <c r="CE32" s="696"/>
      <c r="CF32" s="660" t="s">
        <v>314</v>
      </c>
      <c r="CG32" s="661"/>
      <c r="CH32" s="661"/>
      <c r="CI32" s="661"/>
      <c r="CJ32" s="661"/>
      <c r="CK32" s="661"/>
      <c r="CL32" s="661"/>
      <c r="CM32" s="661"/>
      <c r="CN32" s="661"/>
      <c r="CO32" s="661"/>
      <c r="CP32" s="661"/>
      <c r="CQ32" s="662"/>
      <c r="CR32" s="645">
        <v>5368</v>
      </c>
      <c r="CS32" s="646"/>
      <c r="CT32" s="646"/>
      <c r="CU32" s="646"/>
      <c r="CV32" s="646"/>
      <c r="CW32" s="646"/>
      <c r="CX32" s="646"/>
      <c r="CY32" s="647"/>
      <c r="CZ32" s="650">
        <v>0</v>
      </c>
      <c r="DA32" s="682"/>
      <c r="DB32" s="682"/>
      <c r="DC32" s="684"/>
      <c r="DD32" s="654">
        <v>5368</v>
      </c>
      <c r="DE32" s="646"/>
      <c r="DF32" s="646"/>
      <c r="DG32" s="646"/>
      <c r="DH32" s="646"/>
      <c r="DI32" s="646"/>
      <c r="DJ32" s="646"/>
      <c r="DK32" s="647"/>
      <c r="DL32" s="654">
        <v>5368</v>
      </c>
      <c r="DM32" s="646"/>
      <c r="DN32" s="646"/>
      <c r="DO32" s="646"/>
      <c r="DP32" s="646"/>
      <c r="DQ32" s="646"/>
      <c r="DR32" s="646"/>
      <c r="DS32" s="646"/>
      <c r="DT32" s="646"/>
      <c r="DU32" s="646"/>
      <c r="DV32" s="647"/>
      <c r="DW32" s="650">
        <v>0</v>
      </c>
      <c r="DX32" s="682"/>
      <c r="DY32" s="682"/>
      <c r="DZ32" s="682"/>
      <c r="EA32" s="682"/>
      <c r="EB32" s="682"/>
      <c r="EC32" s="683"/>
    </row>
    <row r="33" spans="2:133" ht="11.25" customHeight="1" x14ac:dyDescent="0.15">
      <c r="B33" s="642" t="s">
        <v>315</v>
      </c>
      <c r="C33" s="643"/>
      <c r="D33" s="643"/>
      <c r="E33" s="643"/>
      <c r="F33" s="643"/>
      <c r="G33" s="643"/>
      <c r="H33" s="643"/>
      <c r="I33" s="643"/>
      <c r="J33" s="643"/>
      <c r="K33" s="643"/>
      <c r="L33" s="643"/>
      <c r="M33" s="643"/>
      <c r="N33" s="643"/>
      <c r="O33" s="643"/>
      <c r="P33" s="643"/>
      <c r="Q33" s="644"/>
      <c r="R33" s="645">
        <v>7951328</v>
      </c>
      <c r="S33" s="646"/>
      <c r="T33" s="646"/>
      <c r="U33" s="646"/>
      <c r="V33" s="646"/>
      <c r="W33" s="646"/>
      <c r="X33" s="646"/>
      <c r="Y33" s="647"/>
      <c r="Z33" s="648">
        <v>5.8</v>
      </c>
      <c r="AA33" s="648"/>
      <c r="AB33" s="648"/>
      <c r="AC33" s="648"/>
      <c r="AD33" s="649" t="s">
        <v>126</v>
      </c>
      <c r="AE33" s="649"/>
      <c r="AF33" s="649"/>
      <c r="AG33" s="649"/>
      <c r="AH33" s="649"/>
      <c r="AI33" s="649"/>
      <c r="AJ33" s="649"/>
      <c r="AK33" s="649"/>
      <c r="AL33" s="650" t="s">
        <v>126</v>
      </c>
      <c r="AM33" s="651"/>
      <c r="AN33" s="651"/>
      <c r="AO33" s="652"/>
      <c r="AP33" s="706"/>
      <c r="AQ33" s="707"/>
      <c r="AR33" s="707"/>
      <c r="AS33" s="707"/>
      <c r="AT33" s="710"/>
      <c r="AU33" s="232"/>
      <c r="AV33" s="232"/>
      <c r="AW33" s="232"/>
      <c r="AX33" s="686" t="s">
        <v>316</v>
      </c>
      <c r="AY33" s="687"/>
      <c r="AZ33" s="687"/>
      <c r="BA33" s="687"/>
      <c r="BB33" s="687"/>
      <c r="BC33" s="687"/>
      <c r="BD33" s="687"/>
      <c r="BE33" s="687"/>
      <c r="BF33" s="688"/>
      <c r="BG33" s="715">
        <v>98.8</v>
      </c>
      <c r="BH33" s="716"/>
      <c r="BI33" s="716"/>
      <c r="BJ33" s="716"/>
      <c r="BK33" s="716"/>
      <c r="BL33" s="716"/>
      <c r="BM33" s="717">
        <v>96.8</v>
      </c>
      <c r="BN33" s="716"/>
      <c r="BO33" s="716"/>
      <c r="BP33" s="716"/>
      <c r="BQ33" s="718"/>
      <c r="BR33" s="715">
        <v>99</v>
      </c>
      <c r="BS33" s="716"/>
      <c r="BT33" s="716"/>
      <c r="BU33" s="716"/>
      <c r="BV33" s="716"/>
      <c r="BW33" s="716"/>
      <c r="BX33" s="717">
        <v>96.8</v>
      </c>
      <c r="BY33" s="716"/>
      <c r="BZ33" s="716"/>
      <c r="CA33" s="716"/>
      <c r="CB33" s="718"/>
      <c r="CD33" s="660" t="s">
        <v>317</v>
      </c>
      <c r="CE33" s="661"/>
      <c r="CF33" s="661"/>
      <c r="CG33" s="661"/>
      <c r="CH33" s="661"/>
      <c r="CI33" s="661"/>
      <c r="CJ33" s="661"/>
      <c r="CK33" s="661"/>
      <c r="CL33" s="661"/>
      <c r="CM33" s="661"/>
      <c r="CN33" s="661"/>
      <c r="CO33" s="661"/>
      <c r="CP33" s="661"/>
      <c r="CQ33" s="662"/>
      <c r="CR33" s="645">
        <v>48225802</v>
      </c>
      <c r="CS33" s="670"/>
      <c r="CT33" s="670"/>
      <c r="CU33" s="670"/>
      <c r="CV33" s="670"/>
      <c r="CW33" s="670"/>
      <c r="CX33" s="670"/>
      <c r="CY33" s="671"/>
      <c r="CZ33" s="650">
        <v>35.4</v>
      </c>
      <c r="DA33" s="682"/>
      <c r="DB33" s="682"/>
      <c r="DC33" s="684"/>
      <c r="DD33" s="654">
        <v>32810044</v>
      </c>
      <c r="DE33" s="670"/>
      <c r="DF33" s="670"/>
      <c r="DG33" s="670"/>
      <c r="DH33" s="670"/>
      <c r="DI33" s="670"/>
      <c r="DJ33" s="670"/>
      <c r="DK33" s="671"/>
      <c r="DL33" s="654">
        <v>24927428</v>
      </c>
      <c r="DM33" s="670"/>
      <c r="DN33" s="670"/>
      <c r="DO33" s="670"/>
      <c r="DP33" s="670"/>
      <c r="DQ33" s="670"/>
      <c r="DR33" s="670"/>
      <c r="DS33" s="670"/>
      <c r="DT33" s="670"/>
      <c r="DU33" s="670"/>
      <c r="DV33" s="671"/>
      <c r="DW33" s="650">
        <v>34.9</v>
      </c>
      <c r="DX33" s="682"/>
      <c r="DY33" s="682"/>
      <c r="DZ33" s="682"/>
      <c r="EA33" s="682"/>
      <c r="EB33" s="682"/>
      <c r="EC33" s="683"/>
    </row>
    <row r="34" spans="2:133" ht="11.25" customHeight="1" x14ac:dyDescent="0.15">
      <c r="B34" s="642" t="s">
        <v>318</v>
      </c>
      <c r="C34" s="643"/>
      <c r="D34" s="643"/>
      <c r="E34" s="643"/>
      <c r="F34" s="643"/>
      <c r="G34" s="643"/>
      <c r="H34" s="643"/>
      <c r="I34" s="643"/>
      <c r="J34" s="643"/>
      <c r="K34" s="643"/>
      <c r="L34" s="643"/>
      <c r="M34" s="643"/>
      <c r="N34" s="643"/>
      <c r="O34" s="643"/>
      <c r="P34" s="643"/>
      <c r="Q34" s="644"/>
      <c r="R34" s="645">
        <v>1380187</v>
      </c>
      <c r="S34" s="646"/>
      <c r="T34" s="646"/>
      <c r="U34" s="646"/>
      <c r="V34" s="646"/>
      <c r="W34" s="646"/>
      <c r="X34" s="646"/>
      <c r="Y34" s="647"/>
      <c r="Z34" s="648">
        <v>1</v>
      </c>
      <c r="AA34" s="648"/>
      <c r="AB34" s="648"/>
      <c r="AC34" s="648"/>
      <c r="AD34" s="649">
        <v>147397</v>
      </c>
      <c r="AE34" s="649"/>
      <c r="AF34" s="649"/>
      <c r="AG34" s="649"/>
      <c r="AH34" s="649"/>
      <c r="AI34" s="649"/>
      <c r="AJ34" s="649"/>
      <c r="AK34" s="649"/>
      <c r="AL34" s="650">
        <v>0.2</v>
      </c>
      <c r="AM34" s="651"/>
      <c r="AN34" s="651"/>
      <c r="AO34" s="65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0" t="s">
        <v>319</v>
      </c>
      <c r="CE34" s="661"/>
      <c r="CF34" s="661"/>
      <c r="CG34" s="661"/>
      <c r="CH34" s="661"/>
      <c r="CI34" s="661"/>
      <c r="CJ34" s="661"/>
      <c r="CK34" s="661"/>
      <c r="CL34" s="661"/>
      <c r="CM34" s="661"/>
      <c r="CN34" s="661"/>
      <c r="CO34" s="661"/>
      <c r="CP34" s="661"/>
      <c r="CQ34" s="662"/>
      <c r="CR34" s="645">
        <v>13734796</v>
      </c>
      <c r="CS34" s="646"/>
      <c r="CT34" s="646"/>
      <c r="CU34" s="646"/>
      <c r="CV34" s="646"/>
      <c r="CW34" s="646"/>
      <c r="CX34" s="646"/>
      <c r="CY34" s="647"/>
      <c r="CZ34" s="650">
        <v>10.1</v>
      </c>
      <c r="DA34" s="682"/>
      <c r="DB34" s="682"/>
      <c r="DC34" s="684"/>
      <c r="DD34" s="654">
        <v>10097917</v>
      </c>
      <c r="DE34" s="646"/>
      <c r="DF34" s="646"/>
      <c r="DG34" s="646"/>
      <c r="DH34" s="646"/>
      <c r="DI34" s="646"/>
      <c r="DJ34" s="646"/>
      <c r="DK34" s="647"/>
      <c r="DL34" s="654">
        <v>8547563</v>
      </c>
      <c r="DM34" s="646"/>
      <c r="DN34" s="646"/>
      <c r="DO34" s="646"/>
      <c r="DP34" s="646"/>
      <c r="DQ34" s="646"/>
      <c r="DR34" s="646"/>
      <c r="DS34" s="646"/>
      <c r="DT34" s="646"/>
      <c r="DU34" s="646"/>
      <c r="DV34" s="647"/>
      <c r="DW34" s="650">
        <v>12</v>
      </c>
      <c r="DX34" s="682"/>
      <c r="DY34" s="682"/>
      <c r="DZ34" s="682"/>
      <c r="EA34" s="682"/>
      <c r="EB34" s="682"/>
      <c r="EC34" s="683"/>
    </row>
    <row r="35" spans="2:133" ht="11.25" customHeight="1" x14ac:dyDescent="0.15">
      <c r="B35" s="642" t="s">
        <v>320</v>
      </c>
      <c r="C35" s="643"/>
      <c r="D35" s="643"/>
      <c r="E35" s="643"/>
      <c r="F35" s="643"/>
      <c r="G35" s="643"/>
      <c r="H35" s="643"/>
      <c r="I35" s="643"/>
      <c r="J35" s="643"/>
      <c r="K35" s="643"/>
      <c r="L35" s="643"/>
      <c r="M35" s="643"/>
      <c r="N35" s="643"/>
      <c r="O35" s="643"/>
      <c r="P35" s="643"/>
      <c r="Q35" s="644"/>
      <c r="R35" s="645">
        <v>822492</v>
      </c>
      <c r="S35" s="646"/>
      <c r="T35" s="646"/>
      <c r="U35" s="646"/>
      <c r="V35" s="646"/>
      <c r="W35" s="646"/>
      <c r="X35" s="646"/>
      <c r="Y35" s="647"/>
      <c r="Z35" s="648">
        <v>0.6</v>
      </c>
      <c r="AA35" s="648"/>
      <c r="AB35" s="648"/>
      <c r="AC35" s="648"/>
      <c r="AD35" s="649" t="s">
        <v>181</v>
      </c>
      <c r="AE35" s="649"/>
      <c r="AF35" s="649"/>
      <c r="AG35" s="649"/>
      <c r="AH35" s="649"/>
      <c r="AI35" s="649"/>
      <c r="AJ35" s="649"/>
      <c r="AK35" s="649"/>
      <c r="AL35" s="650" t="s">
        <v>126</v>
      </c>
      <c r="AM35" s="651"/>
      <c r="AN35" s="651"/>
      <c r="AO35" s="652"/>
      <c r="AP35" s="235"/>
      <c r="AQ35" s="624" t="s">
        <v>321</v>
      </c>
      <c r="AR35" s="625"/>
      <c r="AS35" s="625"/>
      <c r="AT35" s="625"/>
      <c r="AU35" s="625"/>
      <c r="AV35" s="625"/>
      <c r="AW35" s="625"/>
      <c r="AX35" s="625"/>
      <c r="AY35" s="625"/>
      <c r="AZ35" s="625"/>
      <c r="BA35" s="625"/>
      <c r="BB35" s="625"/>
      <c r="BC35" s="625"/>
      <c r="BD35" s="625"/>
      <c r="BE35" s="625"/>
      <c r="BF35" s="626"/>
      <c r="BG35" s="624" t="s">
        <v>322</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323</v>
      </c>
      <c r="CE35" s="661"/>
      <c r="CF35" s="661"/>
      <c r="CG35" s="661"/>
      <c r="CH35" s="661"/>
      <c r="CI35" s="661"/>
      <c r="CJ35" s="661"/>
      <c r="CK35" s="661"/>
      <c r="CL35" s="661"/>
      <c r="CM35" s="661"/>
      <c r="CN35" s="661"/>
      <c r="CO35" s="661"/>
      <c r="CP35" s="661"/>
      <c r="CQ35" s="662"/>
      <c r="CR35" s="645">
        <v>2539592</v>
      </c>
      <c r="CS35" s="670"/>
      <c r="CT35" s="670"/>
      <c r="CU35" s="670"/>
      <c r="CV35" s="670"/>
      <c r="CW35" s="670"/>
      <c r="CX35" s="670"/>
      <c r="CY35" s="671"/>
      <c r="CZ35" s="650">
        <v>1.9</v>
      </c>
      <c r="DA35" s="682"/>
      <c r="DB35" s="682"/>
      <c r="DC35" s="684"/>
      <c r="DD35" s="654">
        <v>1986333</v>
      </c>
      <c r="DE35" s="670"/>
      <c r="DF35" s="670"/>
      <c r="DG35" s="670"/>
      <c r="DH35" s="670"/>
      <c r="DI35" s="670"/>
      <c r="DJ35" s="670"/>
      <c r="DK35" s="671"/>
      <c r="DL35" s="654">
        <v>1954648</v>
      </c>
      <c r="DM35" s="670"/>
      <c r="DN35" s="670"/>
      <c r="DO35" s="670"/>
      <c r="DP35" s="670"/>
      <c r="DQ35" s="670"/>
      <c r="DR35" s="670"/>
      <c r="DS35" s="670"/>
      <c r="DT35" s="670"/>
      <c r="DU35" s="670"/>
      <c r="DV35" s="671"/>
      <c r="DW35" s="650">
        <v>2.7</v>
      </c>
      <c r="DX35" s="682"/>
      <c r="DY35" s="682"/>
      <c r="DZ35" s="682"/>
      <c r="EA35" s="682"/>
      <c r="EB35" s="682"/>
      <c r="EC35" s="683"/>
    </row>
    <row r="36" spans="2:133" ht="11.25" customHeight="1" x14ac:dyDescent="0.15">
      <c r="B36" s="642" t="s">
        <v>324</v>
      </c>
      <c r="C36" s="643"/>
      <c r="D36" s="643"/>
      <c r="E36" s="643"/>
      <c r="F36" s="643"/>
      <c r="G36" s="643"/>
      <c r="H36" s="643"/>
      <c r="I36" s="643"/>
      <c r="J36" s="643"/>
      <c r="K36" s="643"/>
      <c r="L36" s="643"/>
      <c r="M36" s="643"/>
      <c r="N36" s="643"/>
      <c r="O36" s="643"/>
      <c r="P36" s="643"/>
      <c r="Q36" s="644"/>
      <c r="R36" s="645">
        <v>764592</v>
      </c>
      <c r="S36" s="646"/>
      <c r="T36" s="646"/>
      <c r="U36" s="646"/>
      <c r="V36" s="646"/>
      <c r="W36" s="646"/>
      <c r="X36" s="646"/>
      <c r="Y36" s="647"/>
      <c r="Z36" s="648">
        <v>0.6</v>
      </c>
      <c r="AA36" s="648"/>
      <c r="AB36" s="648"/>
      <c r="AC36" s="648"/>
      <c r="AD36" s="649" t="s">
        <v>126</v>
      </c>
      <c r="AE36" s="649"/>
      <c r="AF36" s="649"/>
      <c r="AG36" s="649"/>
      <c r="AH36" s="649"/>
      <c r="AI36" s="649"/>
      <c r="AJ36" s="649"/>
      <c r="AK36" s="649"/>
      <c r="AL36" s="650" t="s">
        <v>181</v>
      </c>
      <c r="AM36" s="651"/>
      <c r="AN36" s="651"/>
      <c r="AO36" s="652"/>
      <c r="AP36" s="235"/>
      <c r="AQ36" s="719" t="s">
        <v>325</v>
      </c>
      <c r="AR36" s="720"/>
      <c r="AS36" s="720"/>
      <c r="AT36" s="720"/>
      <c r="AU36" s="720"/>
      <c r="AV36" s="720"/>
      <c r="AW36" s="720"/>
      <c r="AX36" s="720"/>
      <c r="AY36" s="721"/>
      <c r="AZ36" s="634">
        <v>17849410</v>
      </c>
      <c r="BA36" s="635"/>
      <c r="BB36" s="635"/>
      <c r="BC36" s="635"/>
      <c r="BD36" s="635"/>
      <c r="BE36" s="635"/>
      <c r="BF36" s="722"/>
      <c r="BG36" s="656" t="s">
        <v>326</v>
      </c>
      <c r="BH36" s="657"/>
      <c r="BI36" s="657"/>
      <c r="BJ36" s="657"/>
      <c r="BK36" s="657"/>
      <c r="BL36" s="657"/>
      <c r="BM36" s="657"/>
      <c r="BN36" s="657"/>
      <c r="BO36" s="657"/>
      <c r="BP36" s="657"/>
      <c r="BQ36" s="657"/>
      <c r="BR36" s="657"/>
      <c r="BS36" s="657"/>
      <c r="BT36" s="657"/>
      <c r="BU36" s="658"/>
      <c r="BV36" s="634">
        <v>581437</v>
      </c>
      <c r="BW36" s="635"/>
      <c r="BX36" s="635"/>
      <c r="BY36" s="635"/>
      <c r="BZ36" s="635"/>
      <c r="CA36" s="635"/>
      <c r="CB36" s="722"/>
      <c r="CD36" s="660" t="s">
        <v>327</v>
      </c>
      <c r="CE36" s="661"/>
      <c r="CF36" s="661"/>
      <c r="CG36" s="661"/>
      <c r="CH36" s="661"/>
      <c r="CI36" s="661"/>
      <c r="CJ36" s="661"/>
      <c r="CK36" s="661"/>
      <c r="CL36" s="661"/>
      <c r="CM36" s="661"/>
      <c r="CN36" s="661"/>
      <c r="CO36" s="661"/>
      <c r="CP36" s="661"/>
      <c r="CQ36" s="662"/>
      <c r="CR36" s="645">
        <v>9927472</v>
      </c>
      <c r="CS36" s="646"/>
      <c r="CT36" s="646"/>
      <c r="CU36" s="646"/>
      <c r="CV36" s="646"/>
      <c r="CW36" s="646"/>
      <c r="CX36" s="646"/>
      <c r="CY36" s="647"/>
      <c r="CZ36" s="650">
        <v>7.3</v>
      </c>
      <c r="DA36" s="682"/>
      <c r="DB36" s="682"/>
      <c r="DC36" s="684"/>
      <c r="DD36" s="654">
        <v>8689436</v>
      </c>
      <c r="DE36" s="646"/>
      <c r="DF36" s="646"/>
      <c r="DG36" s="646"/>
      <c r="DH36" s="646"/>
      <c r="DI36" s="646"/>
      <c r="DJ36" s="646"/>
      <c r="DK36" s="647"/>
      <c r="DL36" s="654">
        <v>5125947</v>
      </c>
      <c r="DM36" s="646"/>
      <c r="DN36" s="646"/>
      <c r="DO36" s="646"/>
      <c r="DP36" s="646"/>
      <c r="DQ36" s="646"/>
      <c r="DR36" s="646"/>
      <c r="DS36" s="646"/>
      <c r="DT36" s="646"/>
      <c r="DU36" s="646"/>
      <c r="DV36" s="647"/>
      <c r="DW36" s="650">
        <v>7.2</v>
      </c>
      <c r="DX36" s="682"/>
      <c r="DY36" s="682"/>
      <c r="DZ36" s="682"/>
      <c r="EA36" s="682"/>
      <c r="EB36" s="682"/>
      <c r="EC36" s="683"/>
    </row>
    <row r="37" spans="2:133" ht="11.25" customHeight="1" x14ac:dyDescent="0.15">
      <c r="B37" s="642" t="s">
        <v>328</v>
      </c>
      <c r="C37" s="643"/>
      <c r="D37" s="643"/>
      <c r="E37" s="643"/>
      <c r="F37" s="643"/>
      <c r="G37" s="643"/>
      <c r="H37" s="643"/>
      <c r="I37" s="643"/>
      <c r="J37" s="643"/>
      <c r="K37" s="643"/>
      <c r="L37" s="643"/>
      <c r="M37" s="643"/>
      <c r="N37" s="643"/>
      <c r="O37" s="643"/>
      <c r="P37" s="643"/>
      <c r="Q37" s="644"/>
      <c r="R37" s="645">
        <v>604301</v>
      </c>
      <c r="S37" s="646"/>
      <c r="T37" s="646"/>
      <c r="U37" s="646"/>
      <c r="V37" s="646"/>
      <c r="W37" s="646"/>
      <c r="X37" s="646"/>
      <c r="Y37" s="647"/>
      <c r="Z37" s="648">
        <v>0.4</v>
      </c>
      <c r="AA37" s="648"/>
      <c r="AB37" s="648"/>
      <c r="AC37" s="648"/>
      <c r="AD37" s="649" t="s">
        <v>126</v>
      </c>
      <c r="AE37" s="649"/>
      <c r="AF37" s="649"/>
      <c r="AG37" s="649"/>
      <c r="AH37" s="649"/>
      <c r="AI37" s="649"/>
      <c r="AJ37" s="649"/>
      <c r="AK37" s="649"/>
      <c r="AL37" s="650" t="s">
        <v>181</v>
      </c>
      <c r="AM37" s="651"/>
      <c r="AN37" s="651"/>
      <c r="AO37" s="652"/>
      <c r="AQ37" s="723" t="s">
        <v>329</v>
      </c>
      <c r="AR37" s="724"/>
      <c r="AS37" s="724"/>
      <c r="AT37" s="724"/>
      <c r="AU37" s="724"/>
      <c r="AV37" s="724"/>
      <c r="AW37" s="724"/>
      <c r="AX37" s="724"/>
      <c r="AY37" s="725"/>
      <c r="AZ37" s="645">
        <v>2841199</v>
      </c>
      <c r="BA37" s="646"/>
      <c r="BB37" s="646"/>
      <c r="BC37" s="646"/>
      <c r="BD37" s="670"/>
      <c r="BE37" s="670"/>
      <c r="BF37" s="700"/>
      <c r="BG37" s="660" t="s">
        <v>330</v>
      </c>
      <c r="BH37" s="661"/>
      <c r="BI37" s="661"/>
      <c r="BJ37" s="661"/>
      <c r="BK37" s="661"/>
      <c r="BL37" s="661"/>
      <c r="BM37" s="661"/>
      <c r="BN37" s="661"/>
      <c r="BO37" s="661"/>
      <c r="BP37" s="661"/>
      <c r="BQ37" s="661"/>
      <c r="BR37" s="661"/>
      <c r="BS37" s="661"/>
      <c r="BT37" s="661"/>
      <c r="BU37" s="662"/>
      <c r="BV37" s="645">
        <v>73353</v>
      </c>
      <c r="BW37" s="646"/>
      <c r="BX37" s="646"/>
      <c r="BY37" s="646"/>
      <c r="BZ37" s="646"/>
      <c r="CA37" s="646"/>
      <c r="CB37" s="655"/>
      <c r="CD37" s="660" t="s">
        <v>331</v>
      </c>
      <c r="CE37" s="661"/>
      <c r="CF37" s="661"/>
      <c r="CG37" s="661"/>
      <c r="CH37" s="661"/>
      <c r="CI37" s="661"/>
      <c r="CJ37" s="661"/>
      <c r="CK37" s="661"/>
      <c r="CL37" s="661"/>
      <c r="CM37" s="661"/>
      <c r="CN37" s="661"/>
      <c r="CO37" s="661"/>
      <c r="CP37" s="661"/>
      <c r="CQ37" s="662"/>
      <c r="CR37" s="645">
        <v>1907737</v>
      </c>
      <c r="CS37" s="670"/>
      <c r="CT37" s="670"/>
      <c r="CU37" s="670"/>
      <c r="CV37" s="670"/>
      <c r="CW37" s="670"/>
      <c r="CX37" s="670"/>
      <c r="CY37" s="671"/>
      <c r="CZ37" s="650">
        <v>1.4</v>
      </c>
      <c r="DA37" s="682"/>
      <c r="DB37" s="682"/>
      <c r="DC37" s="684"/>
      <c r="DD37" s="654">
        <v>1907737</v>
      </c>
      <c r="DE37" s="670"/>
      <c r="DF37" s="670"/>
      <c r="DG37" s="670"/>
      <c r="DH37" s="670"/>
      <c r="DI37" s="670"/>
      <c r="DJ37" s="670"/>
      <c r="DK37" s="671"/>
      <c r="DL37" s="654">
        <v>1866766</v>
      </c>
      <c r="DM37" s="670"/>
      <c r="DN37" s="670"/>
      <c r="DO37" s="670"/>
      <c r="DP37" s="670"/>
      <c r="DQ37" s="670"/>
      <c r="DR37" s="670"/>
      <c r="DS37" s="670"/>
      <c r="DT37" s="670"/>
      <c r="DU37" s="670"/>
      <c r="DV37" s="671"/>
      <c r="DW37" s="650">
        <v>2.6</v>
      </c>
      <c r="DX37" s="682"/>
      <c r="DY37" s="682"/>
      <c r="DZ37" s="682"/>
      <c r="EA37" s="682"/>
      <c r="EB37" s="682"/>
      <c r="EC37" s="683"/>
    </row>
    <row r="38" spans="2:133" ht="11.25" customHeight="1" x14ac:dyDescent="0.15">
      <c r="B38" s="642" t="s">
        <v>332</v>
      </c>
      <c r="C38" s="643"/>
      <c r="D38" s="643"/>
      <c r="E38" s="643"/>
      <c r="F38" s="643"/>
      <c r="G38" s="643"/>
      <c r="H38" s="643"/>
      <c r="I38" s="643"/>
      <c r="J38" s="643"/>
      <c r="K38" s="643"/>
      <c r="L38" s="643"/>
      <c r="M38" s="643"/>
      <c r="N38" s="643"/>
      <c r="O38" s="643"/>
      <c r="P38" s="643"/>
      <c r="Q38" s="644"/>
      <c r="R38" s="645">
        <v>8174973</v>
      </c>
      <c r="S38" s="646"/>
      <c r="T38" s="646"/>
      <c r="U38" s="646"/>
      <c r="V38" s="646"/>
      <c r="W38" s="646"/>
      <c r="X38" s="646"/>
      <c r="Y38" s="647"/>
      <c r="Z38" s="648">
        <v>5.9</v>
      </c>
      <c r="AA38" s="648"/>
      <c r="AB38" s="648"/>
      <c r="AC38" s="648"/>
      <c r="AD38" s="649">
        <v>136563</v>
      </c>
      <c r="AE38" s="649"/>
      <c r="AF38" s="649"/>
      <c r="AG38" s="649"/>
      <c r="AH38" s="649"/>
      <c r="AI38" s="649"/>
      <c r="AJ38" s="649"/>
      <c r="AK38" s="649"/>
      <c r="AL38" s="650">
        <v>0.2</v>
      </c>
      <c r="AM38" s="651"/>
      <c r="AN38" s="651"/>
      <c r="AO38" s="652"/>
      <c r="AQ38" s="723" t="s">
        <v>333</v>
      </c>
      <c r="AR38" s="724"/>
      <c r="AS38" s="724"/>
      <c r="AT38" s="724"/>
      <c r="AU38" s="724"/>
      <c r="AV38" s="724"/>
      <c r="AW38" s="724"/>
      <c r="AX38" s="724"/>
      <c r="AY38" s="725"/>
      <c r="AZ38" s="645">
        <v>1712049</v>
      </c>
      <c r="BA38" s="646"/>
      <c r="BB38" s="646"/>
      <c r="BC38" s="646"/>
      <c r="BD38" s="670"/>
      <c r="BE38" s="670"/>
      <c r="BF38" s="700"/>
      <c r="BG38" s="660" t="s">
        <v>334</v>
      </c>
      <c r="BH38" s="661"/>
      <c r="BI38" s="661"/>
      <c r="BJ38" s="661"/>
      <c r="BK38" s="661"/>
      <c r="BL38" s="661"/>
      <c r="BM38" s="661"/>
      <c r="BN38" s="661"/>
      <c r="BO38" s="661"/>
      <c r="BP38" s="661"/>
      <c r="BQ38" s="661"/>
      <c r="BR38" s="661"/>
      <c r="BS38" s="661"/>
      <c r="BT38" s="661"/>
      <c r="BU38" s="662"/>
      <c r="BV38" s="645">
        <v>37448</v>
      </c>
      <c r="BW38" s="646"/>
      <c r="BX38" s="646"/>
      <c r="BY38" s="646"/>
      <c r="BZ38" s="646"/>
      <c r="CA38" s="646"/>
      <c r="CB38" s="655"/>
      <c r="CD38" s="660" t="s">
        <v>335</v>
      </c>
      <c r="CE38" s="661"/>
      <c r="CF38" s="661"/>
      <c r="CG38" s="661"/>
      <c r="CH38" s="661"/>
      <c r="CI38" s="661"/>
      <c r="CJ38" s="661"/>
      <c r="CK38" s="661"/>
      <c r="CL38" s="661"/>
      <c r="CM38" s="661"/>
      <c r="CN38" s="661"/>
      <c r="CO38" s="661"/>
      <c r="CP38" s="661"/>
      <c r="CQ38" s="662"/>
      <c r="CR38" s="645">
        <v>12847093</v>
      </c>
      <c r="CS38" s="646"/>
      <c r="CT38" s="646"/>
      <c r="CU38" s="646"/>
      <c r="CV38" s="646"/>
      <c r="CW38" s="646"/>
      <c r="CX38" s="646"/>
      <c r="CY38" s="647"/>
      <c r="CZ38" s="650">
        <v>9.4</v>
      </c>
      <c r="DA38" s="682"/>
      <c r="DB38" s="682"/>
      <c r="DC38" s="684"/>
      <c r="DD38" s="654">
        <v>10452744</v>
      </c>
      <c r="DE38" s="646"/>
      <c r="DF38" s="646"/>
      <c r="DG38" s="646"/>
      <c r="DH38" s="646"/>
      <c r="DI38" s="646"/>
      <c r="DJ38" s="646"/>
      <c r="DK38" s="647"/>
      <c r="DL38" s="654">
        <v>9299270</v>
      </c>
      <c r="DM38" s="646"/>
      <c r="DN38" s="646"/>
      <c r="DO38" s="646"/>
      <c r="DP38" s="646"/>
      <c r="DQ38" s="646"/>
      <c r="DR38" s="646"/>
      <c r="DS38" s="646"/>
      <c r="DT38" s="646"/>
      <c r="DU38" s="646"/>
      <c r="DV38" s="647"/>
      <c r="DW38" s="650">
        <v>13</v>
      </c>
      <c r="DX38" s="682"/>
      <c r="DY38" s="682"/>
      <c r="DZ38" s="682"/>
      <c r="EA38" s="682"/>
      <c r="EB38" s="682"/>
      <c r="EC38" s="683"/>
    </row>
    <row r="39" spans="2:133" ht="11.25" customHeight="1" x14ac:dyDescent="0.15">
      <c r="B39" s="642" t="s">
        <v>336</v>
      </c>
      <c r="C39" s="643"/>
      <c r="D39" s="643"/>
      <c r="E39" s="643"/>
      <c r="F39" s="643"/>
      <c r="G39" s="643"/>
      <c r="H39" s="643"/>
      <c r="I39" s="643"/>
      <c r="J39" s="643"/>
      <c r="K39" s="643"/>
      <c r="L39" s="643"/>
      <c r="M39" s="643"/>
      <c r="N39" s="643"/>
      <c r="O39" s="643"/>
      <c r="P39" s="643"/>
      <c r="Q39" s="644"/>
      <c r="R39" s="645">
        <v>13582100</v>
      </c>
      <c r="S39" s="646"/>
      <c r="T39" s="646"/>
      <c r="U39" s="646"/>
      <c r="V39" s="646"/>
      <c r="W39" s="646"/>
      <c r="X39" s="646"/>
      <c r="Y39" s="647"/>
      <c r="Z39" s="648">
        <v>9.9</v>
      </c>
      <c r="AA39" s="648"/>
      <c r="AB39" s="648"/>
      <c r="AC39" s="648"/>
      <c r="AD39" s="649" t="s">
        <v>231</v>
      </c>
      <c r="AE39" s="649"/>
      <c r="AF39" s="649"/>
      <c r="AG39" s="649"/>
      <c r="AH39" s="649"/>
      <c r="AI39" s="649"/>
      <c r="AJ39" s="649"/>
      <c r="AK39" s="649"/>
      <c r="AL39" s="650" t="s">
        <v>126</v>
      </c>
      <c r="AM39" s="651"/>
      <c r="AN39" s="651"/>
      <c r="AO39" s="652"/>
      <c r="AQ39" s="723" t="s">
        <v>337</v>
      </c>
      <c r="AR39" s="724"/>
      <c r="AS39" s="724"/>
      <c r="AT39" s="724"/>
      <c r="AU39" s="724"/>
      <c r="AV39" s="724"/>
      <c r="AW39" s="724"/>
      <c r="AX39" s="724"/>
      <c r="AY39" s="725"/>
      <c r="AZ39" s="645">
        <v>365290</v>
      </c>
      <c r="BA39" s="646"/>
      <c r="BB39" s="646"/>
      <c r="BC39" s="646"/>
      <c r="BD39" s="670"/>
      <c r="BE39" s="670"/>
      <c r="BF39" s="700"/>
      <c r="BG39" s="660" t="s">
        <v>338</v>
      </c>
      <c r="BH39" s="661"/>
      <c r="BI39" s="661"/>
      <c r="BJ39" s="661"/>
      <c r="BK39" s="661"/>
      <c r="BL39" s="661"/>
      <c r="BM39" s="661"/>
      <c r="BN39" s="661"/>
      <c r="BO39" s="661"/>
      <c r="BP39" s="661"/>
      <c r="BQ39" s="661"/>
      <c r="BR39" s="661"/>
      <c r="BS39" s="661"/>
      <c r="BT39" s="661"/>
      <c r="BU39" s="662"/>
      <c r="BV39" s="645">
        <v>53976</v>
      </c>
      <c r="BW39" s="646"/>
      <c r="BX39" s="646"/>
      <c r="BY39" s="646"/>
      <c r="BZ39" s="646"/>
      <c r="CA39" s="646"/>
      <c r="CB39" s="655"/>
      <c r="CD39" s="660" t="s">
        <v>339</v>
      </c>
      <c r="CE39" s="661"/>
      <c r="CF39" s="661"/>
      <c r="CG39" s="661"/>
      <c r="CH39" s="661"/>
      <c r="CI39" s="661"/>
      <c r="CJ39" s="661"/>
      <c r="CK39" s="661"/>
      <c r="CL39" s="661"/>
      <c r="CM39" s="661"/>
      <c r="CN39" s="661"/>
      <c r="CO39" s="661"/>
      <c r="CP39" s="661"/>
      <c r="CQ39" s="662"/>
      <c r="CR39" s="645">
        <v>1528973</v>
      </c>
      <c r="CS39" s="670"/>
      <c r="CT39" s="670"/>
      <c r="CU39" s="670"/>
      <c r="CV39" s="670"/>
      <c r="CW39" s="670"/>
      <c r="CX39" s="670"/>
      <c r="CY39" s="671"/>
      <c r="CZ39" s="650">
        <v>1.1000000000000001</v>
      </c>
      <c r="DA39" s="682"/>
      <c r="DB39" s="682"/>
      <c r="DC39" s="684"/>
      <c r="DD39" s="654">
        <v>1472416</v>
      </c>
      <c r="DE39" s="670"/>
      <c r="DF39" s="670"/>
      <c r="DG39" s="670"/>
      <c r="DH39" s="670"/>
      <c r="DI39" s="670"/>
      <c r="DJ39" s="670"/>
      <c r="DK39" s="671"/>
      <c r="DL39" s="654" t="s">
        <v>126</v>
      </c>
      <c r="DM39" s="670"/>
      <c r="DN39" s="670"/>
      <c r="DO39" s="670"/>
      <c r="DP39" s="670"/>
      <c r="DQ39" s="670"/>
      <c r="DR39" s="670"/>
      <c r="DS39" s="670"/>
      <c r="DT39" s="670"/>
      <c r="DU39" s="670"/>
      <c r="DV39" s="671"/>
      <c r="DW39" s="650" t="s">
        <v>231</v>
      </c>
      <c r="DX39" s="682"/>
      <c r="DY39" s="682"/>
      <c r="DZ39" s="682"/>
      <c r="EA39" s="682"/>
      <c r="EB39" s="682"/>
      <c r="EC39" s="683"/>
    </row>
    <row r="40" spans="2:133" ht="11.25" customHeight="1" x14ac:dyDescent="0.15">
      <c r="B40" s="642" t="s">
        <v>340</v>
      </c>
      <c r="C40" s="643"/>
      <c r="D40" s="643"/>
      <c r="E40" s="643"/>
      <c r="F40" s="643"/>
      <c r="G40" s="643"/>
      <c r="H40" s="643"/>
      <c r="I40" s="643"/>
      <c r="J40" s="643"/>
      <c r="K40" s="643"/>
      <c r="L40" s="643"/>
      <c r="M40" s="643"/>
      <c r="N40" s="643"/>
      <c r="O40" s="643"/>
      <c r="P40" s="643"/>
      <c r="Q40" s="644"/>
      <c r="R40" s="645" t="s">
        <v>231</v>
      </c>
      <c r="S40" s="646"/>
      <c r="T40" s="646"/>
      <c r="U40" s="646"/>
      <c r="V40" s="646"/>
      <c r="W40" s="646"/>
      <c r="X40" s="646"/>
      <c r="Y40" s="647"/>
      <c r="Z40" s="648" t="s">
        <v>231</v>
      </c>
      <c r="AA40" s="648"/>
      <c r="AB40" s="648"/>
      <c r="AC40" s="648"/>
      <c r="AD40" s="649" t="s">
        <v>181</v>
      </c>
      <c r="AE40" s="649"/>
      <c r="AF40" s="649"/>
      <c r="AG40" s="649"/>
      <c r="AH40" s="649"/>
      <c r="AI40" s="649"/>
      <c r="AJ40" s="649"/>
      <c r="AK40" s="649"/>
      <c r="AL40" s="650" t="s">
        <v>126</v>
      </c>
      <c r="AM40" s="651"/>
      <c r="AN40" s="651"/>
      <c r="AO40" s="652"/>
      <c r="AQ40" s="723" t="s">
        <v>341</v>
      </c>
      <c r="AR40" s="724"/>
      <c r="AS40" s="724"/>
      <c r="AT40" s="724"/>
      <c r="AU40" s="724"/>
      <c r="AV40" s="724"/>
      <c r="AW40" s="724"/>
      <c r="AX40" s="724"/>
      <c r="AY40" s="725"/>
      <c r="AZ40" s="645">
        <v>207872</v>
      </c>
      <c r="BA40" s="646"/>
      <c r="BB40" s="646"/>
      <c r="BC40" s="646"/>
      <c r="BD40" s="670"/>
      <c r="BE40" s="670"/>
      <c r="BF40" s="700"/>
      <c r="BG40" s="726" t="s">
        <v>342</v>
      </c>
      <c r="BH40" s="727"/>
      <c r="BI40" s="727"/>
      <c r="BJ40" s="727"/>
      <c r="BK40" s="727"/>
      <c r="BL40" s="236"/>
      <c r="BM40" s="661" t="s">
        <v>343</v>
      </c>
      <c r="BN40" s="661"/>
      <c r="BO40" s="661"/>
      <c r="BP40" s="661"/>
      <c r="BQ40" s="661"/>
      <c r="BR40" s="661"/>
      <c r="BS40" s="661"/>
      <c r="BT40" s="661"/>
      <c r="BU40" s="662"/>
      <c r="BV40" s="645">
        <v>89</v>
      </c>
      <c r="BW40" s="646"/>
      <c r="BX40" s="646"/>
      <c r="BY40" s="646"/>
      <c r="BZ40" s="646"/>
      <c r="CA40" s="646"/>
      <c r="CB40" s="655"/>
      <c r="CD40" s="660" t="s">
        <v>344</v>
      </c>
      <c r="CE40" s="661"/>
      <c r="CF40" s="661"/>
      <c r="CG40" s="661"/>
      <c r="CH40" s="661"/>
      <c r="CI40" s="661"/>
      <c r="CJ40" s="661"/>
      <c r="CK40" s="661"/>
      <c r="CL40" s="661"/>
      <c r="CM40" s="661"/>
      <c r="CN40" s="661"/>
      <c r="CO40" s="661"/>
      <c r="CP40" s="661"/>
      <c r="CQ40" s="662"/>
      <c r="CR40" s="645">
        <v>7647876</v>
      </c>
      <c r="CS40" s="646"/>
      <c r="CT40" s="646"/>
      <c r="CU40" s="646"/>
      <c r="CV40" s="646"/>
      <c r="CW40" s="646"/>
      <c r="CX40" s="646"/>
      <c r="CY40" s="647"/>
      <c r="CZ40" s="650">
        <v>5.6</v>
      </c>
      <c r="DA40" s="682"/>
      <c r="DB40" s="682"/>
      <c r="DC40" s="684"/>
      <c r="DD40" s="654">
        <v>111198</v>
      </c>
      <c r="DE40" s="646"/>
      <c r="DF40" s="646"/>
      <c r="DG40" s="646"/>
      <c r="DH40" s="646"/>
      <c r="DI40" s="646"/>
      <c r="DJ40" s="646"/>
      <c r="DK40" s="647"/>
      <c r="DL40" s="654" t="s">
        <v>231</v>
      </c>
      <c r="DM40" s="646"/>
      <c r="DN40" s="646"/>
      <c r="DO40" s="646"/>
      <c r="DP40" s="646"/>
      <c r="DQ40" s="646"/>
      <c r="DR40" s="646"/>
      <c r="DS40" s="646"/>
      <c r="DT40" s="646"/>
      <c r="DU40" s="646"/>
      <c r="DV40" s="647"/>
      <c r="DW40" s="650" t="s">
        <v>126</v>
      </c>
      <c r="DX40" s="682"/>
      <c r="DY40" s="682"/>
      <c r="DZ40" s="682"/>
      <c r="EA40" s="682"/>
      <c r="EB40" s="682"/>
      <c r="EC40" s="683"/>
    </row>
    <row r="41" spans="2:133" ht="11.25" customHeight="1" x14ac:dyDescent="0.15">
      <c r="B41" s="642" t="s">
        <v>345</v>
      </c>
      <c r="C41" s="643"/>
      <c r="D41" s="643"/>
      <c r="E41" s="643"/>
      <c r="F41" s="643"/>
      <c r="G41" s="643"/>
      <c r="H41" s="643"/>
      <c r="I41" s="643"/>
      <c r="J41" s="643"/>
      <c r="K41" s="643"/>
      <c r="L41" s="643"/>
      <c r="M41" s="643"/>
      <c r="N41" s="643"/>
      <c r="O41" s="643"/>
      <c r="P41" s="643"/>
      <c r="Q41" s="644"/>
      <c r="R41" s="645">
        <v>3505800</v>
      </c>
      <c r="S41" s="646"/>
      <c r="T41" s="646"/>
      <c r="U41" s="646"/>
      <c r="V41" s="646"/>
      <c r="W41" s="646"/>
      <c r="X41" s="646"/>
      <c r="Y41" s="647"/>
      <c r="Z41" s="648">
        <v>2.5</v>
      </c>
      <c r="AA41" s="648"/>
      <c r="AB41" s="648"/>
      <c r="AC41" s="648"/>
      <c r="AD41" s="649" t="s">
        <v>181</v>
      </c>
      <c r="AE41" s="649"/>
      <c r="AF41" s="649"/>
      <c r="AG41" s="649"/>
      <c r="AH41" s="649"/>
      <c r="AI41" s="649"/>
      <c r="AJ41" s="649"/>
      <c r="AK41" s="649"/>
      <c r="AL41" s="650" t="s">
        <v>126</v>
      </c>
      <c r="AM41" s="651"/>
      <c r="AN41" s="651"/>
      <c r="AO41" s="652"/>
      <c r="AQ41" s="723" t="s">
        <v>346</v>
      </c>
      <c r="AR41" s="724"/>
      <c r="AS41" s="724"/>
      <c r="AT41" s="724"/>
      <c r="AU41" s="724"/>
      <c r="AV41" s="724"/>
      <c r="AW41" s="724"/>
      <c r="AX41" s="724"/>
      <c r="AY41" s="725"/>
      <c r="AZ41" s="645">
        <v>2901864</v>
      </c>
      <c r="BA41" s="646"/>
      <c r="BB41" s="646"/>
      <c r="BC41" s="646"/>
      <c r="BD41" s="670"/>
      <c r="BE41" s="670"/>
      <c r="BF41" s="700"/>
      <c r="BG41" s="726"/>
      <c r="BH41" s="727"/>
      <c r="BI41" s="727"/>
      <c r="BJ41" s="727"/>
      <c r="BK41" s="727"/>
      <c r="BL41" s="236"/>
      <c r="BM41" s="661" t="s">
        <v>347</v>
      </c>
      <c r="BN41" s="661"/>
      <c r="BO41" s="661"/>
      <c r="BP41" s="661"/>
      <c r="BQ41" s="661"/>
      <c r="BR41" s="661"/>
      <c r="BS41" s="661"/>
      <c r="BT41" s="661"/>
      <c r="BU41" s="662"/>
      <c r="BV41" s="645" t="s">
        <v>231</v>
      </c>
      <c r="BW41" s="646"/>
      <c r="BX41" s="646"/>
      <c r="BY41" s="646"/>
      <c r="BZ41" s="646"/>
      <c r="CA41" s="646"/>
      <c r="CB41" s="655"/>
      <c r="CD41" s="660" t="s">
        <v>348</v>
      </c>
      <c r="CE41" s="661"/>
      <c r="CF41" s="661"/>
      <c r="CG41" s="661"/>
      <c r="CH41" s="661"/>
      <c r="CI41" s="661"/>
      <c r="CJ41" s="661"/>
      <c r="CK41" s="661"/>
      <c r="CL41" s="661"/>
      <c r="CM41" s="661"/>
      <c r="CN41" s="661"/>
      <c r="CO41" s="661"/>
      <c r="CP41" s="661"/>
      <c r="CQ41" s="662"/>
      <c r="CR41" s="645" t="s">
        <v>126</v>
      </c>
      <c r="CS41" s="670"/>
      <c r="CT41" s="670"/>
      <c r="CU41" s="670"/>
      <c r="CV41" s="670"/>
      <c r="CW41" s="670"/>
      <c r="CX41" s="670"/>
      <c r="CY41" s="671"/>
      <c r="CZ41" s="650" t="s">
        <v>126</v>
      </c>
      <c r="DA41" s="682"/>
      <c r="DB41" s="682"/>
      <c r="DC41" s="684"/>
      <c r="DD41" s="654" t="s">
        <v>181</v>
      </c>
      <c r="DE41" s="670"/>
      <c r="DF41" s="670"/>
      <c r="DG41" s="670"/>
      <c r="DH41" s="670"/>
      <c r="DI41" s="670"/>
      <c r="DJ41" s="670"/>
      <c r="DK41" s="671"/>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15">
      <c r="B42" s="686" t="s">
        <v>349</v>
      </c>
      <c r="C42" s="687"/>
      <c r="D42" s="687"/>
      <c r="E42" s="687"/>
      <c r="F42" s="687"/>
      <c r="G42" s="687"/>
      <c r="H42" s="687"/>
      <c r="I42" s="687"/>
      <c r="J42" s="687"/>
      <c r="K42" s="687"/>
      <c r="L42" s="687"/>
      <c r="M42" s="687"/>
      <c r="N42" s="687"/>
      <c r="O42" s="687"/>
      <c r="P42" s="687"/>
      <c r="Q42" s="688"/>
      <c r="R42" s="730">
        <v>137782620</v>
      </c>
      <c r="S42" s="731"/>
      <c r="T42" s="731"/>
      <c r="U42" s="731"/>
      <c r="V42" s="731"/>
      <c r="W42" s="731"/>
      <c r="X42" s="731"/>
      <c r="Y42" s="739"/>
      <c r="Z42" s="740">
        <v>100</v>
      </c>
      <c r="AA42" s="740"/>
      <c r="AB42" s="740"/>
      <c r="AC42" s="740"/>
      <c r="AD42" s="741">
        <v>67946213</v>
      </c>
      <c r="AE42" s="741"/>
      <c r="AF42" s="741"/>
      <c r="AG42" s="741"/>
      <c r="AH42" s="741"/>
      <c r="AI42" s="741"/>
      <c r="AJ42" s="741"/>
      <c r="AK42" s="741"/>
      <c r="AL42" s="742">
        <v>100</v>
      </c>
      <c r="AM42" s="717"/>
      <c r="AN42" s="717"/>
      <c r="AO42" s="743"/>
      <c r="AQ42" s="744" t="s">
        <v>350</v>
      </c>
      <c r="AR42" s="745"/>
      <c r="AS42" s="745"/>
      <c r="AT42" s="745"/>
      <c r="AU42" s="745"/>
      <c r="AV42" s="745"/>
      <c r="AW42" s="745"/>
      <c r="AX42" s="745"/>
      <c r="AY42" s="746"/>
      <c r="AZ42" s="730">
        <v>9821136</v>
      </c>
      <c r="BA42" s="731"/>
      <c r="BB42" s="731"/>
      <c r="BC42" s="731"/>
      <c r="BD42" s="716"/>
      <c r="BE42" s="716"/>
      <c r="BF42" s="718"/>
      <c r="BG42" s="728"/>
      <c r="BH42" s="729"/>
      <c r="BI42" s="729"/>
      <c r="BJ42" s="729"/>
      <c r="BK42" s="729"/>
      <c r="BL42" s="237"/>
      <c r="BM42" s="673" t="s">
        <v>351</v>
      </c>
      <c r="BN42" s="673"/>
      <c r="BO42" s="673"/>
      <c r="BP42" s="673"/>
      <c r="BQ42" s="673"/>
      <c r="BR42" s="673"/>
      <c r="BS42" s="673"/>
      <c r="BT42" s="673"/>
      <c r="BU42" s="674"/>
      <c r="BV42" s="730">
        <v>383</v>
      </c>
      <c r="BW42" s="731"/>
      <c r="BX42" s="731"/>
      <c r="BY42" s="731"/>
      <c r="BZ42" s="731"/>
      <c r="CA42" s="731"/>
      <c r="CB42" s="738"/>
      <c r="CD42" s="642" t="s">
        <v>352</v>
      </c>
      <c r="CE42" s="643"/>
      <c r="CF42" s="643"/>
      <c r="CG42" s="643"/>
      <c r="CH42" s="643"/>
      <c r="CI42" s="643"/>
      <c r="CJ42" s="643"/>
      <c r="CK42" s="643"/>
      <c r="CL42" s="643"/>
      <c r="CM42" s="643"/>
      <c r="CN42" s="643"/>
      <c r="CO42" s="643"/>
      <c r="CP42" s="643"/>
      <c r="CQ42" s="644"/>
      <c r="CR42" s="645">
        <v>14728384</v>
      </c>
      <c r="CS42" s="646"/>
      <c r="CT42" s="646"/>
      <c r="CU42" s="646"/>
      <c r="CV42" s="646"/>
      <c r="CW42" s="646"/>
      <c r="CX42" s="646"/>
      <c r="CY42" s="647"/>
      <c r="CZ42" s="650">
        <v>10.8</v>
      </c>
      <c r="DA42" s="651"/>
      <c r="DB42" s="651"/>
      <c r="DC42" s="663"/>
      <c r="DD42" s="654">
        <v>1807404</v>
      </c>
      <c r="DE42" s="646"/>
      <c r="DF42" s="646"/>
      <c r="DG42" s="646"/>
      <c r="DH42" s="646"/>
      <c r="DI42" s="646"/>
      <c r="DJ42" s="646"/>
      <c r="DK42" s="647"/>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15">
      <c r="BV43" s="238"/>
      <c r="BW43" s="238"/>
      <c r="BX43" s="238"/>
      <c r="BY43" s="238"/>
      <c r="BZ43" s="238"/>
      <c r="CA43" s="238"/>
      <c r="CB43" s="238"/>
      <c r="CD43" s="642" t="s">
        <v>353</v>
      </c>
      <c r="CE43" s="643"/>
      <c r="CF43" s="643"/>
      <c r="CG43" s="643"/>
      <c r="CH43" s="643"/>
      <c r="CI43" s="643"/>
      <c r="CJ43" s="643"/>
      <c r="CK43" s="643"/>
      <c r="CL43" s="643"/>
      <c r="CM43" s="643"/>
      <c r="CN43" s="643"/>
      <c r="CO43" s="643"/>
      <c r="CP43" s="643"/>
      <c r="CQ43" s="644"/>
      <c r="CR43" s="645">
        <v>312016</v>
      </c>
      <c r="CS43" s="670"/>
      <c r="CT43" s="670"/>
      <c r="CU43" s="670"/>
      <c r="CV43" s="670"/>
      <c r="CW43" s="670"/>
      <c r="CX43" s="670"/>
      <c r="CY43" s="671"/>
      <c r="CZ43" s="650">
        <v>0.2</v>
      </c>
      <c r="DA43" s="682"/>
      <c r="DB43" s="682"/>
      <c r="DC43" s="684"/>
      <c r="DD43" s="654">
        <v>272098</v>
      </c>
      <c r="DE43" s="670"/>
      <c r="DF43" s="670"/>
      <c r="DG43" s="670"/>
      <c r="DH43" s="670"/>
      <c r="DI43" s="670"/>
      <c r="DJ43" s="670"/>
      <c r="DK43" s="671"/>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15">
      <c r="CD44" s="757" t="s">
        <v>301</v>
      </c>
      <c r="CE44" s="758"/>
      <c r="CF44" s="642" t="s">
        <v>354</v>
      </c>
      <c r="CG44" s="643"/>
      <c r="CH44" s="643"/>
      <c r="CI44" s="643"/>
      <c r="CJ44" s="643"/>
      <c r="CK44" s="643"/>
      <c r="CL44" s="643"/>
      <c r="CM44" s="643"/>
      <c r="CN44" s="643"/>
      <c r="CO44" s="643"/>
      <c r="CP44" s="643"/>
      <c r="CQ44" s="644"/>
      <c r="CR44" s="645">
        <v>14619913</v>
      </c>
      <c r="CS44" s="646"/>
      <c r="CT44" s="646"/>
      <c r="CU44" s="646"/>
      <c r="CV44" s="646"/>
      <c r="CW44" s="646"/>
      <c r="CX44" s="646"/>
      <c r="CY44" s="647"/>
      <c r="CZ44" s="650">
        <v>10.7</v>
      </c>
      <c r="DA44" s="651"/>
      <c r="DB44" s="651"/>
      <c r="DC44" s="663"/>
      <c r="DD44" s="654">
        <v>1807351</v>
      </c>
      <c r="DE44" s="646"/>
      <c r="DF44" s="646"/>
      <c r="DG44" s="646"/>
      <c r="DH44" s="646"/>
      <c r="DI44" s="646"/>
      <c r="DJ44" s="646"/>
      <c r="DK44" s="647"/>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15">
      <c r="CD45" s="759"/>
      <c r="CE45" s="760"/>
      <c r="CF45" s="642" t="s">
        <v>355</v>
      </c>
      <c r="CG45" s="643"/>
      <c r="CH45" s="643"/>
      <c r="CI45" s="643"/>
      <c r="CJ45" s="643"/>
      <c r="CK45" s="643"/>
      <c r="CL45" s="643"/>
      <c r="CM45" s="643"/>
      <c r="CN45" s="643"/>
      <c r="CO45" s="643"/>
      <c r="CP45" s="643"/>
      <c r="CQ45" s="644"/>
      <c r="CR45" s="645">
        <v>4983553</v>
      </c>
      <c r="CS45" s="670"/>
      <c r="CT45" s="670"/>
      <c r="CU45" s="670"/>
      <c r="CV45" s="670"/>
      <c r="CW45" s="670"/>
      <c r="CX45" s="670"/>
      <c r="CY45" s="671"/>
      <c r="CZ45" s="650">
        <v>3.7</v>
      </c>
      <c r="DA45" s="682"/>
      <c r="DB45" s="682"/>
      <c r="DC45" s="684"/>
      <c r="DD45" s="654">
        <v>80213</v>
      </c>
      <c r="DE45" s="670"/>
      <c r="DF45" s="670"/>
      <c r="DG45" s="670"/>
      <c r="DH45" s="670"/>
      <c r="DI45" s="670"/>
      <c r="DJ45" s="670"/>
      <c r="DK45" s="671"/>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15">
      <c r="B46" s="230" t="s">
        <v>356</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59"/>
      <c r="CE46" s="760"/>
      <c r="CF46" s="642" t="s">
        <v>357</v>
      </c>
      <c r="CG46" s="643"/>
      <c r="CH46" s="643"/>
      <c r="CI46" s="643"/>
      <c r="CJ46" s="643"/>
      <c r="CK46" s="643"/>
      <c r="CL46" s="643"/>
      <c r="CM46" s="643"/>
      <c r="CN46" s="643"/>
      <c r="CO46" s="643"/>
      <c r="CP46" s="643"/>
      <c r="CQ46" s="644"/>
      <c r="CR46" s="645">
        <v>8874195</v>
      </c>
      <c r="CS46" s="646"/>
      <c r="CT46" s="646"/>
      <c r="CU46" s="646"/>
      <c r="CV46" s="646"/>
      <c r="CW46" s="646"/>
      <c r="CX46" s="646"/>
      <c r="CY46" s="647"/>
      <c r="CZ46" s="650">
        <v>6.5</v>
      </c>
      <c r="DA46" s="651"/>
      <c r="DB46" s="651"/>
      <c r="DC46" s="663"/>
      <c r="DD46" s="654">
        <v>1726545</v>
      </c>
      <c r="DE46" s="646"/>
      <c r="DF46" s="646"/>
      <c r="DG46" s="646"/>
      <c r="DH46" s="646"/>
      <c r="DI46" s="646"/>
      <c r="DJ46" s="646"/>
      <c r="DK46" s="647"/>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15">
      <c r="B47" s="240" t="s">
        <v>358</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59"/>
      <c r="CE47" s="760"/>
      <c r="CF47" s="642" t="s">
        <v>359</v>
      </c>
      <c r="CG47" s="643"/>
      <c r="CH47" s="643"/>
      <c r="CI47" s="643"/>
      <c r="CJ47" s="643"/>
      <c r="CK47" s="643"/>
      <c r="CL47" s="643"/>
      <c r="CM47" s="643"/>
      <c r="CN47" s="643"/>
      <c r="CO47" s="643"/>
      <c r="CP47" s="643"/>
      <c r="CQ47" s="644"/>
      <c r="CR47" s="645">
        <v>108471</v>
      </c>
      <c r="CS47" s="670"/>
      <c r="CT47" s="670"/>
      <c r="CU47" s="670"/>
      <c r="CV47" s="670"/>
      <c r="CW47" s="670"/>
      <c r="CX47" s="670"/>
      <c r="CY47" s="671"/>
      <c r="CZ47" s="650">
        <v>0.1</v>
      </c>
      <c r="DA47" s="682"/>
      <c r="DB47" s="682"/>
      <c r="DC47" s="684"/>
      <c r="DD47" s="654">
        <v>53</v>
      </c>
      <c r="DE47" s="670"/>
      <c r="DF47" s="670"/>
      <c r="DG47" s="670"/>
      <c r="DH47" s="670"/>
      <c r="DI47" s="670"/>
      <c r="DJ47" s="670"/>
      <c r="DK47" s="671"/>
      <c r="DL47" s="732"/>
      <c r="DM47" s="733"/>
      <c r="DN47" s="733"/>
      <c r="DO47" s="733"/>
      <c r="DP47" s="733"/>
      <c r="DQ47" s="733"/>
      <c r="DR47" s="733"/>
      <c r="DS47" s="733"/>
      <c r="DT47" s="733"/>
      <c r="DU47" s="733"/>
      <c r="DV47" s="734"/>
      <c r="DW47" s="735"/>
      <c r="DX47" s="736"/>
      <c r="DY47" s="736"/>
      <c r="DZ47" s="736"/>
      <c r="EA47" s="736"/>
      <c r="EB47" s="736"/>
      <c r="EC47" s="737"/>
    </row>
    <row r="48" spans="2:133" x14ac:dyDescent="0.15">
      <c r="B48" s="241" t="s">
        <v>360</v>
      </c>
      <c r="CD48" s="761"/>
      <c r="CE48" s="762"/>
      <c r="CF48" s="642" t="s">
        <v>361</v>
      </c>
      <c r="CG48" s="643"/>
      <c r="CH48" s="643"/>
      <c r="CI48" s="643"/>
      <c r="CJ48" s="643"/>
      <c r="CK48" s="643"/>
      <c r="CL48" s="643"/>
      <c r="CM48" s="643"/>
      <c r="CN48" s="643"/>
      <c r="CO48" s="643"/>
      <c r="CP48" s="643"/>
      <c r="CQ48" s="644"/>
      <c r="CR48" s="645" t="s">
        <v>231</v>
      </c>
      <c r="CS48" s="646"/>
      <c r="CT48" s="646"/>
      <c r="CU48" s="646"/>
      <c r="CV48" s="646"/>
      <c r="CW48" s="646"/>
      <c r="CX48" s="646"/>
      <c r="CY48" s="647"/>
      <c r="CZ48" s="650" t="s">
        <v>231</v>
      </c>
      <c r="DA48" s="651"/>
      <c r="DB48" s="651"/>
      <c r="DC48" s="663"/>
      <c r="DD48" s="654" t="s">
        <v>231</v>
      </c>
      <c r="DE48" s="646"/>
      <c r="DF48" s="646"/>
      <c r="DG48" s="646"/>
      <c r="DH48" s="646"/>
      <c r="DI48" s="646"/>
      <c r="DJ48" s="646"/>
      <c r="DK48" s="647"/>
      <c r="DL48" s="732"/>
      <c r="DM48" s="733"/>
      <c r="DN48" s="733"/>
      <c r="DO48" s="733"/>
      <c r="DP48" s="733"/>
      <c r="DQ48" s="733"/>
      <c r="DR48" s="733"/>
      <c r="DS48" s="733"/>
      <c r="DT48" s="733"/>
      <c r="DU48" s="733"/>
      <c r="DV48" s="734"/>
      <c r="DW48" s="735"/>
      <c r="DX48" s="736"/>
      <c r="DY48" s="736"/>
      <c r="DZ48" s="736"/>
      <c r="EA48" s="736"/>
      <c r="EB48" s="736"/>
      <c r="EC48" s="737"/>
    </row>
    <row r="49" spans="82:133" ht="11.25" customHeight="1" x14ac:dyDescent="0.15">
      <c r="CD49" s="686" t="s">
        <v>362</v>
      </c>
      <c r="CE49" s="687"/>
      <c r="CF49" s="687"/>
      <c r="CG49" s="687"/>
      <c r="CH49" s="687"/>
      <c r="CI49" s="687"/>
      <c r="CJ49" s="687"/>
      <c r="CK49" s="687"/>
      <c r="CL49" s="687"/>
      <c r="CM49" s="687"/>
      <c r="CN49" s="687"/>
      <c r="CO49" s="687"/>
      <c r="CP49" s="687"/>
      <c r="CQ49" s="688"/>
      <c r="CR49" s="730">
        <v>136199691</v>
      </c>
      <c r="CS49" s="716"/>
      <c r="CT49" s="716"/>
      <c r="CU49" s="716"/>
      <c r="CV49" s="716"/>
      <c r="CW49" s="716"/>
      <c r="CX49" s="716"/>
      <c r="CY49" s="747"/>
      <c r="CZ49" s="742">
        <v>100</v>
      </c>
      <c r="DA49" s="748"/>
      <c r="DB49" s="748"/>
      <c r="DC49" s="749"/>
      <c r="DD49" s="750">
        <v>76995309</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XsbbmbCN46vrBzmdzqiy5MKO9SRMUZj3gfBambTEFrANIwXdrSky5Fw43g8SQ0mQfpj/WDJGQLFLkF1roPHiQQ==" saltValue="lGdbCDJCL9YJOGjYGnhN/w=="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363</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2" t="s">
        <v>364</v>
      </c>
      <c r="DK2" s="793"/>
      <c r="DL2" s="793"/>
      <c r="DM2" s="793"/>
      <c r="DN2" s="793"/>
      <c r="DO2" s="794"/>
      <c r="DP2" s="250"/>
      <c r="DQ2" s="792" t="s">
        <v>365</v>
      </c>
      <c r="DR2" s="793"/>
      <c r="DS2" s="793"/>
      <c r="DT2" s="793"/>
      <c r="DU2" s="793"/>
      <c r="DV2" s="793"/>
      <c r="DW2" s="793"/>
      <c r="DX2" s="793"/>
      <c r="DY2" s="793"/>
      <c r="DZ2" s="794"/>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795" t="s">
        <v>366</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53"/>
      <c r="BA4" s="253"/>
      <c r="BB4" s="253"/>
      <c r="BC4" s="253"/>
      <c r="BD4" s="253"/>
      <c r="BE4" s="254"/>
      <c r="BF4" s="254"/>
      <c r="BG4" s="254"/>
      <c r="BH4" s="254"/>
      <c r="BI4" s="254"/>
      <c r="BJ4" s="254"/>
      <c r="BK4" s="254"/>
      <c r="BL4" s="254"/>
      <c r="BM4" s="254"/>
      <c r="BN4" s="254"/>
      <c r="BO4" s="254"/>
      <c r="BP4" s="254"/>
      <c r="BQ4" s="253" t="s">
        <v>367</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786" t="s">
        <v>368</v>
      </c>
      <c r="B5" s="787"/>
      <c r="C5" s="787"/>
      <c r="D5" s="787"/>
      <c r="E5" s="787"/>
      <c r="F5" s="787"/>
      <c r="G5" s="787"/>
      <c r="H5" s="787"/>
      <c r="I5" s="787"/>
      <c r="J5" s="787"/>
      <c r="K5" s="787"/>
      <c r="L5" s="787"/>
      <c r="M5" s="787"/>
      <c r="N5" s="787"/>
      <c r="O5" s="787"/>
      <c r="P5" s="788"/>
      <c r="Q5" s="763" t="s">
        <v>369</v>
      </c>
      <c r="R5" s="764"/>
      <c r="S5" s="764"/>
      <c r="T5" s="764"/>
      <c r="U5" s="765"/>
      <c r="V5" s="763" t="s">
        <v>370</v>
      </c>
      <c r="W5" s="764"/>
      <c r="X5" s="764"/>
      <c r="Y5" s="764"/>
      <c r="Z5" s="765"/>
      <c r="AA5" s="763" t="s">
        <v>371</v>
      </c>
      <c r="AB5" s="764"/>
      <c r="AC5" s="764"/>
      <c r="AD5" s="764"/>
      <c r="AE5" s="764"/>
      <c r="AF5" s="796" t="s">
        <v>372</v>
      </c>
      <c r="AG5" s="764"/>
      <c r="AH5" s="764"/>
      <c r="AI5" s="764"/>
      <c r="AJ5" s="775"/>
      <c r="AK5" s="764" t="s">
        <v>373</v>
      </c>
      <c r="AL5" s="764"/>
      <c r="AM5" s="764"/>
      <c r="AN5" s="764"/>
      <c r="AO5" s="765"/>
      <c r="AP5" s="763" t="s">
        <v>374</v>
      </c>
      <c r="AQ5" s="764"/>
      <c r="AR5" s="764"/>
      <c r="AS5" s="764"/>
      <c r="AT5" s="765"/>
      <c r="AU5" s="763" t="s">
        <v>375</v>
      </c>
      <c r="AV5" s="764"/>
      <c r="AW5" s="764"/>
      <c r="AX5" s="764"/>
      <c r="AY5" s="775"/>
      <c r="AZ5" s="257"/>
      <c r="BA5" s="257"/>
      <c r="BB5" s="257"/>
      <c r="BC5" s="257"/>
      <c r="BD5" s="257"/>
      <c r="BE5" s="258"/>
      <c r="BF5" s="258"/>
      <c r="BG5" s="258"/>
      <c r="BH5" s="258"/>
      <c r="BI5" s="258"/>
      <c r="BJ5" s="258"/>
      <c r="BK5" s="258"/>
      <c r="BL5" s="258"/>
      <c r="BM5" s="258"/>
      <c r="BN5" s="258"/>
      <c r="BO5" s="258"/>
      <c r="BP5" s="258"/>
      <c r="BQ5" s="786" t="s">
        <v>376</v>
      </c>
      <c r="BR5" s="787"/>
      <c r="BS5" s="787"/>
      <c r="BT5" s="787"/>
      <c r="BU5" s="787"/>
      <c r="BV5" s="787"/>
      <c r="BW5" s="787"/>
      <c r="BX5" s="787"/>
      <c r="BY5" s="787"/>
      <c r="BZ5" s="787"/>
      <c r="CA5" s="787"/>
      <c r="CB5" s="787"/>
      <c r="CC5" s="787"/>
      <c r="CD5" s="787"/>
      <c r="CE5" s="787"/>
      <c r="CF5" s="787"/>
      <c r="CG5" s="788"/>
      <c r="CH5" s="763" t="s">
        <v>377</v>
      </c>
      <c r="CI5" s="764"/>
      <c r="CJ5" s="764"/>
      <c r="CK5" s="764"/>
      <c r="CL5" s="765"/>
      <c r="CM5" s="763" t="s">
        <v>378</v>
      </c>
      <c r="CN5" s="764"/>
      <c r="CO5" s="764"/>
      <c r="CP5" s="764"/>
      <c r="CQ5" s="765"/>
      <c r="CR5" s="763" t="s">
        <v>379</v>
      </c>
      <c r="CS5" s="764"/>
      <c r="CT5" s="764"/>
      <c r="CU5" s="764"/>
      <c r="CV5" s="765"/>
      <c r="CW5" s="763" t="s">
        <v>380</v>
      </c>
      <c r="CX5" s="764"/>
      <c r="CY5" s="764"/>
      <c r="CZ5" s="764"/>
      <c r="DA5" s="765"/>
      <c r="DB5" s="763" t="s">
        <v>381</v>
      </c>
      <c r="DC5" s="764"/>
      <c r="DD5" s="764"/>
      <c r="DE5" s="764"/>
      <c r="DF5" s="765"/>
      <c r="DG5" s="769" t="s">
        <v>382</v>
      </c>
      <c r="DH5" s="770"/>
      <c r="DI5" s="770"/>
      <c r="DJ5" s="770"/>
      <c r="DK5" s="771"/>
      <c r="DL5" s="769" t="s">
        <v>383</v>
      </c>
      <c r="DM5" s="770"/>
      <c r="DN5" s="770"/>
      <c r="DO5" s="770"/>
      <c r="DP5" s="771"/>
      <c r="DQ5" s="763" t="s">
        <v>384</v>
      </c>
      <c r="DR5" s="764"/>
      <c r="DS5" s="764"/>
      <c r="DT5" s="764"/>
      <c r="DU5" s="765"/>
      <c r="DV5" s="763" t="s">
        <v>375</v>
      </c>
      <c r="DW5" s="764"/>
      <c r="DX5" s="764"/>
      <c r="DY5" s="764"/>
      <c r="DZ5" s="775"/>
      <c r="EA5" s="255"/>
    </row>
    <row r="6" spans="1:131" s="256" customFormat="1" ht="26.25" customHeight="1" thickBot="1" x14ac:dyDescent="0.2">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53"/>
      <c r="BA6" s="253"/>
      <c r="BB6" s="253"/>
      <c r="BC6" s="253"/>
      <c r="BD6" s="253"/>
      <c r="BE6" s="254"/>
      <c r="BF6" s="254"/>
      <c r="BG6" s="254"/>
      <c r="BH6" s="254"/>
      <c r="BI6" s="254"/>
      <c r="BJ6" s="254"/>
      <c r="BK6" s="254"/>
      <c r="BL6" s="254"/>
      <c r="BM6" s="254"/>
      <c r="BN6" s="254"/>
      <c r="BO6" s="254"/>
      <c r="BP6" s="254"/>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5"/>
    </row>
    <row r="7" spans="1:131" s="256" customFormat="1" ht="26.25" customHeight="1" thickTop="1" x14ac:dyDescent="0.15">
      <c r="A7" s="259">
        <v>1</v>
      </c>
      <c r="B7" s="777" t="s">
        <v>385</v>
      </c>
      <c r="C7" s="778"/>
      <c r="D7" s="778"/>
      <c r="E7" s="778"/>
      <c r="F7" s="778"/>
      <c r="G7" s="778"/>
      <c r="H7" s="778"/>
      <c r="I7" s="778"/>
      <c r="J7" s="778"/>
      <c r="K7" s="778"/>
      <c r="L7" s="778"/>
      <c r="M7" s="778"/>
      <c r="N7" s="778"/>
      <c r="O7" s="778"/>
      <c r="P7" s="779"/>
      <c r="Q7" s="780">
        <v>136092</v>
      </c>
      <c r="R7" s="781"/>
      <c r="S7" s="781"/>
      <c r="T7" s="781"/>
      <c r="U7" s="781"/>
      <c r="V7" s="781">
        <v>134729</v>
      </c>
      <c r="W7" s="781"/>
      <c r="X7" s="781"/>
      <c r="Y7" s="781"/>
      <c r="Z7" s="781"/>
      <c r="AA7" s="781">
        <f>+Q7-V7</f>
        <v>1363</v>
      </c>
      <c r="AB7" s="781"/>
      <c r="AC7" s="781"/>
      <c r="AD7" s="781"/>
      <c r="AE7" s="782"/>
      <c r="AF7" s="783">
        <v>1289</v>
      </c>
      <c r="AG7" s="784"/>
      <c r="AH7" s="784"/>
      <c r="AI7" s="784"/>
      <c r="AJ7" s="785"/>
      <c r="AK7" s="820">
        <v>765</v>
      </c>
      <c r="AL7" s="821"/>
      <c r="AM7" s="821"/>
      <c r="AN7" s="821"/>
      <c r="AO7" s="821"/>
      <c r="AP7" s="821">
        <v>127959</v>
      </c>
      <c r="AQ7" s="821"/>
      <c r="AR7" s="821"/>
      <c r="AS7" s="821"/>
      <c r="AT7" s="821"/>
      <c r="AU7" s="822"/>
      <c r="AV7" s="822"/>
      <c r="AW7" s="822"/>
      <c r="AX7" s="822"/>
      <c r="AY7" s="823"/>
      <c r="AZ7" s="253"/>
      <c r="BA7" s="253"/>
      <c r="BB7" s="253"/>
      <c r="BC7" s="253"/>
      <c r="BD7" s="253"/>
      <c r="BE7" s="254"/>
      <c r="BF7" s="254"/>
      <c r="BG7" s="254"/>
      <c r="BH7" s="254"/>
      <c r="BI7" s="254"/>
      <c r="BJ7" s="254"/>
      <c r="BK7" s="254"/>
      <c r="BL7" s="254"/>
      <c r="BM7" s="254"/>
      <c r="BN7" s="254"/>
      <c r="BO7" s="254"/>
      <c r="BP7" s="254"/>
      <c r="BQ7" s="260">
        <v>1</v>
      </c>
      <c r="BR7" s="261"/>
      <c r="BS7" s="824" t="s">
        <v>601</v>
      </c>
      <c r="BT7" s="825"/>
      <c r="BU7" s="825"/>
      <c r="BV7" s="825"/>
      <c r="BW7" s="825"/>
      <c r="BX7" s="825"/>
      <c r="BY7" s="825"/>
      <c r="BZ7" s="825"/>
      <c r="CA7" s="825"/>
      <c r="CB7" s="825"/>
      <c r="CC7" s="825"/>
      <c r="CD7" s="825"/>
      <c r="CE7" s="825"/>
      <c r="CF7" s="825"/>
      <c r="CG7" s="826"/>
      <c r="CH7" s="817">
        <v>-621</v>
      </c>
      <c r="CI7" s="818"/>
      <c r="CJ7" s="818"/>
      <c r="CK7" s="818"/>
      <c r="CL7" s="819"/>
      <c r="CM7" s="817">
        <v>2414</v>
      </c>
      <c r="CN7" s="818"/>
      <c r="CO7" s="818"/>
      <c r="CP7" s="818"/>
      <c r="CQ7" s="819"/>
      <c r="CR7" s="817">
        <v>20</v>
      </c>
      <c r="CS7" s="818"/>
      <c r="CT7" s="818"/>
      <c r="CU7" s="818"/>
      <c r="CV7" s="819"/>
      <c r="CW7" s="817">
        <v>21</v>
      </c>
      <c r="CX7" s="818"/>
      <c r="CY7" s="818"/>
      <c r="CZ7" s="818"/>
      <c r="DA7" s="819"/>
      <c r="DB7" s="817" t="s">
        <v>602</v>
      </c>
      <c r="DC7" s="818"/>
      <c r="DD7" s="818"/>
      <c r="DE7" s="818"/>
      <c r="DF7" s="819"/>
      <c r="DG7" s="817" t="s">
        <v>602</v>
      </c>
      <c r="DH7" s="818"/>
      <c r="DI7" s="818"/>
      <c r="DJ7" s="818"/>
      <c r="DK7" s="819"/>
      <c r="DL7" s="817" t="s">
        <v>602</v>
      </c>
      <c r="DM7" s="818"/>
      <c r="DN7" s="818"/>
      <c r="DO7" s="818"/>
      <c r="DP7" s="819"/>
      <c r="DQ7" s="817" t="s">
        <v>602</v>
      </c>
      <c r="DR7" s="818"/>
      <c r="DS7" s="818"/>
      <c r="DT7" s="818"/>
      <c r="DU7" s="819"/>
      <c r="DV7" s="798"/>
      <c r="DW7" s="799"/>
      <c r="DX7" s="799"/>
      <c r="DY7" s="799"/>
      <c r="DZ7" s="800"/>
      <c r="EA7" s="255"/>
    </row>
    <row r="8" spans="1:131" s="256" customFormat="1" ht="26.25" customHeight="1" x14ac:dyDescent="0.15">
      <c r="A8" s="262">
        <v>2</v>
      </c>
      <c r="B8" s="801" t="s">
        <v>386</v>
      </c>
      <c r="C8" s="802"/>
      <c r="D8" s="802"/>
      <c r="E8" s="802"/>
      <c r="F8" s="802"/>
      <c r="G8" s="802"/>
      <c r="H8" s="802"/>
      <c r="I8" s="802"/>
      <c r="J8" s="802"/>
      <c r="K8" s="802"/>
      <c r="L8" s="802"/>
      <c r="M8" s="802"/>
      <c r="N8" s="802"/>
      <c r="O8" s="802"/>
      <c r="P8" s="803"/>
      <c r="Q8" s="804">
        <v>3546</v>
      </c>
      <c r="R8" s="805"/>
      <c r="S8" s="805"/>
      <c r="T8" s="805"/>
      <c r="U8" s="805"/>
      <c r="V8" s="805">
        <v>3493</v>
      </c>
      <c r="W8" s="805"/>
      <c r="X8" s="805"/>
      <c r="Y8" s="805"/>
      <c r="Z8" s="805"/>
      <c r="AA8" s="805">
        <f>+Q8-V8</f>
        <v>53</v>
      </c>
      <c r="AB8" s="805"/>
      <c r="AC8" s="805"/>
      <c r="AD8" s="805"/>
      <c r="AE8" s="806"/>
      <c r="AF8" s="807">
        <v>53</v>
      </c>
      <c r="AG8" s="808"/>
      <c r="AH8" s="808"/>
      <c r="AI8" s="808"/>
      <c r="AJ8" s="809"/>
      <c r="AK8" s="810">
        <v>1326</v>
      </c>
      <c r="AL8" s="811"/>
      <c r="AM8" s="811"/>
      <c r="AN8" s="811"/>
      <c r="AO8" s="811"/>
      <c r="AP8" s="811">
        <v>11421</v>
      </c>
      <c r="AQ8" s="811"/>
      <c r="AR8" s="811"/>
      <c r="AS8" s="811"/>
      <c r="AT8" s="811"/>
      <c r="AU8" s="812"/>
      <c r="AV8" s="812"/>
      <c r="AW8" s="812"/>
      <c r="AX8" s="812"/>
      <c r="AY8" s="813"/>
      <c r="AZ8" s="253"/>
      <c r="BA8" s="253"/>
      <c r="BB8" s="253"/>
      <c r="BC8" s="253"/>
      <c r="BD8" s="253"/>
      <c r="BE8" s="254"/>
      <c r="BF8" s="254"/>
      <c r="BG8" s="254"/>
      <c r="BH8" s="254"/>
      <c r="BI8" s="254"/>
      <c r="BJ8" s="254"/>
      <c r="BK8" s="254"/>
      <c r="BL8" s="254"/>
      <c r="BM8" s="254"/>
      <c r="BN8" s="254"/>
      <c r="BO8" s="254"/>
      <c r="BP8" s="254"/>
      <c r="BQ8" s="263">
        <v>2</v>
      </c>
      <c r="BR8" s="264"/>
      <c r="BS8" s="814" t="s">
        <v>603</v>
      </c>
      <c r="BT8" s="815"/>
      <c r="BU8" s="815"/>
      <c r="BV8" s="815"/>
      <c r="BW8" s="815"/>
      <c r="BX8" s="815"/>
      <c r="BY8" s="815"/>
      <c r="BZ8" s="815"/>
      <c r="CA8" s="815"/>
      <c r="CB8" s="815"/>
      <c r="CC8" s="815"/>
      <c r="CD8" s="815"/>
      <c r="CE8" s="815"/>
      <c r="CF8" s="815"/>
      <c r="CG8" s="816"/>
      <c r="CH8" s="827">
        <v>-4</v>
      </c>
      <c r="CI8" s="828"/>
      <c r="CJ8" s="828"/>
      <c r="CK8" s="828"/>
      <c r="CL8" s="829"/>
      <c r="CM8" s="827">
        <v>418</v>
      </c>
      <c r="CN8" s="828"/>
      <c r="CO8" s="828"/>
      <c r="CP8" s="828"/>
      <c r="CQ8" s="829"/>
      <c r="CR8" s="827">
        <v>304</v>
      </c>
      <c r="CS8" s="828"/>
      <c r="CT8" s="828"/>
      <c r="CU8" s="828"/>
      <c r="CV8" s="829"/>
      <c r="CW8" s="827" t="s">
        <v>602</v>
      </c>
      <c r="CX8" s="828"/>
      <c r="CY8" s="828"/>
      <c r="CZ8" s="828"/>
      <c r="DA8" s="829"/>
      <c r="DB8" s="827" t="s">
        <v>602</v>
      </c>
      <c r="DC8" s="828"/>
      <c r="DD8" s="828"/>
      <c r="DE8" s="828"/>
      <c r="DF8" s="829"/>
      <c r="DG8" s="827" t="s">
        <v>602</v>
      </c>
      <c r="DH8" s="828"/>
      <c r="DI8" s="828"/>
      <c r="DJ8" s="828"/>
      <c r="DK8" s="829"/>
      <c r="DL8" s="827" t="s">
        <v>602</v>
      </c>
      <c r="DM8" s="828"/>
      <c r="DN8" s="828"/>
      <c r="DO8" s="828"/>
      <c r="DP8" s="829"/>
      <c r="DQ8" s="827" t="s">
        <v>602</v>
      </c>
      <c r="DR8" s="828"/>
      <c r="DS8" s="828"/>
      <c r="DT8" s="828"/>
      <c r="DU8" s="829"/>
      <c r="DV8" s="830"/>
      <c r="DW8" s="831"/>
      <c r="DX8" s="831"/>
      <c r="DY8" s="831"/>
      <c r="DZ8" s="832"/>
      <c r="EA8" s="255"/>
    </row>
    <row r="9" spans="1:131" s="256" customFormat="1" ht="26.25" customHeight="1" x14ac:dyDescent="0.15">
      <c r="A9" s="262">
        <v>3</v>
      </c>
      <c r="B9" s="801" t="s">
        <v>387</v>
      </c>
      <c r="C9" s="802"/>
      <c r="D9" s="802"/>
      <c r="E9" s="802"/>
      <c r="F9" s="802"/>
      <c r="G9" s="802"/>
      <c r="H9" s="802"/>
      <c r="I9" s="802"/>
      <c r="J9" s="802"/>
      <c r="K9" s="802"/>
      <c r="L9" s="802"/>
      <c r="M9" s="802"/>
      <c r="N9" s="802"/>
      <c r="O9" s="802"/>
      <c r="P9" s="803"/>
      <c r="Q9" s="804">
        <v>34</v>
      </c>
      <c r="R9" s="805"/>
      <c r="S9" s="805"/>
      <c r="T9" s="805"/>
      <c r="U9" s="805"/>
      <c r="V9" s="805">
        <v>33</v>
      </c>
      <c r="W9" s="805"/>
      <c r="X9" s="805"/>
      <c r="Y9" s="805"/>
      <c r="Z9" s="805"/>
      <c r="AA9" s="805">
        <f>+Q9-V9</f>
        <v>1</v>
      </c>
      <c r="AB9" s="805"/>
      <c r="AC9" s="805"/>
      <c r="AD9" s="805"/>
      <c r="AE9" s="806"/>
      <c r="AF9" s="807">
        <v>1</v>
      </c>
      <c r="AG9" s="808"/>
      <c r="AH9" s="808"/>
      <c r="AI9" s="808"/>
      <c r="AJ9" s="809"/>
      <c r="AK9" s="810" t="s">
        <v>613</v>
      </c>
      <c r="AL9" s="811"/>
      <c r="AM9" s="811"/>
      <c r="AN9" s="811"/>
      <c r="AO9" s="811"/>
      <c r="AP9" s="811" t="s">
        <v>613</v>
      </c>
      <c r="AQ9" s="811"/>
      <c r="AR9" s="811"/>
      <c r="AS9" s="811"/>
      <c r="AT9" s="811"/>
      <c r="AU9" s="812"/>
      <c r="AV9" s="812"/>
      <c r="AW9" s="812"/>
      <c r="AX9" s="812"/>
      <c r="AY9" s="813"/>
      <c r="AZ9" s="253"/>
      <c r="BA9" s="253"/>
      <c r="BB9" s="253"/>
      <c r="BC9" s="253"/>
      <c r="BD9" s="253"/>
      <c r="BE9" s="254"/>
      <c r="BF9" s="254"/>
      <c r="BG9" s="254"/>
      <c r="BH9" s="254"/>
      <c r="BI9" s="254"/>
      <c r="BJ9" s="254"/>
      <c r="BK9" s="254"/>
      <c r="BL9" s="254"/>
      <c r="BM9" s="254"/>
      <c r="BN9" s="254"/>
      <c r="BO9" s="254"/>
      <c r="BP9" s="254"/>
      <c r="BQ9" s="263">
        <v>3</v>
      </c>
      <c r="BR9" s="264" t="s">
        <v>604</v>
      </c>
      <c r="BS9" s="814" t="s">
        <v>605</v>
      </c>
      <c r="BT9" s="815"/>
      <c r="BU9" s="815"/>
      <c r="BV9" s="815"/>
      <c r="BW9" s="815"/>
      <c r="BX9" s="815"/>
      <c r="BY9" s="815"/>
      <c r="BZ9" s="815"/>
      <c r="CA9" s="815"/>
      <c r="CB9" s="815"/>
      <c r="CC9" s="815"/>
      <c r="CD9" s="815"/>
      <c r="CE9" s="815"/>
      <c r="CF9" s="815"/>
      <c r="CG9" s="816"/>
      <c r="CH9" s="827">
        <v>6</v>
      </c>
      <c r="CI9" s="828"/>
      <c r="CJ9" s="828"/>
      <c r="CK9" s="828"/>
      <c r="CL9" s="829"/>
      <c r="CM9" s="827">
        <v>2947</v>
      </c>
      <c r="CN9" s="828"/>
      <c r="CO9" s="828"/>
      <c r="CP9" s="828"/>
      <c r="CQ9" s="829"/>
      <c r="CR9" s="827">
        <v>10</v>
      </c>
      <c r="CS9" s="828"/>
      <c r="CT9" s="828"/>
      <c r="CU9" s="828"/>
      <c r="CV9" s="829"/>
      <c r="CW9" s="827" t="s">
        <v>602</v>
      </c>
      <c r="CX9" s="828"/>
      <c r="CY9" s="828"/>
      <c r="CZ9" s="828"/>
      <c r="DA9" s="829"/>
      <c r="DB9" s="827" t="s">
        <v>602</v>
      </c>
      <c r="DC9" s="828"/>
      <c r="DD9" s="828"/>
      <c r="DE9" s="828"/>
      <c r="DF9" s="829"/>
      <c r="DG9" s="827">
        <v>1734</v>
      </c>
      <c r="DH9" s="828"/>
      <c r="DI9" s="828"/>
      <c r="DJ9" s="828"/>
      <c r="DK9" s="829"/>
      <c r="DL9" s="827" t="s">
        <v>602</v>
      </c>
      <c r="DM9" s="828"/>
      <c r="DN9" s="828"/>
      <c r="DO9" s="828"/>
      <c r="DP9" s="829"/>
      <c r="DQ9" s="827">
        <v>1384</v>
      </c>
      <c r="DR9" s="828"/>
      <c r="DS9" s="828"/>
      <c r="DT9" s="828"/>
      <c r="DU9" s="829"/>
      <c r="DV9" s="830"/>
      <c r="DW9" s="831"/>
      <c r="DX9" s="831"/>
      <c r="DY9" s="831"/>
      <c r="DZ9" s="832"/>
      <c r="EA9" s="255"/>
    </row>
    <row r="10" spans="1:131" s="256" customFormat="1" ht="26.25" customHeight="1" x14ac:dyDescent="0.15">
      <c r="A10" s="262">
        <v>4</v>
      </c>
      <c r="B10" s="801" t="s">
        <v>388</v>
      </c>
      <c r="C10" s="802"/>
      <c r="D10" s="802"/>
      <c r="E10" s="802"/>
      <c r="F10" s="802"/>
      <c r="G10" s="802"/>
      <c r="H10" s="802"/>
      <c r="I10" s="802"/>
      <c r="J10" s="802"/>
      <c r="K10" s="802"/>
      <c r="L10" s="802"/>
      <c r="M10" s="802"/>
      <c r="N10" s="802"/>
      <c r="O10" s="802"/>
      <c r="P10" s="803"/>
      <c r="Q10" s="804">
        <v>214</v>
      </c>
      <c r="R10" s="805"/>
      <c r="S10" s="805"/>
      <c r="T10" s="805"/>
      <c r="U10" s="805"/>
      <c r="V10" s="805">
        <v>48</v>
      </c>
      <c r="W10" s="805"/>
      <c r="X10" s="805"/>
      <c r="Y10" s="805"/>
      <c r="Z10" s="805"/>
      <c r="AA10" s="805">
        <f>+Q10-V10</f>
        <v>166</v>
      </c>
      <c r="AB10" s="805"/>
      <c r="AC10" s="805"/>
      <c r="AD10" s="805"/>
      <c r="AE10" s="806"/>
      <c r="AF10" s="807">
        <v>1</v>
      </c>
      <c r="AG10" s="808"/>
      <c r="AH10" s="808"/>
      <c r="AI10" s="808"/>
      <c r="AJ10" s="809"/>
      <c r="AK10" s="810">
        <v>1</v>
      </c>
      <c r="AL10" s="811"/>
      <c r="AM10" s="811"/>
      <c r="AN10" s="811"/>
      <c r="AO10" s="811"/>
      <c r="AP10" s="811">
        <v>644</v>
      </c>
      <c r="AQ10" s="811"/>
      <c r="AR10" s="811"/>
      <c r="AS10" s="811"/>
      <c r="AT10" s="811"/>
      <c r="AU10" s="812"/>
      <c r="AV10" s="812"/>
      <c r="AW10" s="812"/>
      <c r="AX10" s="812"/>
      <c r="AY10" s="813"/>
      <c r="AZ10" s="253"/>
      <c r="BA10" s="253"/>
      <c r="BB10" s="253"/>
      <c r="BC10" s="253"/>
      <c r="BD10" s="253"/>
      <c r="BE10" s="254"/>
      <c r="BF10" s="254"/>
      <c r="BG10" s="254"/>
      <c r="BH10" s="254"/>
      <c r="BI10" s="254"/>
      <c r="BJ10" s="254"/>
      <c r="BK10" s="254"/>
      <c r="BL10" s="254"/>
      <c r="BM10" s="254"/>
      <c r="BN10" s="254"/>
      <c r="BO10" s="254"/>
      <c r="BP10" s="254"/>
      <c r="BQ10" s="263">
        <v>4</v>
      </c>
      <c r="BR10" s="264"/>
      <c r="BS10" s="814" t="s">
        <v>606</v>
      </c>
      <c r="BT10" s="815"/>
      <c r="BU10" s="815"/>
      <c r="BV10" s="815"/>
      <c r="BW10" s="815"/>
      <c r="BX10" s="815"/>
      <c r="BY10" s="815"/>
      <c r="BZ10" s="815"/>
      <c r="CA10" s="815"/>
      <c r="CB10" s="815"/>
      <c r="CC10" s="815"/>
      <c r="CD10" s="815"/>
      <c r="CE10" s="815"/>
      <c r="CF10" s="815"/>
      <c r="CG10" s="816"/>
      <c r="CH10" s="827">
        <v>116</v>
      </c>
      <c r="CI10" s="828"/>
      <c r="CJ10" s="828"/>
      <c r="CK10" s="828"/>
      <c r="CL10" s="829"/>
      <c r="CM10" s="827">
        <v>3287</v>
      </c>
      <c r="CN10" s="828"/>
      <c r="CO10" s="828"/>
      <c r="CP10" s="828"/>
      <c r="CQ10" s="829"/>
      <c r="CR10" s="827">
        <v>80</v>
      </c>
      <c r="CS10" s="828"/>
      <c r="CT10" s="828"/>
      <c r="CU10" s="828"/>
      <c r="CV10" s="829"/>
      <c r="CW10" s="827" t="s">
        <v>602</v>
      </c>
      <c r="CX10" s="828"/>
      <c r="CY10" s="828"/>
      <c r="CZ10" s="828"/>
      <c r="DA10" s="829"/>
      <c r="DB10" s="827" t="s">
        <v>602</v>
      </c>
      <c r="DC10" s="828"/>
      <c r="DD10" s="828"/>
      <c r="DE10" s="828"/>
      <c r="DF10" s="829"/>
      <c r="DG10" s="827" t="s">
        <v>602</v>
      </c>
      <c r="DH10" s="828"/>
      <c r="DI10" s="828"/>
      <c r="DJ10" s="828"/>
      <c r="DK10" s="829"/>
      <c r="DL10" s="827" t="s">
        <v>602</v>
      </c>
      <c r="DM10" s="828"/>
      <c r="DN10" s="828"/>
      <c r="DO10" s="828"/>
      <c r="DP10" s="829"/>
      <c r="DQ10" s="827" t="s">
        <v>602</v>
      </c>
      <c r="DR10" s="828"/>
      <c r="DS10" s="828"/>
      <c r="DT10" s="828"/>
      <c r="DU10" s="829"/>
      <c r="DV10" s="830"/>
      <c r="DW10" s="831"/>
      <c r="DX10" s="831"/>
      <c r="DY10" s="831"/>
      <c r="DZ10" s="832"/>
      <c r="EA10" s="255"/>
    </row>
    <row r="11" spans="1:131" s="256" customFormat="1" ht="26.25" customHeight="1" x14ac:dyDescent="0.15">
      <c r="A11" s="262">
        <v>5</v>
      </c>
      <c r="B11" s="801"/>
      <c r="C11" s="802"/>
      <c r="D11" s="802"/>
      <c r="E11" s="802"/>
      <c r="F11" s="802"/>
      <c r="G11" s="802"/>
      <c r="H11" s="802"/>
      <c r="I11" s="802"/>
      <c r="J11" s="802"/>
      <c r="K11" s="802"/>
      <c r="L11" s="802"/>
      <c r="M11" s="802"/>
      <c r="N11" s="802"/>
      <c r="O11" s="802"/>
      <c r="P11" s="803"/>
      <c r="Q11" s="804"/>
      <c r="R11" s="805"/>
      <c r="S11" s="805"/>
      <c r="T11" s="805"/>
      <c r="U11" s="805"/>
      <c r="V11" s="805"/>
      <c r="W11" s="805"/>
      <c r="X11" s="805"/>
      <c r="Y11" s="805"/>
      <c r="Z11" s="805"/>
      <c r="AA11" s="805"/>
      <c r="AB11" s="805"/>
      <c r="AC11" s="805"/>
      <c r="AD11" s="805"/>
      <c r="AE11" s="806"/>
      <c r="AF11" s="807"/>
      <c r="AG11" s="808"/>
      <c r="AH11" s="808"/>
      <c r="AI11" s="808"/>
      <c r="AJ11" s="809"/>
      <c r="AK11" s="810"/>
      <c r="AL11" s="811"/>
      <c r="AM11" s="811"/>
      <c r="AN11" s="811"/>
      <c r="AO11" s="811"/>
      <c r="AP11" s="811"/>
      <c r="AQ11" s="811"/>
      <c r="AR11" s="811"/>
      <c r="AS11" s="811"/>
      <c r="AT11" s="811"/>
      <c r="AU11" s="812"/>
      <c r="AV11" s="812"/>
      <c r="AW11" s="812"/>
      <c r="AX11" s="812"/>
      <c r="AY11" s="813"/>
      <c r="AZ11" s="253"/>
      <c r="BA11" s="253"/>
      <c r="BB11" s="253"/>
      <c r="BC11" s="253"/>
      <c r="BD11" s="253"/>
      <c r="BE11" s="254"/>
      <c r="BF11" s="254"/>
      <c r="BG11" s="254"/>
      <c r="BH11" s="254"/>
      <c r="BI11" s="254"/>
      <c r="BJ11" s="254"/>
      <c r="BK11" s="254"/>
      <c r="BL11" s="254"/>
      <c r="BM11" s="254"/>
      <c r="BN11" s="254"/>
      <c r="BO11" s="254"/>
      <c r="BP11" s="254"/>
      <c r="BQ11" s="263">
        <v>5</v>
      </c>
      <c r="BR11" s="264"/>
      <c r="BS11" s="814" t="s">
        <v>607</v>
      </c>
      <c r="BT11" s="815"/>
      <c r="BU11" s="815"/>
      <c r="BV11" s="815"/>
      <c r="BW11" s="815"/>
      <c r="BX11" s="815"/>
      <c r="BY11" s="815"/>
      <c r="BZ11" s="815"/>
      <c r="CA11" s="815"/>
      <c r="CB11" s="815"/>
      <c r="CC11" s="815"/>
      <c r="CD11" s="815"/>
      <c r="CE11" s="815"/>
      <c r="CF11" s="815"/>
      <c r="CG11" s="816"/>
      <c r="CH11" s="827">
        <v>3</v>
      </c>
      <c r="CI11" s="828"/>
      <c r="CJ11" s="828"/>
      <c r="CK11" s="828"/>
      <c r="CL11" s="829"/>
      <c r="CM11" s="827">
        <v>106</v>
      </c>
      <c r="CN11" s="828"/>
      <c r="CO11" s="828"/>
      <c r="CP11" s="828"/>
      <c r="CQ11" s="829"/>
      <c r="CR11" s="827">
        <v>35</v>
      </c>
      <c r="CS11" s="828"/>
      <c r="CT11" s="828"/>
      <c r="CU11" s="828"/>
      <c r="CV11" s="829"/>
      <c r="CW11" s="827" t="s">
        <v>602</v>
      </c>
      <c r="CX11" s="828"/>
      <c r="CY11" s="828"/>
      <c r="CZ11" s="828"/>
      <c r="DA11" s="829"/>
      <c r="DB11" s="827" t="s">
        <v>602</v>
      </c>
      <c r="DC11" s="828"/>
      <c r="DD11" s="828"/>
      <c r="DE11" s="828"/>
      <c r="DF11" s="829"/>
      <c r="DG11" s="827" t="s">
        <v>602</v>
      </c>
      <c r="DH11" s="828"/>
      <c r="DI11" s="828"/>
      <c r="DJ11" s="828"/>
      <c r="DK11" s="829"/>
      <c r="DL11" s="827" t="s">
        <v>602</v>
      </c>
      <c r="DM11" s="828"/>
      <c r="DN11" s="828"/>
      <c r="DO11" s="828"/>
      <c r="DP11" s="829"/>
      <c r="DQ11" s="827" t="s">
        <v>602</v>
      </c>
      <c r="DR11" s="828"/>
      <c r="DS11" s="828"/>
      <c r="DT11" s="828"/>
      <c r="DU11" s="829"/>
      <c r="DV11" s="830"/>
      <c r="DW11" s="831"/>
      <c r="DX11" s="831"/>
      <c r="DY11" s="831"/>
      <c r="DZ11" s="832"/>
      <c r="EA11" s="255"/>
    </row>
    <row r="12" spans="1:131" s="256" customFormat="1" ht="26.25" customHeight="1" x14ac:dyDescent="0.15">
      <c r="A12" s="262">
        <v>6</v>
      </c>
      <c r="B12" s="801"/>
      <c r="C12" s="802"/>
      <c r="D12" s="802"/>
      <c r="E12" s="802"/>
      <c r="F12" s="802"/>
      <c r="G12" s="802"/>
      <c r="H12" s="802"/>
      <c r="I12" s="802"/>
      <c r="J12" s="802"/>
      <c r="K12" s="802"/>
      <c r="L12" s="802"/>
      <c r="M12" s="802"/>
      <c r="N12" s="802"/>
      <c r="O12" s="802"/>
      <c r="P12" s="803"/>
      <c r="Q12" s="804"/>
      <c r="R12" s="805"/>
      <c r="S12" s="805"/>
      <c r="T12" s="805"/>
      <c r="U12" s="805"/>
      <c r="V12" s="805"/>
      <c r="W12" s="805"/>
      <c r="X12" s="805"/>
      <c r="Y12" s="805"/>
      <c r="Z12" s="805"/>
      <c r="AA12" s="805"/>
      <c r="AB12" s="805"/>
      <c r="AC12" s="805"/>
      <c r="AD12" s="805"/>
      <c r="AE12" s="806"/>
      <c r="AF12" s="807"/>
      <c r="AG12" s="808"/>
      <c r="AH12" s="808"/>
      <c r="AI12" s="808"/>
      <c r="AJ12" s="809"/>
      <c r="AK12" s="810"/>
      <c r="AL12" s="811"/>
      <c r="AM12" s="811"/>
      <c r="AN12" s="811"/>
      <c r="AO12" s="811"/>
      <c r="AP12" s="811"/>
      <c r="AQ12" s="811"/>
      <c r="AR12" s="811"/>
      <c r="AS12" s="811"/>
      <c r="AT12" s="811"/>
      <c r="AU12" s="812"/>
      <c r="AV12" s="812"/>
      <c r="AW12" s="812"/>
      <c r="AX12" s="812"/>
      <c r="AY12" s="813"/>
      <c r="AZ12" s="253"/>
      <c r="BA12" s="253"/>
      <c r="BB12" s="253"/>
      <c r="BC12" s="253"/>
      <c r="BD12" s="253"/>
      <c r="BE12" s="254"/>
      <c r="BF12" s="254"/>
      <c r="BG12" s="254"/>
      <c r="BH12" s="254"/>
      <c r="BI12" s="254"/>
      <c r="BJ12" s="254"/>
      <c r="BK12" s="254"/>
      <c r="BL12" s="254"/>
      <c r="BM12" s="254"/>
      <c r="BN12" s="254"/>
      <c r="BO12" s="254"/>
      <c r="BP12" s="254"/>
      <c r="BQ12" s="263">
        <v>6</v>
      </c>
      <c r="BR12" s="264"/>
      <c r="BS12" s="814" t="s">
        <v>608</v>
      </c>
      <c r="BT12" s="815"/>
      <c r="BU12" s="815"/>
      <c r="BV12" s="815"/>
      <c r="BW12" s="815"/>
      <c r="BX12" s="815"/>
      <c r="BY12" s="815"/>
      <c r="BZ12" s="815"/>
      <c r="CA12" s="815"/>
      <c r="CB12" s="815"/>
      <c r="CC12" s="815"/>
      <c r="CD12" s="815"/>
      <c r="CE12" s="815"/>
      <c r="CF12" s="815"/>
      <c r="CG12" s="816"/>
      <c r="CH12" s="827">
        <v>56</v>
      </c>
      <c r="CI12" s="828"/>
      <c r="CJ12" s="828"/>
      <c r="CK12" s="828"/>
      <c r="CL12" s="829"/>
      <c r="CM12" s="827">
        <v>436</v>
      </c>
      <c r="CN12" s="828"/>
      <c r="CO12" s="828"/>
      <c r="CP12" s="828"/>
      <c r="CQ12" s="829"/>
      <c r="CR12" s="827">
        <v>3</v>
      </c>
      <c r="CS12" s="828"/>
      <c r="CT12" s="828"/>
      <c r="CU12" s="828"/>
      <c r="CV12" s="829"/>
      <c r="CW12" s="827">
        <v>11</v>
      </c>
      <c r="CX12" s="828"/>
      <c r="CY12" s="828"/>
      <c r="CZ12" s="828"/>
      <c r="DA12" s="829"/>
      <c r="DB12" s="827" t="s">
        <v>602</v>
      </c>
      <c r="DC12" s="828"/>
      <c r="DD12" s="828"/>
      <c r="DE12" s="828"/>
      <c r="DF12" s="829"/>
      <c r="DG12" s="827" t="s">
        <v>602</v>
      </c>
      <c r="DH12" s="828"/>
      <c r="DI12" s="828"/>
      <c r="DJ12" s="828"/>
      <c r="DK12" s="829"/>
      <c r="DL12" s="827" t="s">
        <v>602</v>
      </c>
      <c r="DM12" s="828"/>
      <c r="DN12" s="828"/>
      <c r="DO12" s="828"/>
      <c r="DP12" s="829"/>
      <c r="DQ12" s="827" t="s">
        <v>602</v>
      </c>
      <c r="DR12" s="828"/>
      <c r="DS12" s="828"/>
      <c r="DT12" s="828"/>
      <c r="DU12" s="829"/>
      <c r="DV12" s="830"/>
      <c r="DW12" s="831"/>
      <c r="DX12" s="831"/>
      <c r="DY12" s="831"/>
      <c r="DZ12" s="832"/>
      <c r="EA12" s="255"/>
    </row>
    <row r="13" spans="1:131" s="256" customFormat="1" ht="26.25" customHeight="1" x14ac:dyDescent="0.15">
      <c r="A13" s="262">
        <v>7</v>
      </c>
      <c r="B13" s="801"/>
      <c r="C13" s="802"/>
      <c r="D13" s="802"/>
      <c r="E13" s="802"/>
      <c r="F13" s="802"/>
      <c r="G13" s="802"/>
      <c r="H13" s="802"/>
      <c r="I13" s="802"/>
      <c r="J13" s="802"/>
      <c r="K13" s="802"/>
      <c r="L13" s="802"/>
      <c r="M13" s="802"/>
      <c r="N13" s="802"/>
      <c r="O13" s="802"/>
      <c r="P13" s="803"/>
      <c r="Q13" s="804"/>
      <c r="R13" s="805"/>
      <c r="S13" s="805"/>
      <c r="T13" s="805"/>
      <c r="U13" s="805"/>
      <c r="V13" s="805"/>
      <c r="W13" s="805"/>
      <c r="X13" s="805"/>
      <c r="Y13" s="805"/>
      <c r="Z13" s="805"/>
      <c r="AA13" s="805"/>
      <c r="AB13" s="805"/>
      <c r="AC13" s="805"/>
      <c r="AD13" s="805"/>
      <c r="AE13" s="806"/>
      <c r="AF13" s="807"/>
      <c r="AG13" s="808"/>
      <c r="AH13" s="808"/>
      <c r="AI13" s="808"/>
      <c r="AJ13" s="809"/>
      <c r="AK13" s="810"/>
      <c r="AL13" s="811"/>
      <c r="AM13" s="811"/>
      <c r="AN13" s="811"/>
      <c r="AO13" s="811"/>
      <c r="AP13" s="811"/>
      <c r="AQ13" s="811"/>
      <c r="AR13" s="811"/>
      <c r="AS13" s="811"/>
      <c r="AT13" s="811"/>
      <c r="AU13" s="812"/>
      <c r="AV13" s="812"/>
      <c r="AW13" s="812"/>
      <c r="AX13" s="812"/>
      <c r="AY13" s="813"/>
      <c r="AZ13" s="253"/>
      <c r="BA13" s="253"/>
      <c r="BB13" s="253"/>
      <c r="BC13" s="253"/>
      <c r="BD13" s="253"/>
      <c r="BE13" s="254"/>
      <c r="BF13" s="254"/>
      <c r="BG13" s="254"/>
      <c r="BH13" s="254"/>
      <c r="BI13" s="254"/>
      <c r="BJ13" s="254"/>
      <c r="BK13" s="254"/>
      <c r="BL13" s="254"/>
      <c r="BM13" s="254"/>
      <c r="BN13" s="254"/>
      <c r="BO13" s="254"/>
      <c r="BP13" s="254"/>
      <c r="BQ13" s="263">
        <v>7</v>
      </c>
      <c r="BR13" s="264"/>
      <c r="BS13" s="814" t="s">
        <v>609</v>
      </c>
      <c r="BT13" s="815"/>
      <c r="BU13" s="815"/>
      <c r="BV13" s="815"/>
      <c r="BW13" s="815"/>
      <c r="BX13" s="815"/>
      <c r="BY13" s="815"/>
      <c r="BZ13" s="815"/>
      <c r="CA13" s="815"/>
      <c r="CB13" s="815"/>
      <c r="CC13" s="815"/>
      <c r="CD13" s="815"/>
      <c r="CE13" s="815"/>
      <c r="CF13" s="815"/>
      <c r="CG13" s="816"/>
      <c r="CH13" s="827">
        <v>-9</v>
      </c>
      <c r="CI13" s="828"/>
      <c r="CJ13" s="828"/>
      <c r="CK13" s="828"/>
      <c r="CL13" s="829"/>
      <c r="CM13" s="827">
        <v>239</v>
      </c>
      <c r="CN13" s="828"/>
      <c r="CO13" s="828"/>
      <c r="CP13" s="828"/>
      <c r="CQ13" s="829"/>
      <c r="CR13" s="827">
        <v>30</v>
      </c>
      <c r="CS13" s="828"/>
      <c r="CT13" s="828"/>
      <c r="CU13" s="828"/>
      <c r="CV13" s="829"/>
      <c r="CW13" s="827" t="s">
        <v>613</v>
      </c>
      <c r="CX13" s="828"/>
      <c r="CY13" s="828"/>
      <c r="CZ13" s="828"/>
      <c r="DA13" s="829"/>
      <c r="DB13" s="827" t="s">
        <v>602</v>
      </c>
      <c r="DC13" s="828"/>
      <c r="DD13" s="828"/>
      <c r="DE13" s="828"/>
      <c r="DF13" s="829"/>
      <c r="DG13" s="827" t="s">
        <v>602</v>
      </c>
      <c r="DH13" s="828"/>
      <c r="DI13" s="828"/>
      <c r="DJ13" s="828"/>
      <c r="DK13" s="829"/>
      <c r="DL13" s="827" t="s">
        <v>602</v>
      </c>
      <c r="DM13" s="828"/>
      <c r="DN13" s="828"/>
      <c r="DO13" s="828"/>
      <c r="DP13" s="829"/>
      <c r="DQ13" s="827" t="s">
        <v>602</v>
      </c>
      <c r="DR13" s="828"/>
      <c r="DS13" s="828"/>
      <c r="DT13" s="828"/>
      <c r="DU13" s="829"/>
      <c r="DV13" s="830"/>
      <c r="DW13" s="831"/>
      <c r="DX13" s="831"/>
      <c r="DY13" s="831"/>
      <c r="DZ13" s="832"/>
      <c r="EA13" s="255"/>
    </row>
    <row r="14" spans="1:131" s="256" customFormat="1" ht="26.25" customHeight="1" x14ac:dyDescent="0.15">
      <c r="A14" s="262">
        <v>8</v>
      </c>
      <c r="B14" s="801"/>
      <c r="C14" s="802"/>
      <c r="D14" s="802"/>
      <c r="E14" s="802"/>
      <c r="F14" s="802"/>
      <c r="G14" s="802"/>
      <c r="H14" s="802"/>
      <c r="I14" s="802"/>
      <c r="J14" s="802"/>
      <c r="K14" s="802"/>
      <c r="L14" s="802"/>
      <c r="M14" s="802"/>
      <c r="N14" s="802"/>
      <c r="O14" s="802"/>
      <c r="P14" s="803"/>
      <c r="Q14" s="804"/>
      <c r="R14" s="805"/>
      <c r="S14" s="805"/>
      <c r="T14" s="805"/>
      <c r="U14" s="805"/>
      <c r="V14" s="805"/>
      <c r="W14" s="805"/>
      <c r="X14" s="805"/>
      <c r="Y14" s="805"/>
      <c r="Z14" s="805"/>
      <c r="AA14" s="805"/>
      <c r="AB14" s="805"/>
      <c r="AC14" s="805"/>
      <c r="AD14" s="805"/>
      <c r="AE14" s="806"/>
      <c r="AF14" s="807"/>
      <c r="AG14" s="808"/>
      <c r="AH14" s="808"/>
      <c r="AI14" s="808"/>
      <c r="AJ14" s="809"/>
      <c r="AK14" s="810"/>
      <c r="AL14" s="811"/>
      <c r="AM14" s="811"/>
      <c r="AN14" s="811"/>
      <c r="AO14" s="811"/>
      <c r="AP14" s="811"/>
      <c r="AQ14" s="811"/>
      <c r="AR14" s="811"/>
      <c r="AS14" s="811"/>
      <c r="AT14" s="811"/>
      <c r="AU14" s="812"/>
      <c r="AV14" s="812"/>
      <c r="AW14" s="812"/>
      <c r="AX14" s="812"/>
      <c r="AY14" s="813"/>
      <c r="AZ14" s="253"/>
      <c r="BA14" s="253"/>
      <c r="BB14" s="253"/>
      <c r="BC14" s="253"/>
      <c r="BD14" s="253"/>
      <c r="BE14" s="254"/>
      <c r="BF14" s="254"/>
      <c r="BG14" s="254"/>
      <c r="BH14" s="254"/>
      <c r="BI14" s="254"/>
      <c r="BJ14" s="254"/>
      <c r="BK14" s="254"/>
      <c r="BL14" s="254"/>
      <c r="BM14" s="254"/>
      <c r="BN14" s="254"/>
      <c r="BO14" s="254"/>
      <c r="BP14" s="254"/>
      <c r="BQ14" s="263">
        <v>8</v>
      </c>
      <c r="BR14" s="264"/>
      <c r="BS14" s="814" t="s">
        <v>610</v>
      </c>
      <c r="BT14" s="815"/>
      <c r="BU14" s="815"/>
      <c r="BV14" s="815"/>
      <c r="BW14" s="815"/>
      <c r="BX14" s="815"/>
      <c r="BY14" s="815"/>
      <c r="BZ14" s="815"/>
      <c r="CA14" s="815"/>
      <c r="CB14" s="815"/>
      <c r="CC14" s="815"/>
      <c r="CD14" s="815"/>
      <c r="CE14" s="815"/>
      <c r="CF14" s="815"/>
      <c r="CG14" s="816"/>
      <c r="CH14" s="827">
        <v>2</v>
      </c>
      <c r="CI14" s="828"/>
      <c r="CJ14" s="828"/>
      <c r="CK14" s="828"/>
      <c r="CL14" s="829"/>
      <c r="CM14" s="827">
        <v>24</v>
      </c>
      <c r="CN14" s="828"/>
      <c r="CO14" s="828"/>
      <c r="CP14" s="828"/>
      <c r="CQ14" s="829"/>
      <c r="CR14" s="827">
        <v>15</v>
      </c>
      <c r="CS14" s="828"/>
      <c r="CT14" s="828"/>
      <c r="CU14" s="828"/>
      <c r="CV14" s="829"/>
      <c r="CW14" s="827" t="s">
        <v>602</v>
      </c>
      <c r="CX14" s="828"/>
      <c r="CY14" s="828"/>
      <c r="CZ14" s="828"/>
      <c r="DA14" s="829"/>
      <c r="DB14" s="827" t="s">
        <v>602</v>
      </c>
      <c r="DC14" s="828"/>
      <c r="DD14" s="828"/>
      <c r="DE14" s="828"/>
      <c r="DF14" s="829"/>
      <c r="DG14" s="827" t="s">
        <v>602</v>
      </c>
      <c r="DH14" s="828"/>
      <c r="DI14" s="828"/>
      <c r="DJ14" s="828"/>
      <c r="DK14" s="829"/>
      <c r="DL14" s="827" t="s">
        <v>602</v>
      </c>
      <c r="DM14" s="828"/>
      <c r="DN14" s="828"/>
      <c r="DO14" s="828"/>
      <c r="DP14" s="829"/>
      <c r="DQ14" s="827" t="s">
        <v>602</v>
      </c>
      <c r="DR14" s="828"/>
      <c r="DS14" s="828"/>
      <c r="DT14" s="828"/>
      <c r="DU14" s="829"/>
      <c r="DV14" s="830"/>
      <c r="DW14" s="831"/>
      <c r="DX14" s="831"/>
      <c r="DY14" s="831"/>
      <c r="DZ14" s="832"/>
      <c r="EA14" s="255"/>
    </row>
    <row r="15" spans="1:131" s="256" customFormat="1" ht="26.25" customHeight="1" x14ac:dyDescent="0.15">
      <c r="A15" s="262">
        <v>9</v>
      </c>
      <c r="B15" s="801"/>
      <c r="C15" s="802"/>
      <c r="D15" s="802"/>
      <c r="E15" s="802"/>
      <c r="F15" s="802"/>
      <c r="G15" s="802"/>
      <c r="H15" s="802"/>
      <c r="I15" s="802"/>
      <c r="J15" s="802"/>
      <c r="K15" s="802"/>
      <c r="L15" s="802"/>
      <c r="M15" s="802"/>
      <c r="N15" s="802"/>
      <c r="O15" s="802"/>
      <c r="P15" s="803"/>
      <c r="Q15" s="804"/>
      <c r="R15" s="805"/>
      <c r="S15" s="805"/>
      <c r="T15" s="805"/>
      <c r="U15" s="805"/>
      <c r="V15" s="805"/>
      <c r="W15" s="805"/>
      <c r="X15" s="805"/>
      <c r="Y15" s="805"/>
      <c r="Z15" s="805"/>
      <c r="AA15" s="805"/>
      <c r="AB15" s="805"/>
      <c r="AC15" s="805"/>
      <c r="AD15" s="805"/>
      <c r="AE15" s="806"/>
      <c r="AF15" s="807"/>
      <c r="AG15" s="808"/>
      <c r="AH15" s="808"/>
      <c r="AI15" s="808"/>
      <c r="AJ15" s="809"/>
      <c r="AK15" s="810"/>
      <c r="AL15" s="811"/>
      <c r="AM15" s="811"/>
      <c r="AN15" s="811"/>
      <c r="AO15" s="811"/>
      <c r="AP15" s="811"/>
      <c r="AQ15" s="811"/>
      <c r="AR15" s="811"/>
      <c r="AS15" s="811"/>
      <c r="AT15" s="811"/>
      <c r="AU15" s="812"/>
      <c r="AV15" s="812"/>
      <c r="AW15" s="812"/>
      <c r="AX15" s="812"/>
      <c r="AY15" s="813"/>
      <c r="AZ15" s="253"/>
      <c r="BA15" s="253"/>
      <c r="BB15" s="253"/>
      <c r="BC15" s="253"/>
      <c r="BD15" s="253"/>
      <c r="BE15" s="254"/>
      <c r="BF15" s="254"/>
      <c r="BG15" s="254"/>
      <c r="BH15" s="254"/>
      <c r="BI15" s="254"/>
      <c r="BJ15" s="254"/>
      <c r="BK15" s="254"/>
      <c r="BL15" s="254"/>
      <c r="BM15" s="254"/>
      <c r="BN15" s="254"/>
      <c r="BO15" s="254"/>
      <c r="BP15" s="254"/>
      <c r="BQ15" s="263">
        <v>9</v>
      </c>
      <c r="BR15" s="264"/>
      <c r="BS15" s="814" t="s">
        <v>611</v>
      </c>
      <c r="BT15" s="815"/>
      <c r="BU15" s="815"/>
      <c r="BV15" s="815"/>
      <c r="BW15" s="815"/>
      <c r="BX15" s="815"/>
      <c r="BY15" s="815"/>
      <c r="BZ15" s="815"/>
      <c r="CA15" s="815"/>
      <c r="CB15" s="815"/>
      <c r="CC15" s="815"/>
      <c r="CD15" s="815"/>
      <c r="CE15" s="815"/>
      <c r="CF15" s="815"/>
      <c r="CG15" s="816"/>
      <c r="CH15" s="827">
        <v>2</v>
      </c>
      <c r="CI15" s="828"/>
      <c r="CJ15" s="828"/>
      <c r="CK15" s="828"/>
      <c r="CL15" s="829"/>
      <c r="CM15" s="827">
        <v>45</v>
      </c>
      <c r="CN15" s="828"/>
      <c r="CO15" s="828"/>
      <c r="CP15" s="828"/>
      <c r="CQ15" s="829"/>
      <c r="CR15" s="827">
        <v>20</v>
      </c>
      <c r="CS15" s="828"/>
      <c r="CT15" s="828"/>
      <c r="CU15" s="828"/>
      <c r="CV15" s="829"/>
      <c r="CW15" s="827">
        <v>18</v>
      </c>
      <c r="CX15" s="828"/>
      <c r="CY15" s="828"/>
      <c r="CZ15" s="828"/>
      <c r="DA15" s="829"/>
      <c r="DB15" s="827" t="s">
        <v>602</v>
      </c>
      <c r="DC15" s="828"/>
      <c r="DD15" s="828"/>
      <c r="DE15" s="828"/>
      <c r="DF15" s="829"/>
      <c r="DG15" s="827" t="s">
        <v>602</v>
      </c>
      <c r="DH15" s="828"/>
      <c r="DI15" s="828"/>
      <c r="DJ15" s="828"/>
      <c r="DK15" s="829"/>
      <c r="DL15" s="827" t="s">
        <v>602</v>
      </c>
      <c r="DM15" s="828"/>
      <c r="DN15" s="828"/>
      <c r="DO15" s="828"/>
      <c r="DP15" s="829"/>
      <c r="DQ15" s="827" t="s">
        <v>602</v>
      </c>
      <c r="DR15" s="828"/>
      <c r="DS15" s="828"/>
      <c r="DT15" s="828"/>
      <c r="DU15" s="829"/>
      <c r="DV15" s="830"/>
      <c r="DW15" s="831"/>
      <c r="DX15" s="831"/>
      <c r="DY15" s="831"/>
      <c r="DZ15" s="832"/>
      <c r="EA15" s="255"/>
    </row>
    <row r="16" spans="1:131" s="256" customFormat="1" ht="26.25" customHeight="1" x14ac:dyDescent="0.15">
      <c r="A16" s="262">
        <v>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810"/>
      <c r="AL16" s="811"/>
      <c r="AM16" s="811"/>
      <c r="AN16" s="811"/>
      <c r="AO16" s="811"/>
      <c r="AP16" s="811"/>
      <c r="AQ16" s="811"/>
      <c r="AR16" s="811"/>
      <c r="AS16" s="811"/>
      <c r="AT16" s="811"/>
      <c r="AU16" s="812"/>
      <c r="AV16" s="812"/>
      <c r="AW16" s="812"/>
      <c r="AX16" s="812"/>
      <c r="AY16" s="813"/>
      <c r="AZ16" s="253"/>
      <c r="BA16" s="253"/>
      <c r="BB16" s="253"/>
      <c r="BC16" s="253"/>
      <c r="BD16" s="253"/>
      <c r="BE16" s="254"/>
      <c r="BF16" s="254"/>
      <c r="BG16" s="254"/>
      <c r="BH16" s="254"/>
      <c r="BI16" s="254"/>
      <c r="BJ16" s="254"/>
      <c r="BK16" s="254"/>
      <c r="BL16" s="254"/>
      <c r="BM16" s="254"/>
      <c r="BN16" s="254"/>
      <c r="BO16" s="254"/>
      <c r="BP16" s="254"/>
      <c r="BQ16" s="263">
        <v>10</v>
      </c>
      <c r="BR16" s="264"/>
      <c r="BS16" s="814" t="s">
        <v>612</v>
      </c>
      <c r="BT16" s="815"/>
      <c r="BU16" s="815"/>
      <c r="BV16" s="815"/>
      <c r="BW16" s="815"/>
      <c r="BX16" s="815"/>
      <c r="BY16" s="815"/>
      <c r="BZ16" s="815"/>
      <c r="CA16" s="815"/>
      <c r="CB16" s="815"/>
      <c r="CC16" s="815"/>
      <c r="CD16" s="815"/>
      <c r="CE16" s="815"/>
      <c r="CF16" s="815"/>
      <c r="CG16" s="816"/>
      <c r="CH16" s="827" t="s">
        <v>602</v>
      </c>
      <c r="CI16" s="828"/>
      <c r="CJ16" s="828"/>
      <c r="CK16" s="828"/>
      <c r="CL16" s="829"/>
      <c r="CM16" s="827">
        <v>4</v>
      </c>
      <c r="CN16" s="828"/>
      <c r="CO16" s="828"/>
      <c r="CP16" s="828"/>
      <c r="CQ16" s="829"/>
      <c r="CR16" s="827">
        <v>3</v>
      </c>
      <c r="CS16" s="828"/>
      <c r="CT16" s="828"/>
      <c r="CU16" s="828"/>
      <c r="CV16" s="829"/>
      <c r="CW16" s="827">
        <v>16</v>
      </c>
      <c r="CX16" s="828"/>
      <c r="CY16" s="828"/>
      <c r="CZ16" s="828"/>
      <c r="DA16" s="829"/>
      <c r="DB16" s="827" t="s">
        <v>602</v>
      </c>
      <c r="DC16" s="828"/>
      <c r="DD16" s="828"/>
      <c r="DE16" s="828"/>
      <c r="DF16" s="829"/>
      <c r="DG16" s="827" t="s">
        <v>602</v>
      </c>
      <c r="DH16" s="828"/>
      <c r="DI16" s="828"/>
      <c r="DJ16" s="828"/>
      <c r="DK16" s="829"/>
      <c r="DL16" s="827" t="s">
        <v>602</v>
      </c>
      <c r="DM16" s="828"/>
      <c r="DN16" s="828"/>
      <c r="DO16" s="828"/>
      <c r="DP16" s="829"/>
      <c r="DQ16" s="827" t="s">
        <v>602</v>
      </c>
      <c r="DR16" s="828"/>
      <c r="DS16" s="828"/>
      <c r="DT16" s="828"/>
      <c r="DU16" s="829"/>
      <c r="DV16" s="830"/>
      <c r="DW16" s="831"/>
      <c r="DX16" s="831"/>
      <c r="DY16" s="831"/>
      <c r="DZ16" s="832"/>
      <c r="EA16" s="255"/>
    </row>
    <row r="17" spans="1:131" s="256" customFormat="1" ht="26.25" customHeight="1" x14ac:dyDescent="0.15">
      <c r="A17" s="262">
        <v>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810"/>
      <c r="AL17" s="811"/>
      <c r="AM17" s="811"/>
      <c r="AN17" s="811"/>
      <c r="AO17" s="811"/>
      <c r="AP17" s="811"/>
      <c r="AQ17" s="811"/>
      <c r="AR17" s="811"/>
      <c r="AS17" s="811"/>
      <c r="AT17" s="811"/>
      <c r="AU17" s="812"/>
      <c r="AV17" s="812"/>
      <c r="AW17" s="812"/>
      <c r="AX17" s="812"/>
      <c r="AY17" s="813"/>
      <c r="AZ17" s="253"/>
      <c r="BA17" s="253"/>
      <c r="BB17" s="253"/>
      <c r="BC17" s="253"/>
      <c r="BD17" s="253"/>
      <c r="BE17" s="254"/>
      <c r="BF17" s="254"/>
      <c r="BG17" s="254"/>
      <c r="BH17" s="254"/>
      <c r="BI17" s="254"/>
      <c r="BJ17" s="254"/>
      <c r="BK17" s="254"/>
      <c r="BL17" s="254"/>
      <c r="BM17" s="254"/>
      <c r="BN17" s="254"/>
      <c r="BO17" s="254"/>
      <c r="BP17" s="254"/>
      <c r="BQ17" s="263">
        <v>11</v>
      </c>
      <c r="BR17" s="264"/>
      <c r="BS17" s="814"/>
      <c r="BT17" s="815"/>
      <c r="BU17" s="815"/>
      <c r="BV17" s="815"/>
      <c r="BW17" s="815"/>
      <c r="BX17" s="815"/>
      <c r="BY17" s="815"/>
      <c r="BZ17" s="815"/>
      <c r="CA17" s="815"/>
      <c r="CB17" s="815"/>
      <c r="CC17" s="815"/>
      <c r="CD17" s="815"/>
      <c r="CE17" s="815"/>
      <c r="CF17" s="815"/>
      <c r="CG17" s="816"/>
      <c r="CH17" s="827"/>
      <c r="CI17" s="828"/>
      <c r="CJ17" s="828"/>
      <c r="CK17" s="828"/>
      <c r="CL17" s="829"/>
      <c r="CM17" s="827"/>
      <c r="CN17" s="828"/>
      <c r="CO17" s="828"/>
      <c r="CP17" s="828"/>
      <c r="CQ17" s="829"/>
      <c r="CR17" s="827"/>
      <c r="CS17" s="828"/>
      <c r="CT17" s="828"/>
      <c r="CU17" s="828"/>
      <c r="CV17" s="829"/>
      <c r="CW17" s="827"/>
      <c r="CX17" s="828"/>
      <c r="CY17" s="828"/>
      <c r="CZ17" s="828"/>
      <c r="DA17" s="829"/>
      <c r="DB17" s="827"/>
      <c r="DC17" s="828"/>
      <c r="DD17" s="828"/>
      <c r="DE17" s="828"/>
      <c r="DF17" s="829"/>
      <c r="DG17" s="827"/>
      <c r="DH17" s="828"/>
      <c r="DI17" s="828"/>
      <c r="DJ17" s="828"/>
      <c r="DK17" s="829"/>
      <c r="DL17" s="827"/>
      <c r="DM17" s="828"/>
      <c r="DN17" s="828"/>
      <c r="DO17" s="828"/>
      <c r="DP17" s="829"/>
      <c r="DQ17" s="827"/>
      <c r="DR17" s="828"/>
      <c r="DS17" s="828"/>
      <c r="DT17" s="828"/>
      <c r="DU17" s="829"/>
      <c r="DV17" s="830"/>
      <c r="DW17" s="831"/>
      <c r="DX17" s="831"/>
      <c r="DY17" s="831"/>
      <c r="DZ17" s="832"/>
      <c r="EA17" s="255"/>
    </row>
    <row r="18" spans="1:131" s="256" customFormat="1" ht="26.25" customHeight="1" x14ac:dyDescent="0.15">
      <c r="A18" s="262">
        <v>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810"/>
      <c r="AL18" s="811"/>
      <c r="AM18" s="811"/>
      <c r="AN18" s="811"/>
      <c r="AO18" s="811"/>
      <c r="AP18" s="811"/>
      <c r="AQ18" s="811"/>
      <c r="AR18" s="811"/>
      <c r="AS18" s="811"/>
      <c r="AT18" s="811"/>
      <c r="AU18" s="812"/>
      <c r="AV18" s="812"/>
      <c r="AW18" s="812"/>
      <c r="AX18" s="812"/>
      <c r="AY18" s="813"/>
      <c r="AZ18" s="253"/>
      <c r="BA18" s="253"/>
      <c r="BB18" s="253"/>
      <c r="BC18" s="253"/>
      <c r="BD18" s="253"/>
      <c r="BE18" s="254"/>
      <c r="BF18" s="254"/>
      <c r="BG18" s="254"/>
      <c r="BH18" s="254"/>
      <c r="BI18" s="254"/>
      <c r="BJ18" s="254"/>
      <c r="BK18" s="254"/>
      <c r="BL18" s="254"/>
      <c r="BM18" s="254"/>
      <c r="BN18" s="254"/>
      <c r="BO18" s="254"/>
      <c r="BP18" s="254"/>
      <c r="BQ18" s="263">
        <v>12</v>
      </c>
      <c r="BR18" s="264"/>
      <c r="BS18" s="814"/>
      <c r="BT18" s="815"/>
      <c r="BU18" s="815"/>
      <c r="BV18" s="815"/>
      <c r="BW18" s="815"/>
      <c r="BX18" s="815"/>
      <c r="BY18" s="815"/>
      <c r="BZ18" s="815"/>
      <c r="CA18" s="815"/>
      <c r="CB18" s="815"/>
      <c r="CC18" s="815"/>
      <c r="CD18" s="815"/>
      <c r="CE18" s="815"/>
      <c r="CF18" s="815"/>
      <c r="CG18" s="816"/>
      <c r="CH18" s="827"/>
      <c r="CI18" s="828"/>
      <c r="CJ18" s="828"/>
      <c r="CK18" s="828"/>
      <c r="CL18" s="829"/>
      <c r="CM18" s="827"/>
      <c r="CN18" s="828"/>
      <c r="CO18" s="828"/>
      <c r="CP18" s="828"/>
      <c r="CQ18" s="829"/>
      <c r="CR18" s="827"/>
      <c r="CS18" s="828"/>
      <c r="CT18" s="828"/>
      <c r="CU18" s="828"/>
      <c r="CV18" s="829"/>
      <c r="CW18" s="827"/>
      <c r="CX18" s="828"/>
      <c r="CY18" s="828"/>
      <c r="CZ18" s="828"/>
      <c r="DA18" s="829"/>
      <c r="DB18" s="827"/>
      <c r="DC18" s="828"/>
      <c r="DD18" s="828"/>
      <c r="DE18" s="828"/>
      <c r="DF18" s="829"/>
      <c r="DG18" s="827"/>
      <c r="DH18" s="828"/>
      <c r="DI18" s="828"/>
      <c r="DJ18" s="828"/>
      <c r="DK18" s="829"/>
      <c r="DL18" s="827"/>
      <c r="DM18" s="828"/>
      <c r="DN18" s="828"/>
      <c r="DO18" s="828"/>
      <c r="DP18" s="829"/>
      <c r="DQ18" s="827"/>
      <c r="DR18" s="828"/>
      <c r="DS18" s="828"/>
      <c r="DT18" s="828"/>
      <c r="DU18" s="829"/>
      <c r="DV18" s="830"/>
      <c r="DW18" s="831"/>
      <c r="DX18" s="831"/>
      <c r="DY18" s="831"/>
      <c r="DZ18" s="832"/>
      <c r="EA18" s="255"/>
    </row>
    <row r="19" spans="1:131" s="256" customFormat="1" ht="26.25" customHeight="1" x14ac:dyDescent="0.15">
      <c r="A19" s="262">
        <v>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810"/>
      <c r="AL19" s="811"/>
      <c r="AM19" s="811"/>
      <c r="AN19" s="811"/>
      <c r="AO19" s="811"/>
      <c r="AP19" s="811"/>
      <c r="AQ19" s="811"/>
      <c r="AR19" s="811"/>
      <c r="AS19" s="811"/>
      <c r="AT19" s="811"/>
      <c r="AU19" s="812"/>
      <c r="AV19" s="812"/>
      <c r="AW19" s="812"/>
      <c r="AX19" s="812"/>
      <c r="AY19" s="813"/>
      <c r="AZ19" s="253"/>
      <c r="BA19" s="253"/>
      <c r="BB19" s="253"/>
      <c r="BC19" s="253"/>
      <c r="BD19" s="253"/>
      <c r="BE19" s="254"/>
      <c r="BF19" s="254"/>
      <c r="BG19" s="254"/>
      <c r="BH19" s="254"/>
      <c r="BI19" s="254"/>
      <c r="BJ19" s="254"/>
      <c r="BK19" s="254"/>
      <c r="BL19" s="254"/>
      <c r="BM19" s="254"/>
      <c r="BN19" s="254"/>
      <c r="BO19" s="254"/>
      <c r="BP19" s="254"/>
      <c r="BQ19" s="263">
        <v>13</v>
      </c>
      <c r="BR19" s="264"/>
      <c r="BS19" s="814"/>
      <c r="BT19" s="815"/>
      <c r="BU19" s="815"/>
      <c r="BV19" s="815"/>
      <c r="BW19" s="815"/>
      <c r="BX19" s="815"/>
      <c r="BY19" s="815"/>
      <c r="BZ19" s="815"/>
      <c r="CA19" s="815"/>
      <c r="CB19" s="815"/>
      <c r="CC19" s="815"/>
      <c r="CD19" s="815"/>
      <c r="CE19" s="815"/>
      <c r="CF19" s="815"/>
      <c r="CG19" s="816"/>
      <c r="CH19" s="827"/>
      <c r="CI19" s="828"/>
      <c r="CJ19" s="828"/>
      <c r="CK19" s="828"/>
      <c r="CL19" s="829"/>
      <c r="CM19" s="827"/>
      <c r="CN19" s="828"/>
      <c r="CO19" s="828"/>
      <c r="CP19" s="828"/>
      <c r="CQ19" s="829"/>
      <c r="CR19" s="827"/>
      <c r="CS19" s="828"/>
      <c r="CT19" s="828"/>
      <c r="CU19" s="828"/>
      <c r="CV19" s="829"/>
      <c r="CW19" s="827"/>
      <c r="CX19" s="828"/>
      <c r="CY19" s="828"/>
      <c r="CZ19" s="828"/>
      <c r="DA19" s="829"/>
      <c r="DB19" s="827"/>
      <c r="DC19" s="828"/>
      <c r="DD19" s="828"/>
      <c r="DE19" s="828"/>
      <c r="DF19" s="829"/>
      <c r="DG19" s="827"/>
      <c r="DH19" s="828"/>
      <c r="DI19" s="828"/>
      <c r="DJ19" s="828"/>
      <c r="DK19" s="829"/>
      <c r="DL19" s="827"/>
      <c r="DM19" s="828"/>
      <c r="DN19" s="828"/>
      <c r="DO19" s="828"/>
      <c r="DP19" s="829"/>
      <c r="DQ19" s="827"/>
      <c r="DR19" s="828"/>
      <c r="DS19" s="828"/>
      <c r="DT19" s="828"/>
      <c r="DU19" s="829"/>
      <c r="DV19" s="830"/>
      <c r="DW19" s="831"/>
      <c r="DX19" s="831"/>
      <c r="DY19" s="831"/>
      <c r="DZ19" s="832"/>
      <c r="EA19" s="255"/>
    </row>
    <row r="20" spans="1:131" s="256" customFormat="1" ht="26.25" customHeight="1" x14ac:dyDescent="0.15">
      <c r="A20" s="262">
        <v>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810"/>
      <c r="AL20" s="811"/>
      <c r="AM20" s="811"/>
      <c r="AN20" s="811"/>
      <c r="AO20" s="811"/>
      <c r="AP20" s="811"/>
      <c r="AQ20" s="811"/>
      <c r="AR20" s="811"/>
      <c r="AS20" s="811"/>
      <c r="AT20" s="811"/>
      <c r="AU20" s="812"/>
      <c r="AV20" s="812"/>
      <c r="AW20" s="812"/>
      <c r="AX20" s="812"/>
      <c r="AY20" s="813"/>
      <c r="AZ20" s="253"/>
      <c r="BA20" s="253"/>
      <c r="BB20" s="253"/>
      <c r="BC20" s="253"/>
      <c r="BD20" s="253"/>
      <c r="BE20" s="254"/>
      <c r="BF20" s="254"/>
      <c r="BG20" s="254"/>
      <c r="BH20" s="254"/>
      <c r="BI20" s="254"/>
      <c r="BJ20" s="254"/>
      <c r="BK20" s="254"/>
      <c r="BL20" s="254"/>
      <c r="BM20" s="254"/>
      <c r="BN20" s="254"/>
      <c r="BO20" s="254"/>
      <c r="BP20" s="254"/>
      <c r="BQ20" s="263">
        <v>14</v>
      </c>
      <c r="BR20" s="264"/>
      <c r="BS20" s="814"/>
      <c r="BT20" s="815"/>
      <c r="BU20" s="815"/>
      <c r="BV20" s="815"/>
      <c r="BW20" s="815"/>
      <c r="BX20" s="815"/>
      <c r="BY20" s="815"/>
      <c r="BZ20" s="815"/>
      <c r="CA20" s="815"/>
      <c r="CB20" s="815"/>
      <c r="CC20" s="815"/>
      <c r="CD20" s="815"/>
      <c r="CE20" s="815"/>
      <c r="CF20" s="815"/>
      <c r="CG20" s="816"/>
      <c r="CH20" s="827"/>
      <c r="CI20" s="828"/>
      <c r="CJ20" s="828"/>
      <c r="CK20" s="828"/>
      <c r="CL20" s="829"/>
      <c r="CM20" s="827"/>
      <c r="CN20" s="828"/>
      <c r="CO20" s="828"/>
      <c r="CP20" s="828"/>
      <c r="CQ20" s="829"/>
      <c r="CR20" s="827"/>
      <c r="CS20" s="828"/>
      <c r="CT20" s="828"/>
      <c r="CU20" s="828"/>
      <c r="CV20" s="829"/>
      <c r="CW20" s="827"/>
      <c r="CX20" s="828"/>
      <c r="CY20" s="828"/>
      <c r="CZ20" s="828"/>
      <c r="DA20" s="829"/>
      <c r="DB20" s="827"/>
      <c r="DC20" s="828"/>
      <c r="DD20" s="828"/>
      <c r="DE20" s="828"/>
      <c r="DF20" s="829"/>
      <c r="DG20" s="827"/>
      <c r="DH20" s="828"/>
      <c r="DI20" s="828"/>
      <c r="DJ20" s="828"/>
      <c r="DK20" s="829"/>
      <c r="DL20" s="827"/>
      <c r="DM20" s="828"/>
      <c r="DN20" s="828"/>
      <c r="DO20" s="828"/>
      <c r="DP20" s="829"/>
      <c r="DQ20" s="827"/>
      <c r="DR20" s="828"/>
      <c r="DS20" s="828"/>
      <c r="DT20" s="828"/>
      <c r="DU20" s="829"/>
      <c r="DV20" s="830"/>
      <c r="DW20" s="831"/>
      <c r="DX20" s="831"/>
      <c r="DY20" s="831"/>
      <c r="DZ20" s="832"/>
      <c r="EA20" s="255"/>
    </row>
    <row r="21" spans="1:131" s="256" customFormat="1" ht="26.25" customHeight="1" thickBot="1" x14ac:dyDescent="0.2">
      <c r="A21" s="262">
        <v>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810"/>
      <c r="AL21" s="811"/>
      <c r="AM21" s="811"/>
      <c r="AN21" s="811"/>
      <c r="AO21" s="811"/>
      <c r="AP21" s="811"/>
      <c r="AQ21" s="811"/>
      <c r="AR21" s="811"/>
      <c r="AS21" s="811"/>
      <c r="AT21" s="811"/>
      <c r="AU21" s="812"/>
      <c r="AV21" s="812"/>
      <c r="AW21" s="812"/>
      <c r="AX21" s="812"/>
      <c r="AY21" s="813"/>
      <c r="AZ21" s="253"/>
      <c r="BA21" s="253"/>
      <c r="BB21" s="253"/>
      <c r="BC21" s="253"/>
      <c r="BD21" s="253"/>
      <c r="BE21" s="254"/>
      <c r="BF21" s="254"/>
      <c r="BG21" s="254"/>
      <c r="BH21" s="254"/>
      <c r="BI21" s="254"/>
      <c r="BJ21" s="254"/>
      <c r="BK21" s="254"/>
      <c r="BL21" s="254"/>
      <c r="BM21" s="254"/>
      <c r="BN21" s="254"/>
      <c r="BO21" s="254"/>
      <c r="BP21" s="254"/>
      <c r="BQ21" s="263">
        <v>15</v>
      </c>
      <c r="BR21" s="264"/>
      <c r="BS21" s="814"/>
      <c r="BT21" s="815"/>
      <c r="BU21" s="815"/>
      <c r="BV21" s="815"/>
      <c r="BW21" s="815"/>
      <c r="BX21" s="815"/>
      <c r="BY21" s="815"/>
      <c r="BZ21" s="815"/>
      <c r="CA21" s="815"/>
      <c r="CB21" s="815"/>
      <c r="CC21" s="815"/>
      <c r="CD21" s="815"/>
      <c r="CE21" s="815"/>
      <c r="CF21" s="815"/>
      <c r="CG21" s="816"/>
      <c r="CH21" s="827"/>
      <c r="CI21" s="828"/>
      <c r="CJ21" s="828"/>
      <c r="CK21" s="828"/>
      <c r="CL21" s="829"/>
      <c r="CM21" s="827"/>
      <c r="CN21" s="828"/>
      <c r="CO21" s="828"/>
      <c r="CP21" s="828"/>
      <c r="CQ21" s="829"/>
      <c r="CR21" s="827"/>
      <c r="CS21" s="828"/>
      <c r="CT21" s="828"/>
      <c r="CU21" s="828"/>
      <c r="CV21" s="829"/>
      <c r="CW21" s="827"/>
      <c r="CX21" s="828"/>
      <c r="CY21" s="828"/>
      <c r="CZ21" s="828"/>
      <c r="DA21" s="829"/>
      <c r="DB21" s="827"/>
      <c r="DC21" s="828"/>
      <c r="DD21" s="828"/>
      <c r="DE21" s="828"/>
      <c r="DF21" s="829"/>
      <c r="DG21" s="827"/>
      <c r="DH21" s="828"/>
      <c r="DI21" s="828"/>
      <c r="DJ21" s="828"/>
      <c r="DK21" s="829"/>
      <c r="DL21" s="827"/>
      <c r="DM21" s="828"/>
      <c r="DN21" s="828"/>
      <c r="DO21" s="828"/>
      <c r="DP21" s="829"/>
      <c r="DQ21" s="827"/>
      <c r="DR21" s="828"/>
      <c r="DS21" s="828"/>
      <c r="DT21" s="828"/>
      <c r="DU21" s="829"/>
      <c r="DV21" s="830"/>
      <c r="DW21" s="831"/>
      <c r="DX21" s="831"/>
      <c r="DY21" s="831"/>
      <c r="DZ21" s="832"/>
      <c r="EA21" s="255"/>
    </row>
    <row r="22" spans="1:131" s="256" customFormat="1" ht="26.25" customHeight="1" x14ac:dyDescent="0.15">
      <c r="A22" s="262">
        <v>16</v>
      </c>
      <c r="B22" s="801"/>
      <c r="C22" s="802"/>
      <c r="D22" s="802"/>
      <c r="E22" s="802"/>
      <c r="F22" s="802"/>
      <c r="G22" s="802"/>
      <c r="H22" s="802"/>
      <c r="I22" s="802"/>
      <c r="J22" s="802"/>
      <c r="K22" s="802"/>
      <c r="L22" s="802"/>
      <c r="M22" s="802"/>
      <c r="N22" s="802"/>
      <c r="O22" s="802"/>
      <c r="P22" s="803"/>
      <c r="Q22" s="833"/>
      <c r="R22" s="834"/>
      <c r="S22" s="834"/>
      <c r="T22" s="834"/>
      <c r="U22" s="834"/>
      <c r="V22" s="834"/>
      <c r="W22" s="834"/>
      <c r="X22" s="834"/>
      <c r="Y22" s="834"/>
      <c r="Z22" s="834"/>
      <c r="AA22" s="834"/>
      <c r="AB22" s="834"/>
      <c r="AC22" s="834"/>
      <c r="AD22" s="834"/>
      <c r="AE22" s="835"/>
      <c r="AF22" s="807"/>
      <c r="AG22" s="808"/>
      <c r="AH22" s="808"/>
      <c r="AI22" s="808"/>
      <c r="AJ22" s="809"/>
      <c r="AK22" s="848"/>
      <c r="AL22" s="849"/>
      <c r="AM22" s="849"/>
      <c r="AN22" s="849"/>
      <c r="AO22" s="849"/>
      <c r="AP22" s="849"/>
      <c r="AQ22" s="849"/>
      <c r="AR22" s="849"/>
      <c r="AS22" s="849"/>
      <c r="AT22" s="849"/>
      <c r="AU22" s="850"/>
      <c r="AV22" s="850"/>
      <c r="AW22" s="850"/>
      <c r="AX22" s="850"/>
      <c r="AY22" s="851"/>
      <c r="AZ22" s="852" t="s">
        <v>389</v>
      </c>
      <c r="BA22" s="852"/>
      <c r="BB22" s="852"/>
      <c r="BC22" s="852"/>
      <c r="BD22" s="853"/>
      <c r="BE22" s="254"/>
      <c r="BF22" s="254"/>
      <c r="BG22" s="254"/>
      <c r="BH22" s="254"/>
      <c r="BI22" s="254"/>
      <c r="BJ22" s="254"/>
      <c r="BK22" s="254"/>
      <c r="BL22" s="254"/>
      <c r="BM22" s="254"/>
      <c r="BN22" s="254"/>
      <c r="BO22" s="254"/>
      <c r="BP22" s="254"/>
      <c r="BQ22" s="263">
        <v>16</v>
      </c>
      <c r="BR22" s="264"/>
      <c r="BS22" s="814"/>
      <c r="BT22" s="815"/>
      <c r="BU22" s="815"/>
      <c r="BV22" s="815"/>
      <c r="BW22" s="815"/>
      <c r="BX22" s="815"/>
      <c r="BY22" s="815"/>
      <c r="BZ22" s="815"/>
      <c r="CA22" s="815"/>
      <c r="CB22" s="815"/>
      <c r="CC22" s="815"/>
      <c r="CD22" s="815"/>
      <c r="CE22" s="815"/>
      <c r="CF22" s="815"/>
      <c r="CG22" s="816"/>
      <c r="CH22" s="827"/>
      <c r="CI22" s="828"/>
      <c r="CJ22" s="828"/>
      <c r="CK22" s="828"/>
      <c r="CL22" s="829"/>
      <c r="CM22" s="827"/>
      <c r="CN22" s="828"/>
      <c r="CO22" s="828"/>
      <c r="CP22" s="828"/>
      <c r="CQ22" s="829"/>
      <c r="CR22" s="827"/>
      <c r="CS22" s="828"/>
      <c r="CT22" s="828"/>
      <c r="CU22" s="828"/>
      <c r="CV22" s="829"/>
      <c r="CW22" s="827"/>
      <c r="CX22" s="828"/>
      <c r="CY22" s="828"/>
      <c r="CZ22" s="828"/>
      <c r="DA22" s="829"/>
      <c r="DB22" s="827"/>
      <c r="DC22" s="828"/>
      <c r="DD22" s="828"/>
      <c r="DE22" s="828"/>
      <c r="DF22" s="829"/>
      <c r="DG22" s="827"/>
      <c r="DH22" s="828"/>
      <c r="DI22" s="828"/>
      <c r="DJ22" s="828"/>
      <c r="DK22" s="829"/>
      <c r="DL22" s="827"/>
      <c r="DM22" s="828"/>
      <c r="DN22" s="828"/>
      <c r="DO22" s="828"/>
      <c r="DP22" s="829"/>
      <c r="DQ22" s="827"/>
      <c r="DR22" s="828"/>
      <c r="DS22" s="828"/>
      <c r="DT22" s="828"/>
      <c r="DU22" s="829"/>
      <c r="DV22" s="830"/>
      <c r="DW22" s="831"/>
      <c r="DX22" s="831"/>
      <c r="DY22" s="831"/>
      <c r="DZ22" s="832"/>
      <c r="EA22" s="255"/>
    </row>
    <row r="23" spans="1:131" s="256" customFormat="1" ht="26.25" customHeight="1" thickBot="1" x14ac:dyDescent="0.2">
      <c r="A23" s="265" t="s">
        <v>390</v>
      </c>
      <c r="B23" s="836" t="s">
        <v>391</v>
      </c>
      <c r="C23" s="837"/>
      <c r="D23" s="837"/>
      <c r="E23" s="837"/>
      <c r="F23" s="837"/>
      <c r="G23" s="837"/>
      <c r="H23" s="837"/>
      <c r="I23" s="837"/>
      <c r="J23" s="837"/>
      <c r="K23" s="837"/>
      <c r="L23" s="837"/>
      <c r="M23" s="837"/>
      <c r="N23" s="837"/>
      <c r="O23" s="837"/>
      <c r="P23" s="838"/>
      <c r="Q23" s="839">
        <v>138510</v>
      </c>
      <c r="R23" s="840"/>
      <c r="S23" s="840"/>
      <c r="T23" s="840"/>
      <c r="U23" s="840"/>
      <c r="V23" s="840">
        <v>136927</v>
      </c>
      <c r="W23" s="840"/>
      <c r="X23" s="840"/>
      <c r="Y23" s="840"/>
      <c r="Z23" s="840"/>
      <c r="AA23" s="840">
        <f>+Q23-V23</f>
        <v>1583</v>
      </c>
      <c r="AB23" s="840"/>
      <c r="AC23" s="840"/>
      <c r="AD23" s="840"/>
      <c r="AE23" s="841"/>
      <c r="AF23" s="842">
        <v>1345</v>
      </c>
      <c r="AG23" s="840"/>
      <c r="AH23" s="840"/>
      <c r="AI23" s="840"/>
      <c r="AJ23" s="843"/>
      <c r="AK23" s="844"/>
      <c r="AL23" s="845"/>
      <c r="AM23" s="845"/>
      <c r="AN23" s="845"/>
      <c r="AO23" s="845"/>
      <c r="AP23" s="840">
        <f>+AP7+AP8+AP10</f>
        <v>140024</v>
      </c>
      <c r="AQ23" s="840"/>
      <c r="AR23" s="840"/>
      <c r="AS23" s="840"/>
      <c r="AT23" s="840"/>
      <c r="AU23" s="846"/>
      <c r="AV23" s="846"/>
      <c r="AW23" s="846"/>
      <c r="AX23" s="846"/>
      <c r="AY23" s="847"/>
      <c r="AZ23" s="855" t="s">
        <v>392</v>
      </c>
      <c r="BA23" s="856"/>
      <c r="BB23" s="856"/>
      <c r="BC23" s="856"/>
      <c r="BD23" s="857"/>
      <c r="BE23" s="254"/>
      <c r="BF23" s="254"/>
      <c r="BG23" s="254"/>
      <c r="BH23" s="254"/>
      <c r="BI23" s="254"/>
      <c r="BJ23" s="254"/>
      <c r="BK23" s="254"/>
      <c r="BL23" s="254"/>
      <c r="BM23" s="254"/>
      <c r="BN23" s="254"/>
      <c r="BO23" s="254"/>
      <c r="BP23" s="254"/>
      <c r="BQ23" s="263">
        <v>17</v>
      </c>
      <c r="BR23" s="264"/>
      <c r="BS23" s="814"/>
      <c r="BT23" s="815"/>
      <c r="BU23" s="815"/>
      <c r="BV23" s="815"/>
      <c r="BW23" s="815"/>
      <c r="BX23" s="815"/>
      <c r="BY23" s="815"/>
      <c r="BZ23" s="815"/>
      <c r="CA23" s="815"/>
      <c r="CB23" s="815"/>
      <c r="CC23" s="815"/>
      <c r="CD23" s="815"/>
      <c r="CE23" s="815"/>
      <c r="CF23" s="815"/>
      <c r="CG23" s="816"/>
      <c r="CH23" s="827"/>
      <c r="CI23" s="828"/>
      <c r="CJ23" s="828"/>
      <c r="CK23" s="828"/>
      <c r="CL23" s="829"/>
      <c r="CM23" s="827"/>
      <c r="CN23" s="828"/>
      <c r="CO23" s="828"/>
      <c r="CP23" s="828"/>
      <c r="CQ23" s="829"/>
      <c r="CR23" s="827"/>
      <c r="CS23" s="828"/>
      <c r="CT23" s="828"/>
      <c r="CU23" s="828"/>
      <c r="CV23" s="829"/>
      <c r="CW23" s="827"/>
      <c r="CX23" s="828"/>
      <c r="CY23" s="828"/>
      <c r="CZ23" s="828"/>
      <c r="DA23" s="829"/>
      <c r="DB23" s="827"/>
      <c r="DC23" s="828"/>
      <c r="DD23" s="828"/>
      <c r="DE23" s="828"/>
      <c r="DF23" s="829"/>
      <c r="DG23" s="827"/>
      <c r="DH23" s="828"/>
      <c r="DI23" s="828"/>
      <c r="DJ23" s="828"/>
      <c r="DK23" s="829"/>
      <c r="DL23" s="827"/>
      <c r="DM23" s="828"/>
      <c r="DN23" s="828"/>
      <c r="DO23" s="828"/>
      <c r="DP23" s="829"/>
      <c r="DQ23" s="827"/>
      <c r="DR23" s="828"/>
      <c r="DS23" s="828"/>
      <c r="DT23" s="828"/>
      <c r="DU23" s="829"/>
      <c r="DV23" s="830"/>
      <c r="DW23" s="831"/>
      <c r="DX23" s="831"/>
      <c r="DY23" s="831"/>
      <c r="DZ23" s="832"/>
      <c r="EA23" s="255"/>
    </row>
    <row r="24" spans="1:131" s="256" customFormat="1" ht="26.25" customHeight="1" x14ac:dyDescent="0.15">
      <c r="A24" s="854" t="s">
        <v>393</v>
      </c>
      <c r="B24" s="854"/>
      <c r="C24" s="854"/>
      <c r="D24" s="854"/>
      <c r="E24" s="854"/>
      <c r="F24" s="854"/>
      <c r="G24" s="854"/>
      <c r="H24" s="854"/>
      <c r="I24" s="854"/>
      <c r="J24" s="854"/>
      <c r="K24" s="854"/>
      <c r="L24" s="854"/>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4"/>
      <c r="AL24" s="854"/>
      <c r="AM24" s="854"/>
      <c r="AN24" s="854"/>
      <c r="AO24" s="854"/>
      <c r="AP24" s="854"/>
      <c r="AQ24" s="854"/>
      <c r="AR24" s="854"/>
      <c r="AS24" s="854"/>
      <c r="AT24" s="854"/>
      <c r="AU24" s="854"/>
      <c r="AV24" s="854"/>
      <c r="AW24" s="854"/>
      <c r="AX24" s="854"/>
      <c r="AY24" s="854"/>
      <c r="AZ24" s="253"/>
      <c r="BA24" s="253"/>
      <c r="BB24" s="253"/>
      <c r="BC24" s="253"/>
      <c r="BD24" s="253"/>
      <c r="BE24" s="254"/>
      <c r="BF24" s="254"/>
      <c r="BG24" s="254"/>
      <c r="BH24" s="254"/>
      <c r="BI24" s="254"/>
      <c r="BJ24" s="254"/>
      <c r="BK24" s="254"/>
      <c r="BL24" s="254"/>
      <c r="BM24" s="254"/>
      <c r="BN24" s="254"/>
      <c r="BO24" s="254"/>
      <c r="BP24" s="254"/>
      <c r="BQ24" s="263">
        <v>18</v>
      </c>
      <c r="BR24" s="264"/>
      <c r="BS24" s="814"/>
      <c r="BT24" s="815"/>
      <c r="BU24" s="815"/>
      <c r="BV24" s="815"/>
      <c r="BW24" s="815"/>
      <c r="BX24" s="815"/>
      <c r="BY24" s="815"/>
      <c r="BZ24" s="815"/>
      <c r="CA24" s="815"/>
      <c r="CB24" s="815"/>
      <c r="CC24" s="815"/>
      <c r="CD24" s="815"/>
      <c r="CE24" s="815"/>
      <c r="CF24" s="815"/>
      <c r="CG24" s="816"/>
      <c r="CH24" s="827"/>
      <c r="CI24" s="828"/>
      <c r="CJ24" s="828"/>
      <c r="CK24" s="828"/>
      <c r="CL24" s="829"/>
      <c r="CM24" s="827"/>
      <c r="CN24" s="828"/>
      <c r="CO24" s="828"/>
      <c r="CP24" s="828"/>
      <c r="CQ24" s="829"/>
      <c r="CR24" s="827"/>
      <c r="CS24" s="828"/>
      <c r="CT24" s="828"/>
      <c r="CU24" s="828"/>
      <c r="CV24" s="829"/>
      <c r="CW24" s="827"/>
      <c r="CX24" s="828"/>
      <c r="CY24" s="828"/>
      <c r="CZ24" s="828"/>
      <c r="DA24" s="829"/>
      <c r="DB24" s="827"/>
      <c r="DC24" s="828"/>
      <c r="DD24" s="828"/>
      <c r="DE24" s="828"/>
      <c r="DF24" s="829"/>
      <c r="DG24" s="827"/>
      <c r="DH24" s="828"/>
      <c r="DI24" s="828"/>
      <c r="DJ24" s="828"/>
      <c r="DK24" s="829"/>
      <c r="DL24" s="827"/>
      <c r="DM24" s="828"/>
      <c r="DN24" s="828"/>
      <c r="DO24" s="828"/>
      <c r="DP24" s="829"/>
      <c r="DQ24" s="827"/>
      <c r="DR24" s="828"/>
      <c r="DS24" s="828"/>
      <c r="DT24" s="828"/>
      <c r="DU24" s="829"/>
      <c r="DV24" s="830"/>
      <c r="DW24" s="831"/>
      <c r="DX24" s="831"/>
      <c r="DY24" s="831"/>
      <c r="DZ24" s="832"/>
      <c r="EA24" s="255"/>
    </row>
    <row r="25" spans="1:131" s="248" customFormat="1" ht="26.25" customHeight="1" thickBot="1" x14ac:dyDescent="0.2">
      <c r="A25" s="795" t="s">
        <v>394</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53"/>
      <c r="BK25" s="253"/>
      <c r="BL25" s="253"/>
      <c r="BM25" s="253"/>
      <c r="BN25" s="253"/>
      <c r="BO25" s="266"/>
      <c r="BP25" s="266"/>
      <c r="BQ25" s="263">
        <v>19</v>
      </c>
      <c r="BR25" s="264"/>
      <c r="BS25" s="814"/>
      <c r="BT25" s="815"/>
      <c r="BU25" s="815"/>
      <c r="BV25" s="815"/>
      <c r="BW25" s="815"/>
      <c r="BX25" s="815"/>
      <c r="BY25" s="815"/>
      <c r="BZ25" s="815"/>
      <c r="CA25" s="815"/>
      <c r="CB25" s="815"/>
      <c r="CC25" s="815"/>
      <c r="CD25" s="815"/>
      <c r="CE25" s="815"/>
      <c r="CF25" s="815"/>
      <c r="CG25" s="816"/>
      <c r="CH25" s="827"/>
      <c r="CI25" s="828"/>
      <c r="CJ25" s="828"/>
      <c r="CK25" s="828"/>
      <c r="CL25" s="829"/>
      <c r="CM25" s="827"/>
      <c r="CN25" s="828"/>
      <c r="CO25" s="828"/>
      <c r="CP25" s="828"/>
      <c r="CQ25" s="829"/>
      <c r="CR25" s="827"/>
      <c r="CS25" s="828"/>
      <c r="CT25" s="828"/>
      <c r="CU25" s="828"/>
      <c r="CV25" s="829"/>
      <c r="CW25" s="827"/>
      <c r="CX25" s="828"/>
      <c r="CY25" s="828"/>
      <c r="CZ25" s="828"/>
      <c r="DA25" s="829"/>
      <c r="DB25" s="827"/>
      <c r="DC25" s="828"/>
      <c r="DD25" s="828"/>
      <c r="DE25" s="828"/>
      <c r="DF25" s="829"/>
      <c r="DG25" s="827"/>
      <c r="DH25" s="828"/>
      <c r="DI25" s="828"/>
      <c r="DJ25" s="828"/>
      <c r="DK25" s="829"/>
      <c r="DL25" s="827"/>
      <c r="DM25" s="828"/>
      <c r="DN25" s="828"/>
      <c r="DO25" s="828"/>
      <c r="DP25" s="829"/>
      <c r="DQ25" s="827"/>
      <c r="DR25" s="828"/>
      <c r="DS25" s="828"/>
      <c r="DT25" s="828"/>
      <c r="DU25" s="829"/>
      <c r="DV25" s="830"/>
      <c r="DW25" s="831"/>
      <c r="DX25" s="831"/>
      <c r="DY25" s="831"/>
      <c r="DZ25" s="832"/>
      <c r="EA25" s="247"/>
    </row>
    <row r="26" spans="1:131" s="248" customFormat="1" ht="26.25" customHeight="1" x14ac:dyDescent="0.15">
      <c r="A26" s="786" t="s">
        <v>368</v>
      </c>
      <c r="B26" s="787"/>
      <c r="C26" s="787"/>
      <c r="D26" s="787"/>
      <c r="E26" s="787"/>
      <c r="F26" s="787"/>
      <c r="G26" s="787"/>
      <c r="H26" s="787"/>
      <c r="I26" s="787"/>
      <c r="J26" s="787"/>
      <c r="K26" s="787"/>
      <c r="L26" s="787"/>
      <c r="M26" s="787"/>
      <c r="N26" s="787"/>
      <c r="O26" s="787"/>
      <c r="P26" s="788"/>
      <c r="Q26" s="763" t="s">
        <v>395</v>
      </c>
      <c r="R26" s="764"/>
      <c r="S26" s="764"/>
      <c r="T26" s="764"/>
      <c r="U26" s="765"/>
      <c r="V26" s="763" t="s">
        <v>396</v>
      </c>
      <c r="W26" s="764"/>
      <c r="X26" s="764"/>
      <c r="Y26" s="764"/>
      <c r="Z26" s="765"/>
      <c r="AA26" s="763" t="s">
        <v>397</v>
      </c>
      <c r="AB26" s="764"/>
      <c r="AC26" s="764"/>
      <c r="AD26" s="764"/>
      <c r="AE26" s="764"/>
      <c r="AF26" s="858" t="s">
        <v>398</v>
      </c>
      <c r="AG26" s="859"/>
      <c r="AH26" s="859"/>
      <c r="AI26" s="859"/>
      <c r="AJ26" s="860"/>
      <c r="AK26" s="764" t="s">
        <v>399</v>
      </c>
      <c r="AL26" s="764"/>
      <c r="AM26" s="764"/>
      <c r="AN26" s="764"/>
      <c r="AO26" s="765"/>
      <c r="AP26" s="763" t="s">
        <v>400</v>
      </c>
      <c r="AQ26" s="764"/>
      <c r="AR26" s="764"/>
      <c r="AS26" s="764"/>
      <c r="AT26" s="765"/>
      <c r="AU26" s="763" t="s">
        <v>401</v>
      </c>
      <c r="AV26" s="764"/>
      <c r="AW26" s="764"/>
      <c r="AX26" s="764"/>
      <c r="AY26" s="765"/>
      <c r="AZ26" s="763" t="s">
        <v>402</v>
      </c>
      <c r="BA26" s="764"/>
      <c r="BB26" s="764"/>
      <c r="BC26" s="764"/>
      <c r="BD26" s="765"/>
      <c r="BE26" s="763" t="s">
        <v>375</v>
      </c>
      <c r="BF26" s="764"/>
      <c r="BG26" s="764"/>
      <c r="BH26" s="764"/>
      <c r="BI26" s="775"/>
      <c r="BJ26" s="253"/>
      <c r="BK26" s="253"/>
      <c r="BL26" s="253"/>
      <c r="BM26" s="253"/>
      <c r="BN26" s="253"/>
      <c r="BO26" s="266"/>
      <c r="BP26" s="266"/>
      <c r="BQ26" s="263">
        <v>20</v>
      </c>
      <c r="BR26" s="264"/>
      <c r="BS26" s="814"/>
      <c r="BT26" s="815"/>
      <c r="BU26" s="815"/>
      <c r="BV26" s="815"/>
      <c r="BW26" s="815"/>
      <c r="BX26" s="815"/>
      <c r="BY26" s="815"/>
      <c r="BZ26" s="815"/>
      <c r="CA26" s="815"/>
      <c r="CB26" s="815"/>
      <c r="CC26" s="815"/>
      <c r="CD26" s="815"/>
      <c r="CE26" s="815"/>
      <c r="CF26" s="815"/>
      <c r="CG26" s="816"/>
      <c r="CH26" s="827"/>
      <c r="CI26" s="828"/>
      <c r="CJ26" s="828"/>
      <c r="CK26" s="828"/>
      <c r="CL26" s="829"/>
      <c r="CM26" s="827"/>
      <c r="CN26" s="828"/>
      <c r="CO26" s="828"/>
      <c r="CP26" s="828"/>
      <c r="CQ26" s="829"/>
      <c r="CR26" s="827"/>
      <c r="CS26" s="828"/>
      <c r="CT26" s="828"/>
      <c r="CU26" s="828"/>
      <c r="CV26" s="829"/>
      <c r="CW26" s="827"/>
      <c r="CX26" s="828"/>
      <c r="CY26" s="828"/>
      <c r="CZ26" s="828"/>
      <c r="DA26" s="829"/>
      <c r="DB26" s="827"/>
      <c r="DC26" s="828"/>
      <c r="DD26" s="828"/>
      <c r="DE26" s="828"/>
      <c r="DF26" s="829"/>
      <c r="DG26" s="827"/>
      <c r="DH26" s="828"/>
      <c r="DI26" s="828"/>
      <c r="DJ26" s="828"/>
      <c r="DK26" s="829"/>
      <c r="DL26" s="827"/>
      <c r="DM26" s="828"/>
      <c r="DN26" s="828"/>
      <c r="DO26" s="828"/>
      <c r="DP26" s="829"/>
      <c r="DQ26" s="827"/>
      <c r="DR26" s="828"/>
      <c r="DS26" s="828"/>
      <c r="DT26" s="828"/>
      <c r="DU26" s="829"/>
      <c r="DV26" s="830"/>
      <c r="DW26" s="831"/>
      <c r="DX26" s="831"/>
      <c r="DY26" s="831"/>
      <c r="DZ26" s="832"/>
      <c r="EA26" s="247"/>
    </row>
    <row r="27" spans="1:131" s="248" customFormat="1" ht="26.25" customHeight="1" thickBot="1" x14ac:dyDescent="0.2">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61"/>
      <c r="AG27" s="862"/>
      <c r="AH27" s="862"/>
      <c r="AI27" s="862"/>
      <c r="AJ27" s="863"/>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53"/>
      <c r="BK27" s="253"/>
      <c r="BL27" s="253"/>
      <c r="BM27" s="253"/>
      <c r="BN27" s="253"/>
      <c r="BO27" s="266"/>
      <c r="BP27" s="266"/>
      <c r="BQ27" s="263">
        <v>21</v>
      </c>
      <c r="BR27" s="264"/>
      <c r="BS27" s="814"/>
      <c r="BT27" s="815"/>
      <c r="BU27" s="815"/>
      <c r="BV27" s="815"/>
      <c r="BW27" s="815"/>
      <c r="BX27" s="815"/>
      <c r="BY27" s="815"/>
      <c r="BZ27" s="815"/>
      <c r="CA27" s="815"/>
      <c r="CB27" s="815"/>
      <c r="CC27" s="815"/>
      <c r="CD27" s="815"/>
      <c r="CE27" s="815"/>
      <c r="CF27" s="815"/>
      <c r="CG27" s="816"/>
      <c r="CH27" s="827"/>
      <c r="CI27" s="828"/>
      <c r="CJ27" s="828"/>
      <c r="CK27" s="828"/>
      <c r="CL27" s="829"/>
      <c r="CM27" s="827"/>
      <c r="CN27" s="828"/>
      <c r="CO27" s="828"/>
      <c r="CP27" s="828"/>
      <c r="CQ27" s="829"/>
      <c r="CR27" s="827"/>
      <c r="CS27" s="828"/>
      <c r="CT27" s="828"/>
      <c r="CU27" s="828"/>
      <c r="CV27" s="829"/>
      <c r="CW27" s="827"/>
      <c r="CX27" s="828"/>
      <c r="CY27" s="828"/>
      <c r="CZ27" s="828"/>
      <c r="DA27" s="829"/>
      <c r="DB27" s="827"/>
      <c r="DC27" s="828"/>
      <c r="DD27" s="828"/>
      <c r="DE27" s="828"/>
      <c r="DF27" s="829"/>
      <c r="DG27" s="827"/>
      <c r="DH27" s="828"/>
      <c r="DI27" s="828"/>
      <c r="DJ27" s="828"/>
      <c r="DK27" s="829"/>
      <c r="DL27" s="827"/>
      <c r="DM27" s="828"/>
      <c r="DN27" s="828"/>
      <c r="DO27" s="828"/>
      <c r="DP27" s="829"/>
      <c r="DQ27" s="827"/>
      <c r="DR27" s="828"/>
      <c r="DS27" s="828"/>
      <c r="DT27" s="828"/>
      <c r="DU27" s="829"/>
      <c r="DV27" s="830"/>
      <c r="DW27" s="831"/>
      <c r="DX27" s="831"/>
      <c r="DY27" s="831"/>
      <c r="DZ27" s="832"/>
      <c r="EA27" s="247"/>
    </row>
    <row r="28" spans="1:131" s="248" customFormat="1" ht="26.25" customHeight="1" thickTop="1" x14ac:dyDescent="0.15">
      <c r="A28" s="267">
        <v>1</v>
      </c>
      <c r="B28" s="777" t="s">
        <v>403</v>
      </c>
      <c r="C28" s="778"/>
      <c r="D28" s="778"/>
      <c r="E28" s="778"/>
      <c r="F28" s="778"/>
      <c r="G28" s="778"/>
      <c r="H28" s="778"/>
      <c r="I28" s="778"/>
      <c r="J28" s="778"/>
      <c r="K28" s="778"/>
      <c r="L28" s="778"/>
      <c r="M28" s="778"/>
      <c r="N28" s="778"/>
      <c r="O28" s="778"/>
      <c r="P28" s="779"/>
      <c r="Q28" s="868">
        <v>29374</v>
      </c>
      <c r="R28" s="869"/>
      <c r="S28" s="869"/>
      <c r="T28" s="869"/>
      <c r="U28" s="869"/>
      <c r="V28" s="869">
        <v>28793</v>
      </c>
      <c r="W28" s="869"/>
      <c r="X28" s="869"/>
      <c r="Y28" s="869"/>
      <c r="Z28" s="869"/>
      <c r="AA28" s="869">
        <f>+Q28-V28</f>
        <v>581</v>
      </c>
      <c r="AB28" s="869"/>
      <c r="AC28" s="869"/>
      <c r="AD28" s="869"/>
      <c r="AE28" s="870"/>
      <c r="AF28" s="871">
        <v>581</v>
      </c>
      <c r="AG28" s="869"/>
      <c r="AH28" s="869"/>
      <c r="AI28" s="869"/>
      <c r="AJ28" s="872"/>
      <c r="AK28" s="873">
        <v>2902</v>
      </c>
      <c r="AL28" s="864"/>
      <c r="AM28" s="864"/>
      <c r="AN28" s="864"/>
      <c r="AO28" s="864"/>
      <c r="AP28" s="864" t="s">
        <v>602</v>
      </c>
      <c r="AQ28" s="864"/>
      <c r="AR28" s="864"/>
      <c r="AS28" s="864"/>
      <c r="AT28" s="864"/>
      <c r="AU28" s="864" t="s">
        <v>602</v>
      </c>
      <c r="AV28" s="864"/>
      <c r="AW28" s="864"/>
      <c r="AX28" s="864"/>
      <c r="AY28" s="864"/>
      <c r="AZ28" s="865" t="s">
        <v>602</v>
      </c>
      <c r="BA28" s="865"/>
      <c r="BB28" s="865"/>
      <c r="BC28" s="865"/>
      <c r="BD28" s="865"/>
      <c r="BE28" s="866"/>
      <c r="BF28" s="866"/>
      <c r="BG28" s="866"/>
      <c r="BH28" s="866"/>
      <c r="BI28" s="867"/>
      <c r="BJ28" s="253"/>
      <c r="BK28" s="253"/>
      <c r="BL28" s="253"/>
      <c r="BM28" s="253"/>
      <c r="BN28" s="253"/>
      <c r="BO28" s="266"/>
      <c r="BP28" s="266"/>
      <c r="BQ28" s="263">
        <v>22</v>
      </c>
      <c r="BR28" s="264"/>
      <c r="BS28" s="814"/>
      <c r="BT28" s="815"/>
      <c r="BU28" s="815"/>
      <c r="BV28" s="815"/>
      <c r="BW28" s="815"/>
      <c r="BX28" s="815"/>
      <c r="BY28" s="815"/>
      <c r="BZ28" s="815"/>
      <c r="CA28" s="815"/>
      <c r="CB28" s="815"/>
      <c r="CC28" s="815"/>
      <c r="CD28" s="815"/>
      <c r="CE28" s="815"/>
      <c r="CF28" s="815"/>
      <c r="CG28" s="816"/>
      <c r="CH28" s="827"/>
      <c r="CI28" s="828"/>
      <c r="CJ28" s="828"/>
      <c r="CK28" s="828"/>
      <c r="CL28" s="829"/>
      <c r="CM28" s="827"/>
      <c r="CN28" s="828"/>
      <c r="CO28" s="828"/>
      <c r="CP28" s="828"/>
      <c r="CQ28" s="829"/>
      <c r="CR28" s="827"/>
      <c r="CS28" s="828"/>
      <c r="CT28" s="828"/>
      <c r="CU28" s="828"/>
      <c r="CV28" s="829"/>
      <c r="CW28" s="827"/>
      <c r="CX28" s="828"/>
      <c r="CY28" s="828"/>
      <c r="CZ28" s="828"/>
      <c r="DA28" s="829"/>
      <c r="DB28" s="827"/>
      <c r="DC28" s="828"/>
      <c r="DD28" s="828"/>
      <c r="DE28" s="828"/>
      <c r="DF28" s="829"/>
      <c r="DG28" s="827"/>
      <c r="DH28" s="828"/>
      <c r="DI28" s="828"/>
      <c r="DJ28" s="828"/>
      <c r="DK28" s="829"/>
      <c r="DL28" s="827"/>
      <c r="DM28" s="828"/>
      <c r="DN28" s="828"/>
      <c r="DO28" s="828"/>
      <c r="DP28" s="829"/>
      <c r="DQ28" s="827"/>
      <c r="DR28" s="828"/>
      <c r="DS28" s="828"/>
      <c r="DT28" s="828"/>
      <c r="DU28" s="829"/>
      <c r="DV28" s="830"/>
      <c r="DW28" s="831"/>
      <c r="DX28" s="831"/>
      <c r="DY28" s="831"/>
      <c r="DZ28" s="832"/>
      <c r="EA28" s="247"/>
    </row>
    <row r="29" spans="1:131" s="248" customFormat="1" ht="26.25" customHeight="1" x14ac:dyDescent="0.15">
      <c r="A29" s="267">
        <v>2</v>
      </c>
      <c r="B29" s="801" t="s">
        <v>404</v>
      </c>
      <c r="C29" s="802"/>
      <c r="D29" s="802"/>
      <c r="E29" s="802"/>
      <c r="F29" s="802"/>
      <c r="G29" s="802"/>
      <c r="H29" s="802"/>
      <c r="I29" s="802"/>
      <c r="J29" s="802"/>
      <c r="K29" s="802"/>
      <c r="L29" s="802"/>
      <c r="M29" s="802"/>
      <c r="N29" s="802"/>
      <c r="O29" s="802"/>
      <c r="P29" s="803"/>
      <c r="Q29" s="804">
        <v>16564</v>
      </c>
      <c r="R29" s="805"/>
      <c r="S29" s="805"/>
      <c r="T29" s="805"/>
      <c r="U29" s="805"/>
      <c r="V29" s="805">
        <v>16550</v>
      </c>
      <c r="W29" s="805"/>
      <c r="X29" s="805"/>
      <c r="Y29" s="805"/>
      <c r="Z29" s="805"/>
      <c r="AA29" s="805">
        <f t="shared" ref="AA29:AA37" si="0">+Q29-V29</f>
        <v>14</v>
      </c>
      <c r="AB29" s="805"/>
      <c r="AC29" s="805"/>
      <c r="AD29" s="805"/>
      <c r="AE29" s="806"/>
      <c r="AF29" s="807">
        <v>14</v>
      </c>
      <c r="AG29" s="808"/>
      <c r="AH29" s="808"/>
      <c r="AI29" s="808"/>
      <c r="AJ29" s="809"/>
      <c r="AK29" s="876" t="s">
        <v>602</v>
      </c>
      <c r="AL29" s="877"/>
      <c r="AM29" s="877"/>
      <c r="AN29" s="877"/>
      <c r="AO29" s="877"/>
      <c r="AP29" s="877" t="s">
        <v>613</v>
      </c>
      <c r="AQ29" s="877"/>
      <c r="AR29" s="877"/>
      <c r="AS29" s="877"/>
      <c r="AT29" s="877"/>
      <c r="AU29" s="877" t="s">
        <v>602</v>
      </c>
      <c r="AV29" s="877"/>
      <c r="AW29" s="877"/>
      <c r="AX29" s="877"/>
      <c r="AY29" s="877"/>
      <c r="AZ29" s="878" t="s">
        <v>602</v>
      </c>
      <c r="BA29" s="878"/>
      <c r="BB29" s="878"/>
      <c r="BC29" s="878"/>
      <c r="BD29" s="878"/>
      <c r="BE29" s="874"/>
      <c r="BF29" s="874"/>
      <c r="BG29" s="874"/>
      <c r="BH29" s="874"/>
      <c r="BI29" s="875"/>
      <c r="BJ29" s="253"/>
      <c r="BK29" s="253"/>
      <c r="BL29" s="253"/>
      <c r="BM29" s="253"/>
      <c r="BN29" s="253"/>
      <c r="BO29" s="266"/>
      <c r="BP29" s="266"/>
      <c r="BQ29" s="263">
        <v>23</v>
      </c>
      <c r="BR29" s="264"/>
      <c r="BS29" s="814"/>
      <c r="BT29" s="815"/>
      <c r="BU29" s="815"/>
      <c r="BV29" s="815"/>
      <c r="BW29" s="815"/>
      <c r="BX29" s="815"/>
      <c r="BY29" s="815"/>
      <c r="BZ29" s="815"/>
      <c r="CA29" s="815"/>
      <c r="CB29" s="815"/>
      <c r="CC29" s="815"/>
      <c r="CD29" s="815"/>
      <c r="CE29" s="815"/>
      <c r="CF29" s="815"/>
      <c r="CG29" s="816"/>
      <c r="CH29" s="827"/>
      <c r="CI29" s="828"/>
      <c r="CJ29" s="828"/>
      <c r="CK29" s="828"/>
      <c r="CL29" s="829"/>
      <c r="CM29" s="827"/>
      <c r="CN29" s="828"/>
      <c r="CO29" s="828"/>
      <c r="CP29" s="828"/>
      <c r="CQ29" s="829"/>
      <c r="CR29" s="827"/>
      <c r="CS29" s="828"/>
      <c r="CT29" s="828"/>
      <c r="CU29" s="828"/>
      <c r="CV29" s="829"/>
      <c r="CW29" s="827"/>
      <c r="CX29" s="828"/>
      <c r="CY29" s="828"/>
      <c r="CZ29" s="828"/>
      <c r="DA29" s="829"/>
      <c r="DB29" s="827"/>
      <c r="DC29" s="828"/>
      <c r="DD29" s="828"/>
      <c r="DE29" s="828"/>
      <c r="DF29" s="829"/>
      <c r="DG29" s="827"/>
      <c r="DH29" s="828"/>
      <c r="DI29" s="828"/>
      <c r="DJ29" s="828"/>
      <c r="DK29" s="829"/>
      <c r="DL29" s="827"/>
      <c r="DM29" s="828"/>
      <c r="DN29" s="828"/>
      <c r="DO29" s="828"/>
      <c r="DP29" s="829"/>
      <c r="DQ29" s="827"/>
      <c r="DR29" s="828"/>
      <c r="DS29" s="828"/>
      <c r="DT29" s="828"/>
      <c r="DU29" s="829"/>
      <c r="DV29" s="830"/>
      <c r="DW29" s="831"/>
      <c r="DX29" s="831"/>
      <c r="DY29" s="831"/>
      <c r="DZ29" s="832"/>
      <c r="EA29" s="247"/>
    </row>
    <row r="30" spans="1:131" s="248" customFormat="1" ht="26.25" customHeight="1" x14ac:dyDescent="0.15">
      <c r="A30" s="267">
        <v>3</v>
      </c>
      <c r="B30" s="801" t="s">
        <v>405</v>
      </c>
      <c r="C30" s="802"/>
      <c r="D30" s="802"/>
      <c r="E30" s="802"/>
      <c r="F30" s="802"/>
      <c r="G30" s="802"/>
      <c r="H30" s="802"/>
      <c r="I30" s="802"/>
      <c r="J30" s="802"/>
      <c r="K30" s="802"/>
      <c r="L30" s="802"/>
      <c r="M30" s="802"/>
      <c r="N30" s="802"/>
      <c r="O30" s="802"/>
      <c r="P30" s="803"/>
      <c r="Q30" s="804">
        <v>30467</v>
      </c>
      <c r="R30" s="805"/>
      <c r="S30" s="805"/>
      <c r="T30" s="805"/>
      <c r="U30" s="805"/>
      <c r="V30" s="805">
        <v>29903</v>
      </c>
      <c r="W30" s="805"/>
      <c r="X30" s="805"/>
      <c r="Y30" s="805"/>
      <c r="Z30" s="805"/>
      <c r="AA30" s="805">
        <f t="shared" si="0"/>
        <v>564</v>
      </c>
      <c r="AB30" s="805"/>
      <c r="AC30" s="805"/>
      <c r="AD30" s="805"/>
      <c r="AE30" s="806"/>
      <c r="AF30" s="807">
        <v>564</v>
      </c>
      <c r="AG30" s="808"/>
      <c r="AH30" s="808"/>
      <c r="AI30" s="808"/>
      <c r="AJ30" s="809"/>
      <c r="AK30" s="876">
        <v>4580</v>
      </c>
      <c r="AL30" s="877"/>
      <c r="AM30" s="877"/>
      <c r="AN30" s="877"/>
      <c r="AO30" s="877"/>
      <c r="AP30" s="877" t="s">
        <v>602</v>
      </c>
      <c r="AQ30" s="877"/>
      <c r="AR30" s="877"/>
      <c r="AS30" s="877"/>
      <c r="AT30" s="877"/>
      <c r="AU30" s="877" t="s">
        <v>602</v>
      </c>
      <c r="AV30" s="877"/>
      <c r="AW30" s="877"/>
      <c r="AX30" s="877"/>
      <c r="AY30" s="877"/>
      <c r="AZ30" s="878" t="s">
        <v>602</v>
      </c>
      <c r="BA30" s="878"/>
      <c r="BB30" s="878"/>
      <c r="BC30" s="878"/>
      <c r="BD30" s="878"/>
      <c r="BE30" s="874"/>
      <c r="BF30" s="874"/>
      <c r="BG30" s="874"/>
      <c r="BH30" s="874"/>
      <c r="BI30" s="875"/>
      <c r="BJ30" s="253"/>
      <c r="BK30" s="253"/>
      <c r="BL30" s="253"/>
      <c r="BM30" s="253"/>
      <c r="BN30" s="253"/>
      <c r="BO30" s="266"/>
      <c r="BP30" s="266"/>
      <c r="BQ30" s="263">
        <v>24</v>
      </c>
      <c r="BR30" s="264"/>
      <c r="BS30" s="814"/>
      <c r="BT30" s="815"/>
      <c r="BU30" s="815"/>
      <c r="BV30" s="815"/>
      <c r="BW30" s="815"/>
      <c r="BX30" s="815"/>
      <c r="BY30" s="815"/>
      <c r="BZ30" s="815"/>
      <c r="CA30" s="815"/>
      <c r="CB30" s="815"/>
      <c r="CC30" s="815"/>
      <c r="CD30" s="815"/>
      <c r="CE30" s="815"/>
      <c r="CF30" s="815"/>
      <c r="CG30" s="816"/>
      <c r="CH30" s="827"/>
      <c r="CI30" s="828"/>
      <c r="CJ30" s="828"/>
      <c r="CK30" s="828"/>
      <c r="CL30" s="829"/>
      <c r="CM30" s="827"/>
      <c r="CN30" s="828"/>
      <c r="CO30" s="828"/>
      <c r="CP30" s="828"/>
      <c r="CQ30" s="829"/>
      <c r="CR30" s="827"/>
      <c r="CS30" s="828"/>
      <c r="CT30" s="828"/>
      <c r="CU30" s="828"/>
      <c r="CV30" s="829"/>
      <c r="CW30" s="827"/>
      <c r="CX30" s="828"/>
      <c r="CY30" s="828"/>
      <c r="CZ30" s="828"/>
      <c r="DA30" s="829"/>
      <c r="DB30" s="827"/>
      <c r="DC30" s="828"/>
      <c r="DD30" s="828"/>
      <c r="DE30" s="828"/>
      <c r="DF30" s="829"/>
      <c r="DG30" s="827"/>
      <c r="DH30" s="828"/>
      <c r="DI30" s="828"/>
      <c r="DJ30" s="828"/>
      <c r="DK30" s="829"/>
      <c r="DL30" s="827"/>
      <c r="DM30" s="828"/>
      <c r="DN30" s="828"/>
      <c r="DO30" s="828"/>
      <c r="DP30" s="829"/>
      <c r="DQ30" s="827"/>
      <c r="DR30" s="828"/>
      <c r="DS30" s="828"/>
      <c r="DT30" s="828"/>
      <c r="DU30" s="829"/>
      <c r="DV30" s="830"/>
      <c r="DW30" s="831"/>
      <c r="DX30" s="831"/>
      <c r="DY30" s="831"/>
      <c r="DZ30" s="832"/>
      <c r="EA30" s="247"/>
    </row>
    <row r="31" spans="1:131" s="248" customFormat="1" ht="26.25" customHeight="1" x14ac:dyDescent="0.15">
      <c r="A31" s="267">
        <v>4</v>
      </c>
      <c r="B31" s="801" t="s">
        <v>406</v>
      </c>
      <c r="C31" s="802"/>
      <c r="D31" s="802"/>
      <c r="E31" s="802"/>
      <c r="F31" s="802"/>
      <c r="G31" s="802"/>
      <c r="H31" s="802"/>
      <c r="I31" s="802"/>
      <c r="J31" s="802"/>
      <c r="K31" s="802"/>
      <c r="L31" s="802"/>
      <c r="M31" s="802"/>
      <c r="N31" s="802"/>
      <c r="O31" s="802"/>
      <c r="P31" s="803"/>
      <c r="Q31" s="804">
        <v>4250</v>
      </c>
      <c r="R31" s="805"/>
      <c r="S31" s="805"/>
      <c r="T31" s="805"/>
      <c r="U31" s="805"/>
      <c r="V31" s="805">
        <v>4173</v>
      </c>
      <c r="W31" s="805"/>
      <c r="X31" s="805"/>
      <c r="Y31" s="805"/>
      <c r="Z31" s="805"/>
      <c r="AA31" s="805">
        <f t="shared" si="0"/>
        <v>77</v>
      </c>
      <c r="AB31" s="805"/>
      <c r="AC31" s="805"/>
      <c r="AD31" s="805"/>
      <c r="AE31" s="806"/>
      <c r="AF31" s="807">
        <v>77</v>
      </c>
      <c r="AG31" s="808"/>
      <c r="AH31" s="808"/>
      <c r="AI31" s="808"/>
      <c r="AJ31" s="809"/>
      <c r="AK31" s="876">
        <v>1134</v>
      </c>
      <c r="AL31" s="877"/>
      <c r="AM31" s="877"/>
      <c r="AN31" s="877"/>
      <c r="AO31" s="877"/>
      <c r="AP31" s="877" t="s">
        <v>602</v>
      </c>
      <c r="AQ31" s="877"/>
      <c r="AR31" s="877"/>
      <c r="AS31" s="877"/>
      <c r="AT31" s="877"/>
      <c r="AU31" s="877" t="s">
        <v>602</v>
      </c>
      <c r="AV31" s="877"/>
      <c r="AW31" s="877"/>
      <c r="AX31" s="877"/>
      <c r="AY31" s="877"/>
      <c r="AZ31" s="878" t="s">
        <v>602</v>
      </c>
      <c r="BA31" s="878"/>
      <c r="BB31" s="878"/>
      <c r="BC31" s="878"/>
      <c r="BD31" s="878"/>
      <c r="BE31" s="874"/>
      <c r="BF31" s="874"/>
      <c r="BG31" s="874"/>
      <c r="BH31" s="874"/>
      <c r="BI31" s="875"/>
      <c r="BJ31" s="253"/>
      <c r="BK31" s="253"/>
      <c r="BL31" s="253"/>
      <c r="BM31" s="253"/>
      <c r="BN31" s="253"/>
      <c r="BO31" s="266"/>
      <c r="BP31" s="266"/>
      <c r="BQ31" s="263">
        <v>25</v>
      </c>
      <c r="BR31" s="264"/>
      <c r="BS31" s="814"/>
      <c r="BT31" s="815"/>
      <c r="BU31" s="815"/>
      <c r="BV31" s="815"/>
      <c r="BW31" s="815"/>
      <c r="BX31" s="815"/>
      <c r="BY31" s="815"/>
      <c r="BZ31" s="815"/>
      <c r="CA31" s="815"/>
      <c r="CB31" s="815"/>
      <c r="CC31" s="815"/>
      <c r="CD31" s="815"/>
      <c r="CE31" s="815"/>
      <c r="CF31" s="815"/>
      <c r="CG31" s="816"/>
      <c r="CH31" s="827"/>
      <c r="CI31" s="828"/>
      <c r="CJ31" s="828"/>
      <c r="CK31" s="828"/>
      <c r="CL31" s="829"/>
      <c r="CM31" s="827"/>
      <c r="CN31" s="828"/>
      <c r="CO31" s="828"/>
      <c r="CP31" s="828"/>
      <c r="CQ31" s="829"/>
      <c r="CR31" s="827"/>
      <c r="CS31" s="828"/>
      <c r="CT31" s="828"/>
      <c r="CU31" s="828"/>
      <c r="CV31" s="829"/>
      <c r="CW31" s="827"/>
      <c r="CX31" s="828"/>
      <c r="CY31" s="828"/>
      <c r="CZ31" s="828"/>
      <c r="DA31" s="829"/>
      <c r="DB31" s="827"/>
      <c r="DC31" s="828"/>
      <c r="DD31" s="828"/>
      <c r="DE31" s="828"/>
      <c r="DF31" s="829"/>
      <c r="DG31" s="827"/>
      <c r="DH31" s="828"/>
      <c r="DI31" s="828"/>
      <c r="DJ31" s="828"/>
      <c r="DK31" s="829"/>
      <c r="DL31" s="827"/>
      <c r="DM31" s="828"/>
      <c r="DN31" s="828"/>
      <c r="DO31" s="828"/>
      <c r="DP31" s="829"/>
      <c r="DQ31" s="827"/>
      <c r="DR31" s="828"/>
      <c r="DS31" s="828"/>
      <c r="DT31" s="828"/>
      <c r="DU31" s="829"/>
      <c r="DV31" s="830"/>
      <c r="DW31" s="831"/>
      <c r="DX31" s="831"/>
      <c r="DY31" s="831"/>
      <c r="DZ31" s="832"/>
      <c r="EA31" s="247"/>
    </row>
    <row r="32" spans="1:131" s="248" customFormat="1" ht="26.25" customHeight="1" x14ac:dyDescent="0.15">
      <c r="A32" s="267">
        <v>5</v>
      </c>
      <c r="B32" s="801" t="s">
        <v>407</v>
      </c>
      <c r="C32" s="802"/>
      <c r="D32" s="802"/>
      <c r="E32" s="802"/>
      <c r="F32" s="802"/>
      <c r="G32" s="802"/>
      <c r="H32" s="802"/>
      <c r="I32" s="802"/>
      <c r="J32" s="802"/>
      <c r="K32" s="802"/>
      <c r="L32" s="802"/>
      <c r="M32" s="802"/>
      <c r="N32" s="802"/>
      <c r="O32" s="802"/>
      <c r="P32" s="803"/>
      <c r="Q32" s="804">
        <v>4614</v>
      </c>
      <c r="R32" s="805"/>
      <c r="S32" s="805"/>
      <c r="T32" s="805"/>
      <c r="U32" s="805"/>
      <c r="V32" s="805">
        <v>4218</v>
      </c>
      <c r="W32" s="805"/>
      <c r="X32" s="805"/>
      <c r="Y32" s="805"/>
      <c r="Z32" s="805"/>
      <c r="AA32" s="805">
        <f t="shared" si="0"/>
        <v>396</v>
      </c>
      <c r="AB32" s="805"/>
      <c r="AC32" s="805"/>
      <c r="AD32" s="805"/>
      <c r="AE32" s="806"/>
      <c r="AF32" s="807">
        <v>3290</v>
      </c>
      <c r="AG32" s="808"/>
      <c r="AH32" s="808"/>
      <c r="AI32" s="808"/>
      <c r="AJ32" s="809"/>
      <c r="AK32" s="876">
        <v>84</v>
      </c>
      <c r="AL32" s="877"/>
      <c r="AM32" s="877"/>
      <c r="AN32" s="877"/>
      <c r="AO32" s="877"/>
      <c r="AP32" s="877">
        <v>16830</v>
      </c>
      <c r="AQ32" s="877"/>
      <c r="AR32" s="877"/>
      <c r="AS32" s="877"/>
      <c r="AT32" s="877"/>
      <c r="AU32" s="877">
        <v>640</v>
      </c>
      <c r="AV32" s="877"/>
      <c r="AW32" s="877"/>
      <c r="AX32" s="877"/>
      <c r="AY32" s="877"/>
      <c r="AZ32" s="878" t="s">
        <v>602</v>
      </c>
      <c r="BA32" s="878"/>
      <c r="BB32" s="878"/>
      <c r="BC32" s="878"/>
      <c r="BD32" s="878"/>
      <c r="BE32" s="874" t="s">
        <v>408</v>
      </c>
      <c r="BF32" s="874"/>
      <c r="BG32" s="874"/>
      <c r="BH32" s="874"/>
      <c r="BI32" s="875"/>
      <c r="BJ32" s="253"/>
      <c r="BK32" s="253"/>
      <c r="BL32" s="253"/>
      <c r="BM32" s="253"/>
      <c r="BN32" s="253"/>
      <c r="BO32" s="266"/>
      <c r="BP32" s="266"/>
      <c r="BQ32" s="263">
        <v>26</v>
      </c>
      <c r="BR32" s="264"/>
      <c r="BS32" s="814"/>
      <c r="BT32" s="815"/>
      <c r="BU32" s="815"/>
      <c r="BV32" s="815"/>
      <c r="BW32" s="815"/>
      <c r="BX32" s="815"/>
      <c r="BY32" s="815"/>
      <c r="BZ32" s="815"/>
      <c r="CA32" s="815"/>
      <c r="CB32" s="815"/>
      <c r="CC32" s="815"/>
      <c r="CD32" s="815"/>
      <c r="CE32" s="815"/>
      <c r="CF32" s="815"/>
      <c r="CG32" s="816"/>
      <c r="CH32" s="827"/>
      <c r="CI32" s="828"/>
      <c r="CJ32" s="828"/>
      <c r="CK32" s="828"/>
      <c r="CL32" s="829"/>
      <c r="CM32" s="827"/>
      <c r="CN32" s="828"/>
      <c r="CO32" s="828"/>
      <c r="CP32" s="828"/>
      <c r="CQ32" s="829"/>
      <c r="CR32" s="827"/>
      <c r="CS32" s="828"/>
      <c r="CT32" s="828"/>
      <c r="CU32" s="828"/>
      <c r="CV32" s="829"/>
      <c r="CW32" s="827"/>
      <c r="CX32" s="828"/>
      <c r="CY32" s="828"/>
      <c r="CZ32" s="828"/>
      <c r="DA32" s="829"/>
      <c r="DB32" s="827"/>
      <c r="DC32" s="828"/>
      <c r="DD32" s="828"/>
      <c r="DE32" s="828"/>
      <c r="DF32" s="829"/>
      <c r="DG32" s="827"/>
      <c r="DH32" s="828"/>
      <c r="DI32" s="828"/>
      <c r="DJ32" s="828"/>
      <c r="DK32" s="829"/>
      <c r="DL32" s="827"/>
      <c r="DM32" s="828"/>
      <c r="DN32" s="828"/>
      <c r="DO32" s="828"/>
      <c r="DP32" s="829"/>
      <c r="DQ32" s="827"/>
      <c r="DR32" s="828"/>
      <c r="DS32" s="828"/>
      <c r="DT32" s="828"/>
      <c r="DU32" s="829"/>
      <c r="DV32" s="830"/>
      <c r="DW32" s="831"/>
      <c r="DX32" s="831"/>
      <c r="DY32" s="831"/>
      <c r="DZ32" s="832"/>
      <c r="EA32" s="247"/>
    </row>
    <row r="33" spans="1:131" s="248" customFormat="1" ht="26.25" customHeight="1" x14ac:dyDescent="0.15">
      <c r="A33" s="267">
        <v>6</v>
      </c>
      <c r="B33" s="801" t="s">
        <v>409</v>
      </c>
      <c r="C33" s="802"/>
      <c r="D33" s="802"/>
      <c r="E33" s="802"/>
      <c r="F33" s="802"/>
      <c r="G33" s="802"/>
      <c r="H33" s="802"/>
      <c r="I33" s="802"/>
      <c r="J33" s="802"/>
      <c r="K33" s="802"/>
      <c r="L33" s="802"/>
      <c r="M33" s="802"/>
      <c r="N33" s="802"/>
      <c r="O33" s="802"/>
      <c r="P33" s="803"/>
      <c r="Q33" s="804">
        <f>7437+107</f>
        <v>7544</v>
      </c>
      <c r="R33" s="805"/>
      <c r="S33" s="805"/>
      <c r="T33" s="805"/>
      <c r="U33" s="805"/>
      <c r="V33" s="805">
        <f>6480+99</f>
        <v>6579</v>
      </c>
      <c r="W33" s="805"/>
      <c r="X33" s="805"/>
      <c r="Y33" s="805"/>
      <c r="Z33" s="805"/>
      <c r="AA33" s="805">
        <f t="shared" si="0"/>
        <v>965</v>
      </c>
      <c r="AB33" s="805"/>
      <c r="AC33" s="805"/>
      <c r="AD33" s="805"/>
      <c r="AE33" s="806"/>
      <c r="AF33" s="807">
        <v>2167</v>
      </c>
      <c r="AG33" s="808"/>
      <c r="AH33" s="808"/>
      <c r="AI33" s="808"/>
      <c r="AJ33" s="809"/>
      <c r="AK33" s="876">
        <v>1712</v>
      </c>
      <c r="AL33" s="877"/>
      <c r="AM33" s="877"/>
      <c r="AN33" s="877"/>
      <c r="AO33" s="877"/>
      <c r="AP33" s="877">
        <v>50936</v>
      </c>
      <c r="AQ33" s="877"/>
      <c r="AR33" s="877"/>
      <c r="AS33" s="877"/>
      <c r="AT33" s="877"/>
      <c r="AU33" s="877">
        <v>15536</v>
      </c>
      <c r="AV33" s="877"/>
      <c r="AW33" s="877"/>
      <c r="AX33" s="877"/>
      <c r="AY33" s="877"/>
      <c r="AZ33" s="878" t="s">
        <v>602</v>
      </c>
      <c r="BA33" s="878"/>
      <c r="BB33" s="878"/>
      <c r="BC33" s="878"/>
      <c r="BD33" s="878"/>
      <c r="BE33" s="874" t="s">
        <v>410</v>
      </c>
      <c r="BF33" s="874"/>
      <c r="BG33" s="874"/>
      <c r="BH33" s="874"/>
      <c r="BI33" s="875"/>
      <c r="BJ33" s="253"/>
      <c r="BK33" s="253"/>
      <c r="BL33" s="253"/>
      <c r="BM33" s="253"/>
      <c r="BN33" s="253"/>
      <c r="BO33" s="266"/>
      <c r="BP33" s="266"/>
      <c r="BQ33" s="263">
        <v>27</v>
      </c>
      <c r="BR33" s="264"/>
      <c r="BS33" s="814"/>
      <c r="BT33" s="815"/>
      <c r="BU33" s="815"/>
      <c r="BV33" s="815"/>
      <c r="BW33" s="815"/>
      <c r="BX33" s="815"/>
      <c r="BY33" s="815"/>
      <c r="BZ33" s="815"/>
      <c r="CA33" s="815"/>
      <c r="CB33" s="815"/>
      <c r="CC33" s="815"/>
      <c r="CD33" s="815"/>
      <c r="CE33" s="815"/>
      <c r="CF33" s="815"/>
      <c r="CG33" s="816"/>
      <c r="CH33" s="827"/>
      <c r="CI33" s="828"/>
      <c r="CJ33" s="828"/>
      <c r="CK33" s="828"/>
      <c r="CL33" s="829"/>
      <c r="CM33" s="827"/>
      <c r="CN33" s="828"/>
      <c r="CO33" s="828"/>
      <c r="CP33" s="828"/>
      <c r="CQ33" s="829"/>
      <c r="CR33" s="827"/>
      <c r="CS33" s="828"/>
      <c r="CT33" s="828"/>
      <c r="CU33" s="828"/>
      <c r="CV33" s="829"/>
      <c r="CW33" s="827"/>
      <c r="CX33" s="828"/>
      <c r="CY33" s="828"/>
      <c r="CZ33" s="828"/>
      <c r="DA33" s="829"/>
      <c r="DB33" s="827"/>
      <c r="DC33" s="828"/>
      <c r="DD33" s="828"/>
      <c r="DE33" s="828"/>
      <c r="DF33" s="829"/>
      <c r="DG33" s="827"/>
      <c r="DH33" s="828"/>
      <c r="DI33" s="828"/>
      <c r="DJ33" s="828"/>
      <c r="DK33" s="829"/>
      <c r="DL33" s="827"/>
      <c r="DM33" s="828"/>
      <c r="DN33" s="828"/>
      <c r="DO33" s="828"/>
      <c r="DP33" s="829"/>
      <c r="DQ33" s="827"/>
      <c r="DR33" s="828"/>
      <c r="DS33" s="828"/>
      <c r="DT33" s="828"/>
      <c r="DU33" s="829"/>
      <c r="DV33" s="830"/>
      <c r="DW33" s="831"/>
      <c r="DX33" s="831"/>
      <c r="DY33" s="831"/>
      <c r="DZ33" s="832"/>
      <c r="EA33" s="247"/>
    </row>
    <row r="34" spans="1:131" s="248" customFormat="1" ht="26.25" customHeight="1" x14ac:dyDescent="0.15">
      <c r="A34" s="267">
        <v>7</v>
      </c>
      <c r="B34" s="801" t="s">
        <v>411</v>
      </c>
      <c r="C34" s="802"/>
      <c r="D34" s="802"/>
      <c r="E34" s="802"/>
      <c r="F34" s="802"/>
      <c r="G34" s="802"/>
      <c r="H34" s="802"/>
      <c r="I34" s="802"/>
      <c r="J34" s="802"/>
      <c r="K34" s="802"/>
      <c r="L34" s="802"/>
      <c r="M34" s="802"/>
      <c r="N34" s="802"/>
      <c r="O34" s="802"/>
      <c r="P34" s="803"/>
      <c r="Q34" s="804">
        <v>1374</v>
      </c>
      <c r="R34" s="805"/>
      <c r="S34" s="805"/>
      <c r="T34" s="805"/>
      <c r="U34" s="805"/>
      <c r="V34" s="805">
        <v>1404</v>
      </c>
      <c r="W34" s="805"/>
      <c r="X34" s="805"/>
      <c r="Y34" s="805"/>
      <c r="Z34" s="805"/>
      <c r="AA34" s="805">
        <f t="shared" si="0"/>
        <v>-30</v>
      </c>
      <c r="AB34" s="805"/>
      <c r="AC34" s="805"/>
      <c r="AD34" s="805"/>
      <c r="AE34" s="806"/>
      <c r="AF34" s="807">
        <v>478</v>
      </c>
      <c r="AG34" s="808"/>
      <c r="AH34" s="808"/>
      <c r="AI34" s="808"/>
      <c r="AJ34" s="809"/>
      <c r="AK34" s="876">
        <v>365</v>
      </c>
      <c r="AL34" s="877"/>
      <c r="AM34" s="877"/>
      <c r="AN34" s="877"/>
      <c r="AO34" s="877"/>
      <c r="AP34" s="877">
        <v>2134</v>
      </c>
      <c r="AQ34" s="877"/>
      <c r="AR34" s="877"/>
      <c r="AS34" s="877"/>
      <c r="AT34" s="877"/>
      <c r="AU34" s="877">
        <v>531</v>
      </c>
      <c r="AV34" s="877"/>
      <c r="AW34" s="877"/>
      <c r="AX34" s="877"/>
      <c r="AY34" s="877"/>
      <c r="AZ34" s="878" t="s">
        <v>602</v>
      </c>
      <c r="BA34" s="878"/>
      <c r="BB34" s="878"/>
      <c r="BC34" s="878"/>
      <c r="BD34" s="878"/>
      <c r="BE34" s="874" t="s">
        <v>408</v>
      </c>
      <c r="BF34" s="874"/>
      <c r="BG34" s="874"/>
      <c r="BH34" s="874"/>
      <c r="BI34" s="875"/>
      <c r="BJ34" s="253"/>
      <c r="BK34" s="253"/>
      <c r="BL34" s="253"/>
      <c r="BM34" s="253"/>
      <c r="BN34" s="253"/>
      <c r="BO34" s="266"/>
      <c r="BP34" s="266"/>
      <c r="BQ34" s="263">
        <v>28</v>
      </c>
      <c r="BR34" s="264"/>
      <c r="BS34" s="814"/>
      <c r="BT34" s="815"/>
      <c r="BU34" s="815"/>
      <c r="BV34" s="815"/>
      <c r="BW34" s="815"/>
      <c r="BX34" s="815"/>
      <c r="BY34" s="815"/>
      <c r="BZ34" s="815"/>
      <c r="CA34" s="815"/>
      <c r="CB34" s="815"/>
      <c r="CC34" s="815"/>
      <c r="CD34" s="815"/>
      <c r="CE34" s="815"/>
      <c r="CF34" s="815"/>
      <c r="CG34" s="816"/>
      <c r="CH34" s="827"/>
      <c r="CI34" s="828"/>
      <c r="CJ34" s="828"/>
      <c r="CK34" s="828"/>
      <c r="CL34" s="829"/>
      <c r="CM34" s="827"/>
      <c r="CN34" s="828"/>
      <c r="CO34" s="828"/>
      <c r="CP34" s="828"/>
      <c r="CQ34" s="829"/>
      <c r="CR34" s="827"/>
      <c r="CS34" s="828"/>
      <c r="CT34" s="828"/>
      <c r="CU34" s="828"/>
      <c r="CV34" s="829"/>
      <c r="CW34" s="827"/>
      <c r="CX34" s="828"/>
      <c r="CY34" s="828"/>
      <c r="CZ34" s="828"/>
      <c r="DA34" s="829"/>
      <c r="DB34" s="827"/>
      <c r="DC34" s="828"/>
      <c r="DD34" s="828"/>
      <c r="DE34" s="828"/>
      <c r="DF34" s="829"/>
      <c r="DG34" s="827"/>
      <c r="DH34" s="828"/>
      <c r="DI34" s="828"/>
      <c r="DJ34" s="828"/>
      <c r="DK34" s="829"/>
      <c r="DL34" s="827"/>
      <c r="DM34" s="828"/>
      <c r="DN34" s="828"/>
      <c r="DO34" s="828"/>
      <c r="DP34" s="829"/>
      <c r="DQ34" s="827"/>
      <c r="DR34" s="828"/>
      <c r="DS34" s="828"/>
      <c r="DT34" s="828"/>
      <c r="DU34" s="829"/>
      <c r="DV34" s="830"/>
      <c r="DW34" s="831"/>
      <c r="DX34" s="831"/>
      <c r="DY34" s="831"/>
      <c r="DZ34" s="832"/>
      <c r="EA34" s="247"/>
    </row>
    <row r="35" spans="1:131" s="248" customFormat="1" ht="26.25" customHeight="1" x14ac:dyDescent="0.15">
      <c r="A35" s="267">
        <v>8</v>
      </c>
      <c r="B35" s="801" t="s">
        <v>412</v>
      </c>
      <c r="C35" s="802"/>
      <c r="D35" s="802"/>
      <c r="E35" s="802"/>
      <c r="F35" s="802"/>
      <c r="G35" s="802"/>
      <c r="H35" s="802"/>
      <c r="I35" s="802"/>
      <c r="J35" s="802"/>
      <c r="K35" s="802"/>
      <c r="L35" s="802"/>
      <c r="M35" s="802"/>
      <c r="N35" s="802"/>
      <c r="O35" s="802"/>
      <c r="P35" s="803"/>
      <c r="Q35" s="804">
        <f>20225+726+628</f>
        <v>21579</v>
      </c>
      <c r="R35" s="805"/>
      <c r="S35" s="805"/>
      <c r="T35" s="805"/>
      <c r="U35" s="805"/>
      <c r="V35" s="805">
        <f>19030+716+600</f>
        <v>20346</v>
      </c>
      <c r="W35" s="805"/>
      <c r="X35" s="805"/>
      <c r="Y35" s="805"/>
      <c r="Z35" s="805"/>
      <c r="AA35" s="805">
        <f t="shared" si="0"/>
        <v>1233</v>
      </c>
      <c r="AB35" s="805"/>
      <c r="AC35" s="805"/>
      <c r="AD35" s="805"/>
      <c r="AE35" s="806"/>
      <c r="AF35" s="807">
        <v>-3048</v>
      </c>
      <c r="AG35" s="808"/>
      <c r="AH35" s="808"/>
      <c r="AI35" s="808"/>
      <c r="AJ35" s="809"/>
      <c r="AK35" s="876">
        <v>2841</v>
      </c>
      <c r="AL35" s="877"/>
      <c r="AM35" s="877"/>
      <c r="AN35" s="877"/>
      <c r="AO35" s="877"/>
      <c r="AP35" s="877">
        <v>13332</v>
      </c>
      <c r="AQ35" s="877"/>
      <c r="AR35" s="877"/>
      <c r="AS35" s="877"/>
      <c r="AT35" s="877"/>
      <c r="AU35" s="877">
        <v>8399</v>
      </c>
      <c r="AV35" s="877"/>
      <c r="AW35" s="877"/>
      <c r="AX35" s="877"/>
      <c r="AY35" s="877"/>
      <c r="AZ35" s="878">
        <v>16.399999999999999</v>
      </c>
      <c r="BA35" s="878"/>
      <c r="BB35" s="878"/>
      <c r="BC35" s="878"/>
      <c r="BD35" s="878"/>
      <c r="BE35" s="874" t="s">
        <v>408</v>
      </c>
      <c r="BF35" s="874"/>
      <c r="BG35" s="874"/>
      <c r="BH35" s="874"/>
      <c r="BI35" s="875"/>
      <c r="BJ35" s="253"/>
      <c r="BK35" s="253"/>
      <c r="BL35" s="253"/>
      <c r="BM35" s="253"/>
      <c r="BN35" s="253"/>
      <c r="BO35" s="266"/>
      <c r="BP35" s="266"/>
      <c r="BQ35" s="263">
        <v>29</v>
      </c>
      <c r="BR35" s="264"/>
      <c r="BS35" s="814"/>
      <c r="BT35" s="815"/>
      <c r="BU35" s="815"/>
      <c r="BV35" s="815"/>
      <c r="BW35" s="815"/>
      <c r="BX35" s="815"/>
      <c r="BY35" s="815"/>
      <c r="BZ35" s="815"/>
      <c r="CA35" s="815"/>
      <c r="CB35" s="815"/>
      <c r="CC35" s="815"/>
      <c r="CD35" s="815"/>
      <c r="CE35" s="815"/>
      <c r="CF35" s="815"/>
      <c r="CG35" s="816"/>
      <c r="CH35" s="827"/>
      <c r="CI35" s="828"/>
      <c r="CJ35" s="828"/>
      <c r="CK35" s="828"/>
      <c r="CL35" s="829"/>
      <c r="CM35" s="827"/>
      <c r="CN35" s="828"/>
      <c r="CO35" s="828"/>
      <c r="CP35" s="828"/>
      <c r="CQ35" s="829"/>
      <c r="CR35" s="827"/>
      <c r="CS35" s="828"/>
      <c r="CT35" s="828"/>
      <c r="CU35" s="828"/>
      <c r="CV35" s="829"/>
      <c r="CW35" s="827"/>
      <c r="CX35" s="828"/>
      <c r="CY35" s="828"/>
      <c r="CZ35" s="828"/>
      <c r="DA35" s="829"/>
      <c r="DB35" s="827"/>
      <c r="DC35" s="828"/>
      <c r="DD35" s="828"/>
      <c r="DE35" s="828"/>
      <c r="DF35" s="829"/>
      <c r="DG35" s="827"/>
      <c r="DH35" s="828"/>
      <c r="DI35" s="828"/>
      <c r="DJ35" s="828"/>
      <c r="DK35" s="829"/>
      <c r="DL35" s="827"/>
      <c r="DM35" s="828"/>
      <c r="DN35" s="828"/>
      <c r="DO35" s="828"/>
      <c r="DP35" s="829"/>
      <c r="DQ35" s="827"/>
      <c r="DR35" s="828"/>
      <c r="DS35" s="828"/>
      <c r="DT35" s="828"/>
      <c r="DU35" s="829"/>
      <c r="DV35" s="830"/>
      <c r="DW35" s="831"/>
      <c r="DX35" s="831"/>
      <c r="DY35" s="831"/>
      <c r="DZ35" s="832"/>
      <c r="EA35" s="247"/>
    </row>
    <row r="36" spans="1:131" s="248" customFormat="1" ht="26.25" customHeight="1" x14ac:dyDescent="0.15">
      <c r="A36" s="267">
        <v>9</v>
      </c>
      <c r="B36" s="801" t="s">
        <v>413</v>
      </c>
      <c r="C36" s="802"/>
      <c r="D36" s="802"/>
      <c r="E36" s="802"/>
      <c r="F36" s="802"/>
      <c r="G36" s="802"/>
      <c r="H36" s="802"/>
      <c r="I36" s="802"/>
      <c r="J36" s="802"/>
      <c r="K36" s="802"/>
      <c r="L36" s="802"/>
      <c r="M36" s="802"/>
      <c r="N36" s="802"/>
      <c r="O36" s="802"/>
      <c r="P36" s="803"/>
      <c r="Q36" s="804">
        <v>405</v>
      </c>
      <c r="R36" s="805"/>
      <c r="S36" s="805"/>
      <c r="T36" s="805"/>
      <c r="U36" s="805"/>
      <c r="V36" s="805">
        <v>397</v>
      </c>
      <c r="W36" s="805"/>
      <c r="X36" s="805"/>
      <c r="Y36" s="805"/>
      <c r="Z36" s="805"/>
      <c r="AA36" s="805">
        <f t="shared" si="0"/>
        <v>8</v>
      </c>
      <c r="AB36" s="805"/>
      <c r="AC36" s="805"/>
      <c r="AD36" s="805"/>
      <c r="AE36" s="806"/>
      <c r="AF36" s="807">
        <v>8</v>
      </c>
      <c r="AG36" s="808"/>
      <c r="AH36" s="808"/>
      <c r="AI36" s="808"/>
      <c r="AJ36" s="809"/>
      <c r="AK36" s="876">
        <v>208</v>
      </c>
      <c r="AL36" s="877"/>
      <c r="AM36" s="877"/>
      <c r="AN36" s="877"/>
      <c r="AO36" s="877"/>
      <c r="AP36" s="877">
        <v>309</v>
      </c>
      <c r="AQ36" s="877"/>
      <c r="AR36" s="877"/>
      <c r="AS36" s="877"/>
      <c r="AT36" s="877"/>
      <c r="AU36" s="877">
        <v>223</v>
      </c>
      <c r="AV36" s="877"/>
      <c r="AW36" s="877"/>
      <c r="AX36" s="877"/>
      <c r="AY36" s="877"/>
      <c r="AZ36" s="878" t="s">
        <v>602</v>
      </c>
      <c r="BA36" s="878"/>
      <c r="BB36" s="878"/>
      <c r="BC36" s="878"/>
      <c r="BD36" s="878"/>
      <c r="BE36" s="874" t="s">
        <v>414</v>
      </c>
      <c r="BF36" s="874"/>
      <c r="BG36" s="874"/>
      <c r="BH36" s="874"/>
      <c r="BI36" s="875"/>
      <c r="BJ36" s="253"/>
      <c r="BK36" s="253"/>
      <c r="BL36" s="253"/>
      <c r="BM36" s="253"/>
      <c r="BN36" s="253"/>
      <c r="BO36" s="266"/>
      <c r="BP36" s="266"/>
      <c r="BQ36" s="263">
        <v>30</v>
      </c>
      <c r="BR36" s="264"/>
      <c r="BS36" s="814"/>
      <c r="BT36" s="815"/>
      <c r="BU36" s="815"/>
      <c r="BV36" s="815"/>
      <c r="BW36" s="815"/>
      <c r="BX36" s="815"/>
      <c r="BY36" s="815"/>
      <c r="BZ36" s="815"/>
      <c r="CA36" s="815"/>
      <c r="CB36" s="815"/>
      <c r="CC36" s="815"/>
      <c r="CD36" s="815"/>
      <c r="CE36" s="815"/>
      <c r="CF36" s="815"/>
      <c r="CG36" s="816"/>
      <c r="CH36" s="827"/>
      <c r="CI36" s="828"/>
      <c r="CJ36" s="828"/>
      <c r="CK36" s="828"/>
      <c r="CL36" s="829"/>
      <c r="CM36" s="827"/>
      <c r="CN36" s="828"/>
      <c r="CO36" s="828"/>
      <c r="CP36" s="828"/>
      <c r="CQ36" s="829"/>
      <c r="CR36" s="827"/>
      <c r="CS36" s="828"/>
      <c r="CT36" s="828"/>
      <c r="CU36" s="828"/>
      <c r="CV36" s="829"/>
      <c r="CW36" s="827"/>
      <c r="CX36" s="828"/>
      <c r="CY36" s="828"/>
      <c r="CZ36" s="828"/>
      <c r="DA36" s="829"/>
      <c r="DB36" s="827"/>
      <c r="DC36" s="828"/>
      <c r="DD36" s="828"/>
      <c r="DE36" s="828"/>
      <c r="DF36" s="829"/>
      <c r="DG36" s="827"/>
      <c r="DH36" s="828"/>
      <c r="DI36" s="828"/>
      <c r="DJ36" s="828"/>
      <c r="DK36" s="829"/>
      <c r="DL36" s="827"/>
      <c r="DM36" s="828"/>
      <c r="DN36" s="828"/>
      <c r="DO36" s="828"/>
      <c r="DP36" s="829"/>
      <c r="DQ36" s="827"/>
      <c r="DR36" s="828"/>
      <c r="DS36" s="828"/>
      <c r="DT36" s="828"/>
      <c r="DU36" s="829"/>
      <c r="DV36" s="830"/>
      <c r="DW36" s="831"/>
      <c r="DX36" s="831"/>
      <c r="DY36" s="831"/>
      <c r="DZ36" s="832"/>
      <c r="EA36" s="247"/>
    </row>
    <row r="37" spans="1:131" s="248" customFormat="1" ht="26.25" customHeight="1" x14ac:dyDescent="0.15">
      <c r="A37" s="267">
        <v>10</v>
      </c>
      <c r="B37" s="801" t="s">
        <v>415</v>
      </c>
      <c r="C37" s="802"/>
      <c r="D37" s="802"/>
      <c r="E37" s="802"/>
      <c r="F37" s="802"/>
      <c r="G37" s="802"/>
      <c r="H37" s="802"/>
      <c r="I37" s="802"/>
      <c r="J37" s="802"/>
      <c r="K37" s="802"/>
      <c r="L37" s="802"/>
      <c r="M37" s="802"/>
      <c r="N37" s="802"/>
      <c r="O37" s="802"/>
      <c r="P37" s="803"/>
      <c r="Q37" s="804">
        <v>5</v>
      </c>
      <c r="R37" s="805"/>
      <c r="S37" s="805"/>
      <c r="T37" s="805"/>
      <c r="U37" s="805"/>
      <c r="V37" s="805">
        <v>4</v>
      </c>
      <c r="W37" s="805"/>
      <c r="X37" s="805"/>
      <c r="Y37" s="805"/>
      <c r="Z37" s="805"/>
      <c r="AA37" s="805">
        <f t="shared" si="0"/>
        <v>1</v>
      </c>
      <c r="AB37" s="805"/>
      <c r="AC37" s="805"/>
      <c r="AD37" s="805"/>
      <c r="AE37" s="806"/>
      <c r="AF37" s="807">
        <v>1</v>
      </c>
      <c r="AG37" s="808"/>
      <c r="AH37" s="808"/>
      <c r="AI37" s="808"/>
      <c r="AJ37" s="809"/>
      <c r="AK37" s="876" t="s">
        <v>602</v>
      </c>
      <c r="AL37" s="877"/>
      <c r="AM37" s="877"/>
      <c r="AN37" s="877"/>
      <c r="AO37" s="877"/>
      <c r="AP37" s="877" t="s">
        <v>602</v>
      </c>
      <c r="AQ37" s="877"/>
      <c r="AR37" s="877"/>
      <c r="AS37" s="877"/>
      <c r="AT37" s="877"/>
      <c r="AU37" s="877" t="s">
        <v>602</v>
      </c>
      <c r="AV37" s="877"/>
      <c r="AW37" s="877"/>
      <c r="AX37" s="877"/>
      <c r="AY37" s="877"/>
      <c r="AZ37" s="878" t="s">
        <v>602</v>
      </c>
      <c r="BA37" s="878"/>
      <c r="BB37" s="878"/>
      <c r="BC37" s="878"/>
      <c r="BD37" s="878"/>
      <c r="BE37" s="874" t="s">
        <v>416</v>
      </c>
      <c r="BF37" s="874"/>
      <c r="BG37" s="874"/>
      <c r="BH37" s="874"/>
      <c r="BI37" s="875"/>
      <c r="BJ37" s="253"/>
      <c r="BK37" s="253"/>
      <c r="BL37" s="253"/>
      <c r="BM37" s="253"/>
      <c r="BN37" s="253"/>
      <c r="BO37" s="266"/>
      <c r="BP37" s="266"/>
      <c r="BQ37" s="263">
        <v>31</v>
      </c>
      <c r="BR37" s="264"/>
      <c r="BS37" s="814"/>
      <c r="BT37" s="815"/>
      <c r="BU37" s="815"/>
      <c r="BV37" s="815"/>
      <c r="BW37" s="815"/>
      <c r="BX37" s="815"/>
      <c r="BY37" s="815"/>
      <c r="BZ37" s="815"/>
      <c r="CA37" s="815"/>
      <c r="CB37" s="815"/>
      <c r="CC37" s="815"/>
      <c r="CD37" s="815"/>
      <c r="CE37" s="815"/>
      <c r="CF37" s="815"/>
      <c r="CG37" s="816"/>
      <c r="CH37" s="827"/>
      <c r="CI37" s="828"/>
      <c r="CJ37" s="828"/>
      <c r="CK37" s="828"/>
      <c r="CL37" s="829"/>
      <c r="CM37" s="827"/>
      <c r="CN37" s="828"/>
      <c r="CO37" s="828"/>
      <c r="CP37" s="828"/>
      <c r="CQ37" s="829"/>
      <c r="CR37" s="827"/>
      <c r="CS37" s="828"/>
      <c r="CT37" s="828"/>
      <c r="CU37" s="828"/>
      <c r="CV37" s="829"/>
      <c r="CW37" s="827"/>
      <c r="CX37" s="828"/>
      <c r="CY37" s="828"/>
      <c r="CZ37" s="828"/>
      <c r="DA37" s="829"/>
      <c r="DB37" s="827"/>
      <c r="DC37" s="828"/>
      <c r="DD37" s="828"/>
      <c r="DE37" s="828"/>
      <c r="DF37" s="829"/>
      <c r="DG37" s="827"/>
      <c r="DH37" s="828"/>
      <c r="DI37" s="828"/>
      <c r="DJ37" s="828"/>
      <c r="DK37" s="829"/>
      <c r="DL37" s="827"/>
      <c r="DM37" s="828"/>
      <c r="DN37" s="828"/>
      <c r="DO37" s="828"/>
      <c r="DP37" s="829"/>
      <c r="DQ37" s="827"/>
      <c r="DR37" s="828"/>
      <c r="DS37" s="828"/>
      <c r="DT37" s="828"/>
      <c r="DU37" s="829"/>
      <c r="DV37" s="830"/>
      <c r="DW37" s="831"/>
      <c r="DX37" s="831"/>
      <c r="DY37" s="831"/>
      <c r="DZ37" s="832"/>
      <c r="EA37" s="247"/>
    </row>
    <row r="38" spans="1:131" s="248" customFormat="1" ht="26.25" customHeight="1" x14ac:dyDescent="0.15">
      <c r="A38" s="267">
        <v>11</v>
      </c>
      <c r="B38" s="801"/>
      <c r="C38" s="802"/>
      <c r="D38" s="802"/>
      <c r="E38" s="802"/>
      <c r="F38" s="802"/>
      <c r="G38" s="802"/>
      <c r="H38" s="802"/>
      <c r="I38" s="802"/>
      <c r="J38" s="802"/>
      <c r="K38" s="802"/>
      <c r="L38" s="802"/>
      <c r="M38" s="802"/>
      <c r="N38" s="802"/>
      <c r="O38" s="802"/>
      <c r="P38" s="803"/>
      <c r="Q38" s="804"/>
      <c r="R38" s="805"/>
      <c r="S38" s="805"/>
      <c r="T38" s="805"/>
      <c r="U38" s="805"/>
      <c r="V38" s="805"/>
      <c r="W38" s="805"/>
      <c r="X38" s="805"/>
      <c r="Y38" s="805"/>
      <c r="Z38" s="805"/>
      <c r="AA38" s="805"/>
      <c r="AB38" s="805"/>
      <c r="AC38" s="805"/>
      <c r="AD38" s="805"/>
      <c r="AE38" s="806"/>
      <c r="AF38" s="807"/>
      <c r="AG38" s="808"/>
      <c r="AH38" s="808"/>
      <c r="AI38" s="808"/>
      <c r="AJ38" s="809"/>
      <c r="AK38" s="876"/>
      <c r="AL38" s="877"/>
      <c r="AM38" s="877"/>
      <c r="AN38" s="877"/>
      <c r="AO38" s="877"/>
      <c r="AP38" s="877"/>
      <c r="AQ38" s="877"/>
      <c r="AR38" s="877"/>
      <c r="AS38" s="877"/>
      <c r="AT38" s="877"/>
      <c r="AU38" s="877"/>
      <c r="AV38" s="877"/>
      <c r="AW38" s="877"/>
      <c r="AX38" s="877"/>
      <c r="AY38" s="877"/>
      <c r="AZ38" s="878"/>
      <c r="BA38" s="878"/>
      <c r="BB38" s="878"/>
      <c r="BC38" s="878"/>
      <c r="BD38" s="878"/>
      <c r="BE38" s="874"/>
      <c r="BF38" s="874"/>
      <c r="BG38" s="874"/>
      <c r="BH38" s="874"/>
      <c r="BI38" s="875"/>
      <c r="BJ38" s="253"/>
      <c r="BK38" s="253"/>
      <c r="BL38" s="253"/>
      <c r="BM38" s="253"/>
      <c r="BN38" s="253"/>
      <c r="BO38" s="266"/>
      <c r="BP38" s="266"/>
      <c r="BQ38" s="263">
        <v>32</v>
      </c>
      <c r="BR38" s="264"/>
      <c r="BS38" s="814"/>
      <c r="BT38" s="815"/>
      <c r="BU38" s="815"/>
      <c r="BV38" s="815"/>
      <c r="BW38" s="815"/>
      <c r="BX38" s="815"/>
      <c r="BY38" s="815"/>
      <c r="BZ38" s="815"/>
      <c r="CA38" s="815"/>
      <c r="CB38" s="815"/>
      <c r="CC38" s="815"/>
      <c r="CD38" s="815"/>
      <c r="CE38" s="815"/>
      <c r="CF38" s="815"/>
      <c r="CG38" s="816"/>
      <c r="CH38" s="827"/>
      <c r="CI38" s="828"/>
      <c r="CJ38" s="828"/>
      <c r="CK38" s="828"/>
      <c r="CL38" s="829"/>
      <c r="CM38" s="827"/>
      <c r="CN38" s="828"/>
      <c r="CO38" s="828"/>
      <c r="CP38" s="828"/>
      <c r="CQ38" s="829"/>
      <c r="CR38" s="827"/>
      <c r="CS38" s="828"/>
      <c r="CT38" s="828"/>
      <c r="CU38" s="828"/>
      <c r="CV38" s="829"/>
      <c r="CW38" s="827"/>
      <c r="CX38" s="828"/>
      <c r="CY38" s="828"/>
      <c r="CZ38" s="828"/>
      <c r="DA38" s="829"/>
      <c r="DB38" s="827"/>
      <c r="DC38" s="828"/>
      <c r="DD38" s="828"/>
      <c r="DE38" s="828"/>
      <c r="DF38" s="829"/>
      <c r="DG38" s="827"/>
      <c r="DH38" s="828"/>
      <c r="DI38" s="828"/>
      <c r="DJ38" s="828"/>
      <c r="DK38" s="829"/>
      <c r="DL38" s="827"/>
      <c r="DM38" s="828"/>
      <c r="DN38" s="828"/>
      <c r="DO38" s="828"/>
      <c r="DP38" s="829"/>
      <c r="DQ38" s="827"/>
      <c r="DR38" s="828"/>
      <c r="DS38" s="828"/>
      <c r="DT38" s="828"/>
      <c r="DU38" s="829"/>
      <c r="DV38" s="830"/>
      <c r="DW38" s="831"/>
      <c r="DX38" s="831"/>
      <c r="DY38" s="831"/>
      <c r="DZ38" s="832"/>
      <c r="EA38" s="247"/>
    </row>
    <row r="39" spans="1:131" s="248" customFormat="1" ht="26.25" customHeight="1" x14ac:dyDescent="0.15">
      <c r="A39" s="267">
        <v>12</v>
      </c>
      <c r="B39" s="801"/>
      <c r="C39" s="802"/>
      <c r="D39" s="802"/>
      <c r="E39" s="802"/>
      <c r="F39" s="802"/>
      <c r="G39" s="802"/>
      <c r="H39" s="802"/>
      <c r="I39" s="802"/>
      <c r="J39" s="802"/>
      <c r="K39" s="802"/>
      <c r="L39" s="802"/>
      <c r="M39" s="802"/>
      <c r="N39" s="802"/>
      <c r="O39" s="802"/>
      <c r="P39" s="803"/>
      <c r="Q39" s="804"/>
      <c r="R39" s="805"/>
      <c r="S39" s="805"/>
      <c r="T39" s="805"/>
      <c r="U39" s="805"/>
      <c r="V39" s="805"/>
      <c r="W39" s="805"/>
      <c r="X39" s="805"/>
      <c r="Y39" s="805"/>
      <c r="Z39" s="805"/>
      <c r="AA39" s="805"/>
      <c r="AB39" s="805"/>
      <c r="AC39" s="805"/>
      <c r="AD39" s="805"/>
      <c r="AE39" s="806"/>
      <c r="AF39" s="807"/>
      <c r="AG39" s="808"/>
      <c r="AH39" s="808"/>
      <c r="AI39" s="808"/>
      <c r="AJ39" s="809"/>
      <c r="AK39" s="876"/>
      <c r="AL39" s="877"/>
      <c r="AM39" s="877"/>
      <c r="AN39" s="877"/>
      <c r="AO39" s="877"/>
      <c r="AP39" s="877"/>
      <c r="AQ39" s="877"/>
      <c r="AR39" s="877"/>
      <c r="AS39" s="877"/>
      <c r="AT39" s="877"/>
      <c r="AU39" s="877"/>
      <c r="AV39" s="877"/>
      <c r="AW39" s="877"/>
      <c r="AX39" s="877"/>
      <c r="AY39" s="877"/>
      <c r="AZ39" s="878"/>
      <c r="BA39" s="878"/>
      <c r="BB39" s="878"/>
      <c r="BC39" s="878"/>
      <c r="BD39" s="878"/>
      <c r="BE39" s="874"/>
      <c r="BF39" s="874"/>
      <c r="BG39" s="874"/>
      <c r="BH39" s="874"/>
      <c r="BI39" s="875"/>
      <c r="BJ39" s="253"/>
      <c r="BK39" s="253"/>
      <c r="BL39" s="253"/>
      <c r="BM39" s="253"/>
      <c r="BN39" s="253"/>
      <c r="BO39" s="266"/>
      <c r="BP39" s="266"/>
      <c r="BQ39" s="263">
        <v>33</v>
      </c>
      <c r="BR39" s="264"/>
      <c r="BS39" s="814"/>
      <c r="BT39" s="815"/>
      <c r="BU39" s="815"/>
      <c r="BV39" s="815"/>
      <c r="BW39" s="815"/>
      <c r="BX39" s="815"/>
      <c r="BY39" s="815"/>
      <c r="BZ39" s="815"/>
      <c r="CA39" s="815"/>
      <c r="CB39" s="815"/>
      <c r="CC39" s="815"/>
      <c r="CD39" s="815"/>
      <c r="CE39" s="815"/>
      <c r="CF39" s="815"/>
      <c r="CG39" s="816"/>
      <c r="CH39" s="827"/>
      <c r="CI39" s="828"/>
      <c r="CJ39" s="828"/>
      <c r="CK39" s="828"/>
      <c r="CL39" s="829"/>
      <c r="CM39" s="827"/>
      <c r="CN39" s="828"/>
      <c r="CO39" s="828"/>
      <c r="CP39" s="828"/>
      <c r="CQ39" s="829"/>
      <c r="CR39" s="827"/>
      <c r="CS39" s="828"/>
      <c r="CT39" s="828"/>
      <c r="CU39" s="828"/>
      <c r="CV39" s="829"/>
      <c r="CW39" s="827"/>
      <c r="CX39" s="828"/>
      <c r="CY39" s="828"/>
      <c r="CZ39" s="828"/>
      <c r="DA39" s="829"/>
      <c r="DB39" s="827"/>
      <c r="DC39" s="828"/>
      <c r="DD39" s="828"/>
      <c r="DE39" s="828"/>
      <c r="DF39" s="829"/>
      <c r="DG39" s="827"/>
      <c r="DH39" s="828"/>
      <c r="DI39" s="828"/>
      <c r="DJ39" s="828"/>
      <c r="DK39" s="829"/>
      <c r="DL39" s="827"/>
      <c r="DM39" s="828"/>
      <c r="DN39" s="828"/>
      <c r="DO39" s="828"/>
      <c r="DP39" s="829"/>
      <c r="DQ39" s="827"/>
      <c r="DR39" s="828"/>
      <c r="DS39" s="828"/>
      <c r="DT39" s="828"/>
      <c r="DU39" s="829"/>
      <c r="DV39" s="830"/>
      <c r="DW39" s="831"/>
      <c r="DX39" s="831"/>
      <c r="DY39" s="831"/>
      <c r="DZ39" s="832"/>
      <c r="EA39" s="247"/>
    </row>
    <row r="40" spans="1:131" s="248" customFormat="1" ht="26.25" customHeight="1" x14ac:dyDescent="0.15">
      <c r="A40" s="262">
        <v>13</v>
      </c>
      <c r="B40" s="801"/>
      <c r="C40" s="802"/>
      <c r="D40" s="802"/>
      <c r="E40" s="802"/>
      <c r="F40" s="802"/>
      <c r="G40" s="802"/>
      <c r="H40" s="802"/>
      <c r="I40" s="802"/>
      <c r="J40" s="802"/>
      <c r="K40" s="802"/>
      <c r="L40" s="802"/>
      <c r="M40" s="802"/>
      <c r="N40" s="802"/>
      <c r="O40" s="802"/>
      <c r="P40" s="803"/>
      <c r="Q40" s="804"/>
      <c r="R40" s="805"/>
      <c r="S40" s="805"/>
      <c r="T40" s="805"/>
      <c r="U40" s="805"/>
      <c r="V40" s="805"/>
      <c r="W40" s="805"/>
      <c r="X40" s="805"/>
      <c r="Y40" s="805"/>
      <c r="Z40" s="805"/>
      <c r="AA40" s="805"/>
      <c r="AB40" s="805"/>
      <c r="AC40" s="805"/>
      <c r="AD40" s="805"/>
      <c r="AE40" s="806"/>
      <c r="AF40" s="807"/>
      <c r="AG40" s="808"/>
      <c r="AH40" s="808"/>
      <c r="AI40" s="808"/>
      <c r="AJ40" s="809"/>
      <c r="AK40" s="876"/>
      <c r="AL40" s="877"/>
      <c r="AM40" s="877"/>
      <c r="AN40" s="877"/>
      <c r="AO40" s="877"/>
      <c r="AP40" s="877"/>
      <c r="AQ40" s="877"/>
      <c r="AR40" s="877"/>
      <c r="AS40" s="877"/>
      <c r="AT40" s="877"/>
      <c r="AU40" s="877"/>
      <c r="AV40" s="877"/>
      <c r="AW40" s="877"/>
      <c r="AX40" s="877"/>
      <c r="AY40" s="877"/>
      <c r="AZ40" s="878"/>
      <c r="BA40" s="878"/>
      <c r="BB40" s="878"/>
      <c r="BC40" s="878"/>
      <c r="BD40" s="878"/>
      <c r="BE40" s="874"/>
      <c r="BF40" s="874"/>
      <c r="BG40" s="874"/>
      <c r="BH40" s="874"/>
      <c r="BI40" s="875"/>
      <c r="BJ40" s="253"/>
      <c r="BK40" s="253"/>
      <c r="BL40" s="253"/>
      <c r="BM40" s="253"/>
      <c r="BN40" s="253"/>
      <c r="BO40" s="266"/>
      <c r="BP40" s="266"/>
      <c r="BQ40" s="263">
        <v>34</v>
      </c>
      <c r="BR40" s="264"/>
      <c r="BS40" s="814"/>
      <c r="BT40" s="815"/>
      <c r="BU40" s="815"/>
      <c r="BV40" s="815"/>
      <c r="BW40" s="815"/>
      <c r="BX40" s="815"/>
      <c r="BY40" s="815"/>
      <c r="BZ40" s="815"/>
      <c r="CA40" s="815"/>
      <c r="CB40" s="815"/>
      <c r="CC40" s="815"/>
      <c r="CD40" s="815"/>
      <c r="CE40" s="815"/>
      <c r="CF40" s="815"/>
      <c r="CG40" s="816"/>
      <c r="CH40" s="827"/>
      <c r="CI40" s="828"/>
      <c r="CJ40" s="828"/>
      <c r="CK40" s="828"/>
      <c r="CL40" s="829"/>
      <c r="CM40" s="827"/>
      <c r="CN40" s="828"/>
      <c r="CO40" s="828"/>
      <c r="CP40" s="828"/>
      <c r="CQ40" s="829"/>
      <c r="CR40" s="827"/>
      <c r="CS40" s="828"/>
      <c r="CT40" s="828"/>
      <c r="CU40" s="828"/>
      <c r="CV40" s="829"/>
      <c r="CW40" s="827"/>
      <c r="CX40" s="828"/>
      <c r="CY40" s="828"/>
      <c r="CZ40" s="828"/>
      <c r="DA40" s="829"/>
      <c r="DB40" s="827"/>
      <c r="DC40" s="828"/>
      <c r="DD40" s="828"/>
      <c r="DE40" s="828"/>
      <c r="DF40" s="829"/>
      <c r="DG40" s="827"/>
      <c r="DH40" s="828"/>
      <c r="DI40" s="828"/>
      <c r="DJ40" s="828"/>
      <c r="DK40" s="829"/>
      <c r="DL40" s="827"/>
      <c r="DM40" s="828"/>
      <c r="DN40" s="828"/>
      <c r="DO40" s="828"/>
      <c r="DP40" s="829"/>
      <c r="DQ40" s="827"/>
      <c r="DR40" s="828"/>
      <c r="DS40" s="828"/>
      <c r="DT40" s="828"/>
      <c r="DU40" s="829"/>
      <c r="DV40" s="830"/>
      <c r="DW40" s="831"/>
      <c r="DX40" s="831"/>
      <c r="DY40" s="831"/>
      <c r="DZ40" s="832"/>
      <c r="EA40" s="247"/>
    </row>
    <row r="41" spans="1:131" s="248" customFormat="1" ht="26.25" customHeight="1" x14ac:dyDescent="0.15">
      <c r="A41" s="262">
        <v>14</v>
      </c>
      <c r="B41" s="801"/>
      <c r="C41" s="802"/>
      <c r="D41" s="802"/>
      <c r="E41" s="802"/>
      <c r="F41" s="802"/>
      <c r="G41" s="802"/>
      <c r="H41" s="802"/>
      <c r="I41" s="802"/>
      <c r="J41" s="802"/>
      <c r="K41" s="802"/>
      <c r="L41" s="802"/>
      <c r="M41" s="802"/>
      <c r="N41" s="802"/>
      <c r="O41" s="802"/>
      <c r="P41" s="803"/>
      <c r="Q41" s="804"/>
      <c r="R41" s="805"/>
      <c r="S41" s="805"/>
      <c r="T41" s="805"/>
      <c r="U41" s="805"/>
      <c r="V41" s="805"/>
      <c r="W41" s="805"/>
      <c r="X41" s="805"/>
      <c r="Y41" s="805"/>
      <c r="Z41" s="805"/>
      <c r="AA41" s="805"/>
      <c r="AB41" s="805"/>
      <c r="AC41" s="805"/>
      <c r="AD41" s="805"/>
      <c r="AE41" s="806"/>
      <c r="AF41" s="807"/>
      <c r="AG41" s="808"/>
      <c r="AH41" s="808"/>
      <c r="AI41" s="808"/>
      <c r="AJ41" s="809"/>
      <c r="AK41" s="876"/>
      <c r="AL41" s="877"/>
      <c r="AM41" s="877"/>
      <c r="AN41" s="877"/>
      <c r="AO41" s="877"/>
      <c r="AP41" s="877"/>
      <c r="AQ41" s="877"/>
      <c r="AR41" s="877"/>
      <c r="AS41" s="877"/>
      <c r="AT41" s="877"/>
      <c r="AU41" s="877"/>
      <c r="AV41" s="877"/>
      <c r="AW41" s="877"/>
      <c r="AX41" s="877"/>
      <c r="AY41" s="877"/>
      <c r="AZ41" s="878"/>
      <c r="BA41" s="878"/>
      <c r="BB41" s="878"/>
      <c r="BC41" s="878"/>
      <c r="BD41" s="878"/>
      <c r="BE41" s="874"/>
      <c r="BF41" s="874"/>
      <c r="BG41" s="874"/>
      <c r="BH41" s="874"/>
      <c r="BI41" s="875"/>
      <c r="BJ41" s="253"/>
      <c r="BK41" s="253"/>
      <c r="BL41" s="253"/>
      <c r="BM41" s="253"/>
      <c r="BN41" s="253"/>
      <c r="BO41" s="266"/>
      <c r="BP41" s="266"/>
      <c r="BQ41" s="263">
        <v>35</v>
      </c>
      <c r="BR41" s="264"/>
      <c r="BS41" s="814"/>
      <c r="BT41" s="815"/>
      <c r="BU41" s="815"/>
      <c r="BV41" s="815"/>
      <c r="BW41" s="815"/>
      <c r="BX41" s="815"/>
      <c r="BY41" s="815"/>
      <c r="BZ41" s="815"/>
      <c r="CA41" s="815"/>
      <c r="CB41" s="815"/>
      <c r="CC41" s="815"/>
      <c r="CD41" s="815"/>
      <c r="CE41" s="815"/>
      <c r="CF41" s="815"/>
      <c r="CG41" s="816"/>
      <c r="CH41" s="827"/>
      <c r="CI41" s="828"/>
      <c r="CJ41" s="828"/>
      <c r="CK41" s="828"/>
      <c r="CL41" s="829"/>
      <c r="CM41" s="827"/>
      <c r="CN41" s="828"/>
      <c r="CO41" s="828"/>
      <c r="CP41" s="828"/>
      <c r="CQ41" s="829"/>
      <c r="CR41" s="827"/>
      <c r="CS41" s="828"/>
      <c r="CT41" s="828"/>
      <c r="CU41" s="828"/>
      <c r="CV41" s="829"/>
      <c r="CW41" s="827"/>
      <c r="CX41" s="828"/>
      <c r="CY41" s="828"/>
      <c r="CZ41" s="828"/>
      <c r="DA41" s="829"/>
      <c r="DB41" s="827"/>
      <c r="DC41" s="828"/>
      <c r="DD41" s="828"/>
      <c r="DE41" s="828"/>
      <c r="DF41" s="829"/>
      <c r="DG41" s="827"/>
      <c r="DH41" s="828"/>
      <c r="DI41" s="828"/>
      <c r="DJ41" s="828"/>
      <c r="DK41" s="829"/>
      <c r="DL41" s="827"/>
      <c r="DM41" s="828"/>
      <c r="DN41" s="828"/>
      <c r="DO41" s="828"/>
      <c r="DP41" s="829"/>
      <c r="DQ41" s="827"/>
      <c r="DR41" s="828"/>
      <c r="DS41" s="828"/>
      <c r="DT41" s="828"/>
      <c r="DU41" s="829"/>
      <c r="DV41" s="830"/>
      <c r="DW41" s="831"/>
      <c r="DX41" s="831"/>
      <c r="DY41" s="831"/>
      <c r="DZ41" s="832"/>
      <c r="EA41" s="247"/>
    </row>
    <row r="42" spans="1:131" s="248" customFormat="1" ht="26.25" customHeight="1" x14ac:dyDescent="0.15">
      <c r="A42" s="262">
        <v>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7"/>
      <c r="AG42" s="808"/>
      <c r="AH42" s="808"/>
      <c r="AI42" s="808"/>
      <c r="AJ42" s="809"/>
      <c r="AK42" s="876"/>
      <c r="AL42" s="877"/>
      <c r="AM42" s="877"/>
      <c r="AN42" s="877"/>
      <c r="AO42" s="877"/>
      <c r="AP42" s="877"/>
      <c r="AQ42" s="877"/>
      <c r="AR42" s="877"/>
      <c r="AS42" s="877"/>
      <c r="AT42" s="877"/>
      <c r="AU42" s="877"/>
      <c r="AV42" s="877"/>
      <c r="AW42" s="877"/>
      <c r="AX42" s="877"/>
      <c r="AY42" s="877"/>
      <c r="AZ42" s="878"/>
      <c r="BA42" s="878"/>
      <c r="BB42" s="878"/>
      <c r="BC42" s="878"/>
      <c r="BD42" s="878"/>
      <c r="BE42" s="874"/>
      <c r="BF42" s="874"/>
      <c r="BG42" s="874"/>
      <c r="BH42" s="874"/>
      <c r="BI42" s="875"/>
      <c r="BJ42" s="253"/>
      <c r="BK42" s="253"/>
      <c r="BL42" s="253"/>
      <c r="BM42" s="253"/>
      <c r="BN42" s="253"/>
      <c r="BO42" s="266"/>
      <c r="BP42" s="266"/>
      <c r="BQ42" s="263">
        <v>36</v>
      </c>
      <c r="BR42" s="264"/>
      <c r="BS42" s="814"/>
      <c r="BT42" s="815"/>
      <c r="BU42" s="815"/>
      <c r="BV42" s="815"/>
      <c r="BW42" s="815"/>
      <c r="BX42" s="815"/>
      <c r="BY42" s="815"/>
      <c r="BZ42" s="815"/>
      <c r="CA42" s="815"/>
      <c r="CB42" s="815"/>
      <c r="CC42" s="815"/>
      <c r="CD42" s="815"/>
      <c r="CE42" s="815"/>
      <c r="CF42" s="815"/>
      <c r="CG42" s="816"/>
      <c r="CH42" s="827"/>
      <c r="CI42" s="828"/>
      <c r="CJ42" s="828"/>
      <c r="CK42" s="828"/>
      <c r="CL42" s="829"/>
      <c r="CM42" s="827"/>
      <c r="CN42" s="828"/>
      <c r="CO42" s="828"/>
      <c r="CP42" s="828"/>
      <c r="CQ42" s="829"/>
      <c r="CR42" s="827"/>
      <c r="CS42" s="828"/>
      <c r="CT42" s="828"/>
      <c r="CU42" s="828"/>
      <c r="CV42" s="829"/>
      <c r="CW42" s="827"/>
      <c r="CX42" s="828"/>
      <c r="CY42" s="828"/>
      <c r="CZ42" s="828"/>
      <c r="DA42" s="829"/>
      <c r="DB42" s="827"/>
      <c r="DC42" s="828"/>
      <c r="DD42" s="828"/>
      <c r="DE42" s="828"/>
      <c r="DF42" s="829"/>
      <c r="DG42" s="827"/>
      <c r="DH42" s="828"/>
      <c r="DI42" s="828"/>
      <c r="DJ42" s="828"/>
      <c r="DK42" s="829"/>
      <c r="DL42" s="827"/>
      <c r="DM42" s="828"/>
      <c r="DN42" s="828"/>
      <c r="DO42" s="828"/>
      <c r="DP42" s="829"/>
      <c r="DQ42" s="827"/>
      <c r="DR42" s="828"/>
      <c r="DS42" s="828"/>
      <c r="DT42" s="828"/>
      <c r="DU42" s="829"/>
      <c r="DV42" s="830"/>
      <c r="DW42" s="831"/>
      <c r="DX42" s="831"/>
      <c r="DY42" s="831"/>
      <c r="DZ42" s="832"/>
      <c r="EA42" s="247"/>
    </row>
    <row r="43" spans="1:131" s="248" customFormat="1" ht="26.25" customHeight="1" x14ac:dyDescent="0.15">
      <c r="A43" s="262">
        <v>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7"/>
      <c r="AG43" s="808"/>
      <c r="AH43" s="808"/>
      <c r="AI43" s="808"/>
      <c r="AJ43" s="809"/>
      <c r="AK43" s="876"/>
      <c r="AL43" s="877"/>
      <c r="AM43" s="877"/>
      <c r="AN43" s="877"/>
      <c r="AO43" s="877"/>
      <c r="AP43" s="877"/>
      <c r="AQ43" s="877"/>
      <c r="AR43" s="877"/>
      <c r="AS43" s="877"/>
      <c r="AT43" s="877"/>
      <c r="AU43" s="877"/>
      <c r="AV43" s="877"/>
      <c r="AW43" s="877"/>
      <c r="AX43" s="877"/>
      <c r="AY43" s="877"/>
      <c r="AZ43" s="878"/>
      <c r="BA43" s="878"/>
      <c r="BB43" s="878"/>
      <c r="BC43" s="878"/>
      <c r="BD43" s="878"/>
      <c r="BE43" s="874"/>
      <c r="BF43" s="874"/>
      <c r="BG43" s="874"/>
      <c r="BH43" s="874"/>
      <c r="BI43" s="875"/>
      <c r="BJ43" s="253"/>
      <c r="BK43" s="253"/>
      <c r="BL43" s="253"/>
      <c r="BM43" s="253"/>
      <c r="BN43" s="253"/>
      <c r="BO43" s="266"/>
      <c r="BP43" s="266"/>
      <c r="BQ43" s="263">
        <v>37</v>
      </c>
      <c r="BR43" s="264"/>
      <c r="BS43" s="814"/>
      <c r="BT43" s="815"/>
      <c r="BU43" s="815"/>
      <c r="BV43" s="815"/>
      <c r="BW43" s="815"/>
      <c r="BX43" s="815"/>
      <c r="BY43" s="815"/>
      <c r="BZ43" s="815"/>
      <c r="CA43" s="815"/>
      <c r="CB43" s="815"/>
      <c r="CC43" s="815"/>
      <c r="CD43" s="815"/>
      <c r="CE43" s="815"/>
      <c r="CF43" s="815"/>
      <c r="CG43" s="816"/>
      <c r="CH43" s="827"/>
      <c r="CI43" s="828"/>
      <c r="CJ43" s="828"/>
      <c r="CK43" s="828"/>
      <c r="CL43" s="829"/>
      <c r="CM43" s="827"/>
      <c r="CN43" s="828"/>
      <c r="CO43" s="828"/>
      <c r="CP43" s="828"/>
      <c r="CQ43" s="829"/>
      <c r="CR43" s="827"/>
      <c r="CS43" s="828"/>
      <c r="CT43" s="828"/>
      <c r="CU43" s="828"/>
      <c r="CV43" s="829"/>
      <c r="CW43" s="827"/>
      <c r="CX43" s="828"/>
      <c r="CY43" s="828"/>
      <c r="CZ43" s="828"/>
      <c r="DA43" s="829"/>
      <c r="DB43" s="827"/>
      <c r="DC43" s="828"/>
      <c r="DD43" s="828"/>
      <c r="DE43" s="828"/>
      <c r="DF43" s="829"/>
      <c r="DG43" s="827"/>
      <c r="DH43" s="828"/>
      <c r="DI43" s="828"/>
      <c r="DJ43" s="828"/>
      <c r="DK43" s="829"/>
      <c r="DL43" s="827"/>
      <c r="DM43" s="828"/>
      <c r="DN43" s="828"/>
      <c r="DO43" s="828"/>
      <c r="DP43" s="829"/>
      <c r="DQ43" s="827"/>
      <c r="DR43" s="828"/>
      <c r="DS43" s="828"/>
      <c r="DT43" s="828"/>
      <c r="DU43" s="829"/>
      <c r="DV43" s="830"/>
      <c r="DW43" s="831"/>
      <c r="DX43" s="831"/>
      <c r="DY43" s="831"/>
      <c r="DZ43" s="832"/>
      <c r="EA43" s="247"/>
    </row>
    <row r="44" spans="1:131" s="248" customFormat="1" ht="26.25" customHeight="1" x14ac:dyDescent="0.15">
      <c r="A44" s="262">
        <v>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76"/>
      <c r="AL44" s="877"/>
      <c r="AM44" s="877"/>
      <c r="AN44" s="877"/>
      <c r="AO44" s="877"/>
      <c r="AP44" s="877"/>
      <c r="AQ44" s="877"/>
      <c r="AR44" s="877"/>
      <c r="AS44" s="877"/>
      <c r="AT44" s="877"/>
      <c r="AU44" s="877"/>
      <c r="AV44" s="877"/>
      <c r="AW44" s="877"/>
      <c r="AX44" s="877"/>
      <c r="AY44" s="877"/>
      <c r="AZ44" s="878"/>
      <c r="BA44" s="878"/>
      <c r="BB44" s="878"/>
      <c r="BC44" s="878"/>
      <c r="BD44" s="878"/>
      <c r="BE44" s="874"/>
      <c r="BF44" s="874"/>
      <c r="BG44" s="874"/>
      <c r="BH44" s="874"/>
      <c r="BI44" s="875"/>
      <c r="BJ44" s="253"/>
      <c r="BK44" s="253"/>
      <c r="BL44" s="253"/>
      <c r="BM44" s="253"/>
      <c r="BN44" s="253"/>
      <c r="BO44" s="266"/>
      <c r="BP44" s="266"/>
      <c r="BQ44" s="263">
        <v>38</v>
      </c>
      <c r="BR44" s="264"/>
      <c r="BS44" s="814"/>
      <c r="BT44" s="815"/>
      <c r="BU44" s="815"/>
      <c r="BV44" s="815"/>
      <c r="BW44" s="815"/>
      <c r="BX44" s="815"/>
      <c r="BY44" s="815"/>
      <c r="BZ44" s="815"/>
      <c r="CA44" s="815"/>
      <c r="CB44" s="815"/>
      <c r="CC44" s="815"/>
      <c r="CD44" s="815"/>
      <c r="CE44" s="815"/>
      <c r="CF44" s="815"/>
      <c r="CG44" s="816"/>
      <c r="CH44" s="827"/>
      <c r="CI44" s="828"/>
      <c r="CJ44" s="828"/>
      <c r="CK44" s="828"/>
      <c r="CL44" s="829"/>
      <c r="CM44" s="827"/>
      <c r="CN44" s="828"/>
      <c r="CO44" s="828"/>
      <c r="CP44" s="828"/>
      <c r="CQ44" s="829"/>
      <c r="CR44" s="827"/>
      <c r="CS44" s="828"/>
      <c r="CT44" s="828"/>
      <c r="CU44" s="828"/>
      <c r="CV44" s="829"/>
      <c r="CW44" s="827"/>
      <c r="CX44" s="828"/>
      <c r="CY44" s="828"/>
      <c r="CZ44" s="828"/>
      <c r="DA44" s="829"/>
      <c r="DB44" s="827"/>
      <c r="DC44" s="828"/>
      <c r="DD44" s="828"/>
      <c r="DE44" s="828"/>
      <c r="DF44" s="829"/>
      <c r="DG44" s="827"/>
      <c r="DH44" s="828"/>
      <c r="DI44" s="828"/>
      <c r="DJ44" s="828"/>
      <c r="DK44" s="829"/>
      <c r="DL44" s="827"/>
      <c r="DM44" s="828"/>
      <c r="DN44" s="828"/>
      <c r="DO44" s="828"/>
      <c r="DP44" s="829"/>
      <c r="DQ44" s="827"/>
      <c r="DR44" s="828"/>
      <c r="DS44" s="828"/>
      <c r="DT44" s="828"/>
      <c r="DU44" s="829"/>
      <c r="DV44" s="830"/>
      <c r="DW44" s="831"/>
      <c r="DX44" s="831"/>
      <c r="DY44" s="831"/>
      <c r="DZ44" s="832"/>
      <c r="EA44" s="247"/>
    </row>
    <row r="45" spans="1:131" s="248" customFormat="1" ht="26.25" customHeight="1" x14ac:dyDescent="0.15">
      <c r="A45" s="262">
        <v>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76"/>
      <c r="AL45" s="877"/>
      <c r="AM45" s="877"/>
      <c r="AN45" s="877"/>
      <c r="AO45" s="877"/>
      <c r="AP45" s="877"/>
      <c r="AQ45" s="877"/>
      <c r="AR45" s="877"/>
      <c r="AS45" s="877"/>
      <c r="AT45" s="877"/>
      <c r="AU45" s="877"/>
      <c r="AV45" s="877"/>
      <c r="AW45" s="877"/>
      <c r="AX45" s="877"/>
      <c r="AY45" s="877"/>
      <c r="AZ45" s="878"/>
      <c r="BA45" s="878"/>
      <c r="BB45" s="878"/>
      <c r="BC45" s="878"/>
      <c r="BD45" s="878"/>
      <c r="BE45" s="874"/>
      <c r="BF45" s="874"/>
      <c r="BG45" s="874"/>
      <c r="BH45" s="874"/>
      <c r="BI45" s="875"/>
      <c r="BJ45" s="253"/>
      <c r="BK45" s="253"/>
      <c r="BL45" s="253"/>
      <c r="BM45" s="253"/>
      <c r="BN45" s="253"/>
      <c r="BO45" s="266"/>
      <c r="BP45" s="266"/>
      <c r="BQ45" s="263">
        <v>39</v>
      </c>
      <c r="BR45" s="264"/>
      <c r="BS45" s="814"/>
      <c r="BT45" s="815"/>
      <c r="BU45" s="815"/>
      <c r="BV45" s="815"/>
      <c r="BW45" s="815"/>
      <c r="BX45" s="815"/>
      <c r="BY45" s="815"/>
      <c r="BZ45" s="815"/>
      <c r="CA45" s="815"/>
      <c r="CB45" s="815"/>
      <c r="CC45" s="815"/>
      <c r="CD45" s="815"/>
      <c r="CE45" s="815"/>
      <c r="CF45" s="815"/>
      <c r="CG45" s="816"/>
      <c r="CH45" s="827"/>
      <c r="CI45" s="828"/>
      <c r="CJ45" s="828"/>
      <c r="CK45" s="828"/>
      <c r="CL45" s="829"/>
      <c r="CM45" s="827"/>
      <c r="CN45" s="828"/>
      <c r="CO45" s="828"/>
      <c r="CP45" s="828"/>
      <c r="CQ45" s="829"/>
      <c r="CR45" s="827"/>
      <c r="CS45" s="828"/>
      <c r="CT45" s="828"/>
      <c r="CU45" s="828"/>
      <c r="CV45" s="829"/>
      <c r="CW45" s="827"/>
      <c r="CX45" s="828"/>
      <c r="CY45" s="828"/>
      <c r="CZ45" s="828"/>
      <c r="DA45" s="829"/>
      <c r="DB45" s="827"/>
      <c r="DC45" s="828"/>
      <c r="DD45" s="828"/>
      <c r="DE45" s="828"/>
      <c r="DF45" s="829"/>
      <c r="DG45" s="827"/>
      <c r="DH45" s="828"/>
      <c r="DI45" s="828"/>
      <c r="DJ45" s="828"/>
      <c r="DK45" s="829"/>
      <c r="DL45" s="827"/>
      <c r="DM45" s="828"/>
      <c r="DN45" s="828"/>
      <c r="DO45" s="828"/>
      <c r="DP45" s="829"/>
      <c r="DQ45" s="827"/>
      <c r="DR45" s="828"/>
      <c r="DS45" s="828"/>
      <c r="DT45" s="828"/>
      <c r="DU45" s="829"/>
      <c r="DV45" s="830"/>
      <c r="DW45" s="831"/>
      <c r="DX45" s="831"/>
      <c r="DY45" s="831"/>
      <c r="DZ45" s="832"/>
      <c r="EA45" s="247"/>
    </row>
    <row r="46" spans="1:131" s="248" customFormat="1" ht="26.25" customHeight="1" x14ac:dyDescent="0.15">
      <c r="A46" s="262">
        <v>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76"/>
      <c r="AL46" s="877"/>
      <c r="AM46" s="877"/>
      <c r="AN46" s="877"/>
      <c r="AO46" s="877"/>
      <c r="AP46" s="877"/>
      <c r="AQ46" s="877"/>
      <c r="AR46" s="877"/>
      <c r="AS46" s="877"/>
      <c r="AT46" s="877"/>
      <c r="AU46" s="877"/>
      <c r="AV46" s="877"/>
      <c r="AW46" s="877"/>
      <c r="AX46" s="877"/>
      <c r="AY46" s="877"/>
      <c r="AZ46" s="878"/>
      <c r="BA46" s="878"/>
      <c r="BB46" s="878"/>
      <c r="BC46" s="878"/>
      <c r="BD46" s="878"/>
      <c r="BE46" s="874"/>
      <c r="BF46" s="874"/>
      <c r="BG46" s="874"/>
      <c r="BH46" s="874"/>
      <c r="BI46" s="875"/>
      <c r="BJ46" s="253"/>
      <c r="BK46" s="253"/>
      <c r="BL46" s="253"/>
      <c r="BM46" s="253"/>
      <c r="BN46" s="253"/>
      <c r="BO46" s="266"/>
      <c r="BP46" s="266"/>
      <c r="BQ46" s="263">
        <v>40</v>
      </c>
      <c r="BR46" s="264"/>
      <c r="BS46" s="814"/>
      <c r="BT46" s="815"/>
      <c r="BU46" s="815"/>
      <c r="BV46" s="815"/>
      <c r="BW46" s="815"/>
      <c r="BX46" s="815"/>
      <c r="BY46" s="815"/>
      <c r="BZ46" s="815"/>
      <c r="CA46" s="815"/>
      <c r="CB46" s="815"/>
      <c r="CC46" s="815"/>
      <c r="CD46" s="815"/>
      <c r="CE46" s="815"/>
      <c r="CF46" s="815"/>
      <c r="CG46" s="816"/>
      <c r="CH46" s="827"/>
      <c r="CI46" s="828"/>
      <c r="CJ46" s="828"/>
      <c r="CK46" s="828"/>
      <c r="CL46" s="829"/>
      <c r="CM46" s="827"/>
      <c r="CN46" s="828"/>
      <c r="CO46" s="828"/>
      <c r="CP46" s="828"/>
      <c r="CQ46" s="829"/>
      <c r="CR46" s="827"/>
      <c r="CS46" s="828"/>
      <c r="CT46" s="828"/>
      <c r="CU46" s="828"/>
      <c r="CV46" s="829"/>
      <c r="CW46" s="827"/>
      <c r="CX46" s="828"/>
      <c r="CY46" s="828"/>
      <c r="CZ46" s="828"/>
      <c r="DA46" s="829"/>
      <c r="DB46" s="827"/>
      <c r="DC46" s="828"/>
      <c r="DD46" s="828"/>
      <c r="DE46" s="828"/>
      <c r="DF46" s="829"/>
      <c r="DG46" s="827"/>
      <c r="DH46" s="828"/>
      <c r="DI46" s="828"/>
      <c r="DJ46" s="828"/>
      <c r="DK46" s="829"/>
      <c r="DL46" s="827"/>
      <c r="DM46" s="828"/>
      <c r="DN46" s="828"/>
      <c r="DO46" s="828"/>
      <c r="DP46" s="829"/>
      <c r="DQ46" s="827"/>
      <c r="DR46" s="828"/>
      <c r="DS46" s="828"/>
      <c r="DT46" s="828"/>
      <c r="DU46" s="829"/>
      <c r="DV46" s="830"/>
      <c r="DW46" s="831"/>
      <c r="DX46" s="831"/>
      <c r="DY46" s="831"/>
      <c r="DZ46" s="832"/>
      <c r="EA46" s="247"/>
    </row>
    <row r="47" spans="1:131" s="248" customFormat="1" ht="26.25" customHeight="1" x14ac:dyDescent="0.15">
      <c r="A47" s="262">
        <v>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76"/>
      <c r="AL47" s="877"/>
      <c r="AM47" s="877"/>
      <c r="AN47" s="877"/>
      <c r="AO47" s="877"/>
      <c r="AP47" s="877"/>
      <c r="AQ47" s="877"/>
      <c r="AR47" s="877"/>
      <c r="AS47" s="877"/>
      <c r="AT47" s="877"/>
      <c r="AU47" s="877"/>
      <c r="AV47" s="877"/>
      <c r="AW47" s="877"/>
      <c r="AX47" s="877"/>
      <c r="AY47" s="877"/>
      <c r="AZ47" s="878"/>
      <c r="BA47" s="878"/>
      <c r="BB47" s="878"/>
      <c r="BC47" s="878"/>
      <c r="BD47" s="878"/>
      <c r="BE47" s="874"/>
      <c r="BF47" s="874"/>
      <c r="BG47" s="874"/>
      <c r="BH47" s="874"/>
      <c r="BI47" s="875"/>
      <c r="BJ47" s="253"/>
      <c r="BK47" s="253"/>
      <c r="BL47" s="253"/>
      <c r="BM47" s="253"/>
      <c r="BN47" s="253"/>
      <c r="BO47" s="266"/>
      <c r="BP47" s="266"/>
      <c r="BQ47" s="263">
        <v>41</v>
      </c>
      <c r="BR47" s="264"/>
      <c r="BS47" s="814"/>
      <c r="BT47" s="815"/>
      <c r="BU47" s="815"/>
      <c r="BV47" s="815"/>
      <c r="BW47" s="815"/>
      <c r="BX47" s="815"/>
      <c r="BY47" s="815"/>
      <c r="BZ47" s="815"/>
      <c r="CA47" s="815"/>
      <c r="CB47" s="815"/>
      <c r="CC47" s="815"/>
      <c r="CD47" s="815"/>
      <c r="CE47" s="815"/>
      <c r="CF47" s="815"/>
      <c r="CG47" s="816"/>
      <c r="CH47" s="827"/>
      <c r="CI47" s="828"/>
      <c r="CJ47" s="828"/>
      <c r="CK47" s="828"/>
      <c r="CL47" s="829"/>
      <c r="CM47" s="827"/>
      <c r="CN47" s="828"/>
      <c r="CO47" s="828"/>
      <c r="CP47" s="828"/>
      <c r="CQ47" s="829"/>
      <c r="CR47" s="827"/>
      <c r="CS47" s="828"/>
      <c r="CT47" s="828"/>
      <c r="CU47" s="828"/>
      <c r="CV47" s="829"/>
      <c r="CW47" s="827"/>
      <c r="CX47" s="828"/>
      <c r="CY47" s="828"/>
      <c r="CZ47" s="828"/>
      <c r="DA47" s="829"/>
      <c r="DB47" s="827"/>
      <c r="DC47" s="828"/>
      <c r="DD47" s="828"/>
      <c r="DE47" s="828"/>
      <c r="DF47" s="829"/>
      <c r="DG47" s="827"/>
      <c r="DH47" s="828"/>
      <c r="DI47" s="828"/>
      <c r="DJ47" s="828"/>
      <c r="DK47" s="829"/>
      <c r="DL47" s="827"/>
      <c r="DM47" s="828"/>
      <c r="DN47" s="828"/>
      <c r="DO47" s="828"/>
      <c r="DP47" s="829"/>
      <c r="DQ47" s="827"/>
      <c r="DR47" s="828"/>
      <c r="DS47" s="828"/>
      <c r="DT47" s="828"/>
      <c r="DU47" s="829"/>
      <c r="DV47" s="830"/>
      <c r="DW47" s="831"/>
      <c r="DX47" s="831"/>
      <c r="DY47" s="831"/>
      <c r="DZ47" s="832"/>
      <c r="EA47" s="247"/>
    </row>
    <row r="48" spans="1:131" s="248" customFormat="1" ht="26.25" customHeight="1" x14ac:dyDescent="0.15">
      <c r="A48" s="262">
        <v>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76"/>
      <c r="AL48" s="877"/>
      <c r="AM48" s="877"/>
      <c r="AN48" s="877"/>
      <c r="AO48" s="877"/>
      <c r="AP48" s="877"/>
      <c r="AQ48" s="877"/>
      <c r="AR48" s="877"/>
      <c r="AS48" s="877"/>
      <c r="AT48" s="877"/>
      <c r="AU48" s="877"/>
      <c r="AV48" s="877"/>
      <c r="AW48" s="877"/>
      <c r="AX48" s="877"/>
      <c r="AY48" s="877"/>
      <c r="AZ48" s="878"/>
      <c r="BA48" s="878"/>
      <c r="BB48" s="878"/>
      <c r="BC48" s="878"/>
      <c r="BD48" s="878"/>
      <c r="BE48" s="874"/>
      <c r="BF48" s="874"/>
      <c r="BG48" s="874"/>
      <c r="BH48" s="874"/>
      <c r="BI48" s="875"/>
      <c r="BJ48" s="253"/>
      <c r="BK48" s="253"/>
      <c r="BL48" s="253"/>
      <c r="BM48" s="253"/>
      <c r="BN48" s="253"/>
      <c r="BO48" s="266"/>
      <c r="BP48" s="266"/>
      <c r="BQ48" s="263">
        <v>42</v>
      </c>
      <c r="BR48" s="264"/>
      <c r="BS48" s="814"/>
      <c r="BT48" s="815"/>
      <c r="BU48" s="815"/>
      <c r="BV48" s="815"/>
      <c r="BW48" s="815"/>
      <c r="BX48" s="815"/>
      <c r="BY48" s="815"/>
      <c r="BZ48" s="815"/>
      <c r="CA48" s="815"/>
      <c r="CB48" s="815"/>
      <c r="CC48" s="815"/>
      <c r="CD48" s="815"/>
      <c r="CE48" s="815"/>
      <c r="CF48" s="815"/>
      <c r="CG48" s="816"/>
      <c r="CH48" s="827"/>
      <c r="CI48" s="828"/>
      <c r="CJ48" s="828"/>
      <c r="CK48" s="828"/>
      <c r="CL48" s="829"/>
      <c r="CM48" s="827"/>
      <c r="CN48" s="828"/>
      <c r="CO48" s="828"/>
      <c r="CP48" s="828"/>
      <c r="CQ48" s="829"/>
      <c r="CR48" s="827"/>
      <c r="CS48" s="828"/>
      <c r="CT48" s="828"/>
      <c r="CU48" s="828"/>
      <c r="CV48" s="829"/>
      <c r="CW48" s="827"/>
      <c r="CX48" s="828"/>
      <c r="CY48" s="828"/>
      <c r="CZ48" s="828"/>
      <c r="DA48" s="829"/>
      <c r="DB48" s="827"/>
      <c r="DC48" s="828"/>
      <c r="DD48" s="828"/>
      <c r="DE48" s="828"/>
      <c r="DF48" s="829"/>
      <c r="DG48" s="827"/>
      <c r="DH48" s="828"/>
      <c r="DI48" s="828"/>
      <c r="DJ48" s="828"/>
      <c r="DK48" s="829"/>
      <c r="DL48" s="827"/>
      <c r="DM48" s="828"/>
      <c r="DN48" s="828"/>
      <c r="DO48" s="828"/>
      <c r="DP48" s="829"/>
      <c r="DQ48" s="827"/>
      <c r="DR48" s="828"/>
      <c r="DS48" s="828"/>
      <c r="DT48" s="828"/>
      <c r="DU48" s="829"/>
      <c r="DV48" s="830"/>
      <c r="DW48" s="831"/>
      <c r="DX48" s="831"/>
      <c r="DY48" s="831"/>
      <c r="DZ48" s="832"/>
      <c r="EA48" s="247"/>
    </row>
    <row r="49" spans="1:131" s="248" customFormat="1" ht="26.25" customHeight="1" x14ac:dyDescent="0.15">
      <c r="A49" s="262">
        <v>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76"/>
      <c r="AL49" s="877"/>
      <c r="AM49" s="877"/>
      <c r="AN49" s="877"/>
      <c r="AO49" s="877"/>
      <c r="AP49" s="877"/>
      <c r="AQ49" s="877"/>
      <c r="AR49" s="877"/>
      <c r="AS49" s="877"/>
      <c r="AT49" s="877"/>
      <c r="AU49" s="877"/>
      <c r="AV49" s="877"/>
      <c r="AW49" s="877"/>
      <c r="AX49" s="877"/>
      <c r="AY49" s="877"/>
      <c r="AZ49" s="878"/>
      <c r="BA49" s="878"/>
      <c r="BB49" s="878"/>
      <c r="BC49" s="878"/>
      <c r="BD49" s="878"/>
      <c r="BE49" s="874"/>
      <c r="BF49" s="874"/>
      <c r="BG49" s="874"/>
      <c r="BH49" s="874"/>
      <c r="BI49" s="875"/>
      <c r="BJ49" s="253"/>
      <c r="BK49" s="253"/>
      <c r="BL49" s="253"/>
      <c r="BM49" s="253"/>
      <c r="BN49" s="253"/>
      <c r="BO49" s="266"/>
      <c r="BP49" s="266"/>
      <c r="BQ49" s="263">
        <v>43</v>
      </c>
      <c r="BR49" s="264"/>
      <c r="BS49" s="814"/>
      <c r="BT49" s="815"/>
      <c r="BU49" s="815"/>
      <c r="BV49" s="815"/>
      <c r="BW49" s="815"/>
      <c r="BX49" s="815"/>
      <c r="BY49" s="815"/>
      <c r="BZ49" s="815"/>
      <c r="CA49" s="815"/>
      <c r="CB49" s="815"/>
      <c r="CC49" s="815"/>
      <c r="CD49" s="815"/>
      <c r="CE49" s="815"/>
      <c r="CF49" s="815"/>
      <c r="CG49" s="816"/>
      <c r="CH49" s="827"/>
      <c r="CI49" s="828"/>
      <c r="CJ49" s="828"/>
      <c r="CK49" s="828"/>
      <c r="CL49" s="829"/>
      <c r="CM49" s="827"/>
      <c r="CN49" s="828"/>
      <c r="CO49" s="828"/>
      <c r="CP49" s="828"/>
      <c r="CQ49" s="829"/>
      <c r="CR49" s="827"/>
      <c r="CS49" s="828"/>
      <c r="CT49" s="828"/>
      <c r="CU49" s="828"/>
      <c r="CV49" s="829"/>
      <c r="CW49" s="827"/>
      <c r="CX49" s="828"/>
      <c r="CY49" s="828"/>
      <c r="CZ49" s="828"/>
      <c r="DA49" s="829"/>
      <c r="DB49" s="827"/>
      <c r="DC49" s="828"/>
      <c r="DD49" s="828"/>
      <c r="DE49" s="828"/>
      <c r="DF49" s="829"/>
      <c r="DG49" s="827"/>
      <c r="DH49" s="828"/>
      <c r="DI49" s="828"/>
      <c r="DJ49" s="828"/>
      <c r="DK49" s="829"/>
      <c r="DL49" s="827"/>
      <c r="DM49" s="828"/>
      <c r="DN49" s="828"/>
      <c r="DO49" s="828"/>
      <c r="DP49" s="829"/>
      <c r="DQ49" s="827"/>
      <c r="DR49" s="828"/>
      <c r="DS49" s="828"/>
      <c r="DT49" s="828"/>
      <c r="DU49" s="829"/>
      <c r="DV49" s="830"/>
      <c r="DW49" s="831"/>
      <c r="DX49" s="831"/>
      <c r="DY49" s="831"/>
      <c r="DZ49" s="832"/>
      <c r="EA49" s="247"/>
    </row>
    <row r="50" spans="1:131" s="248" customFormat="1" ht="26.25" customHeight="1" x14ac:dyDescent="0.15">
      <c r="A50" s="262">
        <v>23</v>
      </c>
      <c r="B50" s="801"/>
      <c r="C50" s="802"/>
      <c r="D50" s="802"/>
      <c r="E50" s="802"/>
      <c r="F50" s="802"/>
      <c r="G50" s="802"/>
      <c r="H50" s="802"/>
      <c r="I50" s="802"/>
      <c r="J50" s="802"/>
      <c r="K50" s="802"/>
      <c r="L50" s="802"/>
      <c r="M50" s="802"/>
      <c r="N50" s="802"/>
      <c r="O50" s="802"/>
      <c r="P50" s="803"/>
      <c r="Q50" s="879"/>
      <c r="R50" s="880"/>
      <c r="S50" s="880"/>
      <c r="T50" s="880"/>
      <c r="U50" s="880"/>
      <c r="V50" s="880"/>
      <c r="W50" s="880"/>
      <c r="X50" s="880"/>
      <c r="Y50" s="880"/>
      <c r="Z50" s="880"/>
      <c r="AA50" s="880"/>
      <c r="AB50" s="880"/>
      <c r="AC50" s="880"/>
      <c r="AD50" s="880"/>
      <c r="AE50" s="881"/>
      <c r="AF50" s="807"/>
      <c r="AG50" s="808"/>
      <c r="AH50" s="808"/>
      <c r="AI50" s="808"/>
      <c r="AJ50" s="809"/>
      <c r="AK50" s="882"/>
      <c r="AL50" s="880"/>
      <c r="AM50" s="880"/>
      <c r="AN50" s="880"/>
      <c r="AO50" s="880"/>
      <c r="AP50" s="880"/>
      <c r="AQ50" s="880"/>
      <c r="AR50" s="880"/>
      <c r="AS50" s="880"/>
      <c r="AT50" s="880"/>
      <c r="AU50" s="880"/>
      <c r="AV50" s="880"/>
      <c r="AW50" s="880"/>
      <c r="AX50" s="880"/>
      <c r="AY50" s="880"/>
      <c r="AZ50" s="883"/>
      <c r="BA50" s="883"/>
      <c r="BB50" s="883"/>
      <c r="BC50" s="883"/>
      <c r="BD50" s="883"/>
      <c r="BE50" s="874"/>
      <c r="BF50" s="874"/>
      <c r="BG50" s="874"/>
      <c r="BH50" s="874"/>
      <c r="BI50" s="875"/>
      <c r="BJ50" s="253"/>
      <c r="BK50" s="253"/>
      <c r="BL50" s="253"/>
      <c r="BM50" s="253"/>
      <c r="BN50" s="253"/>
      <c r="BO50" s="266"/>
      <c r="BP50" s="266"/>
      <c r="BQ50" s="263">
        <v>44</v>
      </c>
      <c r="BR50" s="264"/>
      <c r="BS50" s="814"/>
      <c r="BT50" s="815"/>
      <c r="BU50" s="815"/>
      <c r="BV50" s="815"/>
      <c r="BW50" s="815"/>
      <c r="BX50" s="815"/>
      <c r="BY50" s="815"/>
      <c r="BZ50" s="815"/>
      <c r="CA50" s="815"/>
      <c r="CB50" s="815"/>
      <c r="CC50" s="815"/>
      <c r="CD50" s="815"/>
      <c r="CE50" s="815"/>
      <c r="CF50" s="815"/>
      <c r="CG50" s="816"/>
      <c r="CH50" s="827"/>
      <c r="CI50" s="828"/>
      <c r="CJ50" s="828"/>
      <c r="CK50" s="828"/>
      <c r="CL50" s="829"/>
      <c r="CM50" s="827"/>
      <c r="CN50" s="828"/>
      <c r="CO50" s="828"/>
      <c r="CP50" s="828"/>
      <c r="CQ50" s="829"/>
      <c r="CR50" s="827"/>
      <c r="CS50" s="828"/>
      <c r="CT50" s="828"/>
      <c r="CU50" s="828"/>
      <c r="CV50" s="829"/>
      <c r="CW50" s="827"/>
      <c r="CX50" s="828"/>
      <c r="CY50" s="828"/>
      <c r="CZ50" s="828"/>
      <c r="DA50" s="829"/>
      <c r="DB50" s="827"/>
      <c r="DC50" s="828"/>
      <c r="DD50" s="828"/>
      <c r="DE50" s="828"/>
      <c r="DF50" s="829"/>
      <c r="DG50" s="827"/>
      <c r="DH50" s="828"/>
      <c r="DI50" s="828"/>
      <c r="DJ50" s="828"/>
      <c r="DK50" s="829"/>
      <c r="DL50" s="827"/>
      <c r="DM50" s="828"/>
      <c r="DN50" s="828"/>
      <c r="DO50" s="828"/>
      <c r="DP50" s="829"/>
      <c r="DQ50" s="827"/>
      <c r="DR50" s="828"/>
      <c r="DS50" s="828"/>
      <c r="DT50" s="828"/>
      <c r="DU50" s="829"/>
      <c r="DV50" s="830"/>
      <c r="DW50" s="831"/>
      <c r="DX50" s="831"/>
      <c r="DY50" s="831"/>
      <c r="DZ50" s="832"/>
      <c r="EA50" s="247"/>
    </row>
    <row r="51" spans="1:131" s="248" customFormat="1" ht="26.25" customHeight="1" x14ac:dyDescent="0.15">
      <c r="A51" s="262">
        <v>24</v>
      </c>
      <c r="B51" s="801"/>
      <c r="C51" s="802"/>
      <c r="D51" s="802"/>
      <c r="E51" s="802"/>
      <c r="F51" s="802"/>
      <c r="G51" s="802"/>
      <c r="H51" s="802"/>
      <c r="I51" s="802"/>
      <c r="J51" s="802"/>
      <c r="K51" s="802"/>
      <c r="L51" s="802"/>
      <c r="M51" s="802"/>
      <c r="N51" s="802"/>
      <c r="O51" s="802"/>
      <c r="P51" s="803"/>
      <c r="Q51" s="879"/>
      <c r="R51" s="880"/>
      <c r="S51" s="880"/>
      <c r="T51" s="880"/>
      <c r="U51" s="880"/>
      <c r="V51" s="880"/>
      <c r="W51" s="880"/>
      <c r="X51" s="880"/>
      <c r="Y51" s="880"/>
      <c r="Z51" s="880"/>
      <c r="AA51" s="880"/>
      <c r="AB51" s="880"/>
      <c r="AC51" s="880"/>
      <c r="AD51" s="880"/>
      <c r="AE51" s="881"/>
      <c r="AF51" s="807"/>
      <c r="AG51" s="808"/>
      <c r="AH51" s="808"/>
      <c r="AI51" s="808"/>
      <c r="AJ51" s="809"/>
      <c r="AK51" s="882"/>
      <c r="AL51" s="880"/>
      <c r="AM51" s="880"/>
      <c r="AN51" s="880"/>
      <c r="AO51" s="880"/>
      <c r="AP51" s="880"/>
      <c r="AQ51" s="880"/>
      <c r="AR51" s="880"/>
      <c r="AS51" s="880"/>
      <c r="AT51" s="880"/>
      <c r="AU51" s="880"/>
      <c r="AV51" s="880"/>
      <c r="AW51" s="880"/>
      <c r="AX51" s="880"/>
      <c r="AY51" s="880"/>
      <c r="AZ51" s="883"/>
      <c r="BA51" s="883"/>
      <c r="BB51" s="883"/>
      <c r="BC51" s="883"/>
      <c r="BD51" s="883"/>
      <c r="BE51" s="874"/>
      <c r="BF51" s="874"/>
      <c r="BG51" s="874"/>
      <c r="BH51" s="874"/>
      <c r="BI51" s="875"/>
      <c r="BJ51" s="253"/>
      <c r="BK51" s="253"/>
      <c r="BL51" s="253"/>
      <c r="BM51" s="253"/>
      <c r="BN51" s="253"/>
      <c r="BO51" s="266"/>
      <c r="BP51" s="266"/>
      <c r="BQ51" s="263">
        <v>45</v>
      </c>
      <c r="BR51" s="264"/>
      <c r="BS51" s="814"/>
      <c r="BT51" s="815"/>
      <c r="BU51" s="815"/>
      <c r="BV51" s="815"/>
      <c r="BW51" s="815"/>
      <c r="BX51" s="815"/>
      <c r="BY51" s="815"/>
      <c r="BZ51" s="815"/>
      <c r="CA51" s="815"/>
      <c r="CB51" s="815"/>
      <c r="CC51" s="815"/>
      <c r="CD51" s="815"/>
      <c r="CE51" s="815"/>
      <c r="CF51" s="815"/>
      <c r="CG51" s="816"/>
      <c r="CH51" s="827"/>
      <c r="CI51" s="828"/>
      <c r="CJ51" s="828"/>
      <c r="CK51" s="828"/>
      <c r="CL51" s="829"/>
      <c r="CM51" s="827"/>
      <c r="CN51" s="828"/>
      <c r="CO51" s="828"/>
      <c r="CP51" s="828"/>
      <c r="CQ51" s="829"/>
      <c r="CR51" s="827"/>
      <c r="CS51" s="828"/>
      <c r="CT51" s="828"/>
      <c r="CU51" s="828"/>
      <c r="CV51" s="829"/>
      <c r="CW51" s="827"/>
      <c r="CX51" s="828"/>
      <c r="CY51" s="828"/>
      <c r="CZ51" s="828"/>
      <c r="DA51" s="829"/>
      <c r="DB51" s="827"/>
      <c r="DC51" s="828"/>
      <c r="DD51" s="828"/>
      <c r="DE51" s="828"/>
      <c r="DF51" s="829"/>
      <c r="DG51" s="827"/>
      <c r="DH51" s="828"/>
      <c r="DI51" s="828"/>
      <c r="DJ51" s="828"/>
      <c r="DK51" s="829"/>
      <c r="DL51" s="827"/>
      <c r="DM51" s="828"/>
      <c r="DN51" s="828"/>
      <c r="DO51" s="828"/>
      <c r="DP51" s="829"/>
      <c r="DQ51" s="827"/>
      <c r="DR51" s="828"/>
      <c r="DS51" s="828"/>
      <c r="DT51" s="828"/>
      <c r="DU51" s="829"/>
      <c r="DV51" s="830"/>
      <c r="DW51" s="831"/>
      <c r="DX51" s="831"/>
      <c r="DY51" s="831"/>
      <c r="DZ51" s="832"/>
      <c r="EA51" s="247"/>
    </row>
    <row r="52" spans="1:131" s="248" customFormat="1" ht="26.25" customHeight="1" x14ac:dyDescent="0.15">
      <c r="A52" s="262">
        <v>25</v>
      </c>
      <c r="B52" s="801"/>
      <c r="C52" s="802"/>
      <c r="D52" s="802"/>
      <c r="E52" s="802"/>
      <c r="F52" s="802"/>
      <c r="G52" s="802"/>
      <c r="H52" s="802"/>
      <c r="I52" s="802"/>
      <c r="J52" s="802"/>
      <c r="K52" s="802"/>
      <c r="L52" s="802"/>
      <c r="M52" s="802"/>
      <c r="N52" s="802"/>
      <c r="O52" s="802"/>
      <c r="P52" s="803"/>
      <c r="Q52" s="879"/>
      <c r="R52" s="880"/>
      <c r="S52" s="880"/>
      <c r="T52" s="880"/>
      <c r="U52" s="880"/>
      <c r="V52" s="880"/>
      <c r="W52" s="880"/>
      <c r="X52" s="880"/>
      <c r="Y52" s="880"/>
      <c r="Z52" s="880"/>
      <c r="AA52" s="880"/>
      <c r="AB52" s="880"/>
      <c r="AC52" s="880"/>
      <c r="AD52" s="880"/>
      <c r="AE52" s="881"/>
      <c r="AF52" s="807"/>
      <c r="AG52" s="808"/>
      <c r="AH52" s="808"/>
      <c r="AI52" s="808"/>
      <c r="AJ52" s="809"/>
      <c r="AK52" s="882"/>
      <c r="AL52" s="880"/>
      <c r="AM52" s="880"/>
      <c r="AN52" s="880"/>
      <c r="AO52" s="880"/>
      <c r="AP52" s="880"/>
      <c r="AQ52" s="880"/>
      <c r="AR52" s="880"/>
      <c r="AS52" s="880"/>
      <c r="AT52" s="880"/>
      <c r="AU52" s="880"/>
      <c r="AV52" s="880"/>
      <c r="AW52" s="880"/>
      <c r="AX52" s="880"/>
      <c r="AY52" s="880"/>
      <c r="AZ52" s="883"/>
      <c r="BA52" s="883"/>
      <c r="BB52" s="883"/>
      <c r="BC52" s="883"/>
      <c r="BD52" s="883"/>
      <c r="BE52" s="874"/>
      <c r="BF52" s="874"/>
      <c r="BG52" s="874"/>
      <c r="BH52" s="874"/>
      <c r="BI52" s="875"/>
      <c r="BJ52" s="253"/>
      <c r="BK52" s="253"/>
      <c r="BL52" s="253"/>
      <c r="BM52" s="253"/>
      <c r="BN52" s="253"/>
      <c r="BO52" s="266"/>
      <c r="BP52" s="266"/>
      <c r="BQ52" s="263">
        <v>46</v>
      </c>
      <c r="BR52" s="264"/>
      <c r="BS52" s="814"/>
      <c r="BT52" s="815"/>
      <c r="BU52" s="815"/>
      <c r="BV52" s="815"/>
      <c r="BW52" s="815"/>
      <c r="BX52" s="815"/>
      <c r="BY52" s="815"/>
      <c r="BZ52" s="815"/>
      <c r="CA52" s="815"/>
      <c r="CB52" s="815"/>
      <c r="CC52" s="815"/>
      <c r="CD52" s="815"/>
      <c r="CE52" s="815"/>
      <c r="CF52" s="815"/>
      <c r="CG52" s="816"/>
      <c r="CH52" s="827"/>
      <c r="CI52" s="828"/>
      <c r="CJ52" s="828"/>
      <c r="CK52" s="828"/>
      <c r="CL52" s="829"/>
      <c r="CM52" s="827"/>
      <c r="CN52" s="828"/>
      <c r="CO52" s="828"/>
      <c r="CP52" s="828"/>
      <c r="CQ52" s="829"/>
      <c r="CR52" s="827"/>
      <c r="CS52" s="828"/>
      <c r="CT52" s="828"/>
      <c r="CU52" s="828"/>
      <c r="CV52" s="829"/>
      <c r="CW52" s="827"/>
      <c r="CX52" s="828"/>
      <c r="CY52" s="828"/>
      <c r="CZ52" s="828"/>
      <c r="DA52" s="829"/>
      <c r="DB52" s="827"/>
      <c r="DC52" s="828"/>
      <c r="DD52" s="828"/>
      <c r="DE52" s="828"/>
      <c r="DF52" s="829"/>
      <c r="DG52" s="827"/>
      <c r="DH52" s="828"/>
      <c r="DI52" s="828"/>
      <c r="DJ52" s="828"/>
      <c r="DK52" s="829"/>
      <c r="DL52" s="827"/>
      <c r="DM52" s="828"/>
      <c r="DN52" s="828"/>
      <c r="DO52" s="828"/>
      <c r="DP52" s="829"/>
      <c r="DQ52" s="827"/>
      <c r="DR52" s="828"/>
      <c r="DS52" s="828"/>
      <c r="DT52" s="828"/>
      <c r="DU52" s="829"/>
      <c r="DV52" s="830"/>
      <c r="DW52" s="831"/>
      <c r="DX52" s="831"/>
      <c r="DY52" s="831"/>
      <c r="DZ52" s="832"/>
      <c r="EA52" s="247"/>
    </row>
    <row r="53" spans="1:131" s="248" customFormat="1" ht="26.25" customHeight="1" x14ac:dyDescent="0.15">
      <c r="A53" s="262">
        <v>26</v>
      </c>
      <c r="B53" s="801"/>
      <c r="C53" s="802"/>
      <c r="D53" s="802"/>
      <c r="E53" s="802"/>
      <c r="F53" s="802"/>
      <c r="G53" s="802"/>
      <c r="H53" s="802"/>
      <c r="I53" s="802"/>
      <c r="J53" s="802"/>
      <c r="K53" s="802"/>
      <c r="L53" s="802"/>
      <c r="M53" s="802"/>
      <c r="N53" s="802"/>
      <c r="O53" s="802"/>
      <c r="P53" s="803"/>
      <c r="Q53" s="879"/>
      <c r="R53" s="880"/>
      <c r="S53" s="880"/>
      <c r="T53" s="880"/>
      <c r="U53" s="880"/>
      <c r="V53" s="880"/>
      <c r="W53" s="880"/>
      <c r="X53" s="880"/>
      <c r="Y53" s="880"/>
      <c r="Z53" s="880"/>
      <c r="AA53" s="880"/>
      <c r="AB53" s="880"/>
      <c r="AC53" s="880"/>
      <c r="AD53" s="880"/>
      <c r="AE53" s="881"/>
      <c r="AF53" s="807"/>
      <c r="AG53" s="808"/>
      <c r="AH53" s="808"/>
      <c r="AI53" s="808"/>
      <c r="AJ53" s="809"/>
      <c r="AK53" s="882"/>
      <c r="AL53" s="880"/>
      <c r="AM53" s="880"/>
      <c r="AN53" s="880"/>
      <c r="AO53" s="880"/>
      <c r="AP53" s="880"/>
      <c r="AQ53" s="880"/>
      <c r="AR53" s="880"/>
      <c r="AS53" s="880"/>
      <c r="AT53" s="880"/>
      <c r="AU53" s="880"/>
      <c r="AV53" s="880"/>
      <c r="AW53" s="880"/>
      <c r="AX53" s="880"/>
      <c r="AY53" s="880"/>
      <c r="AZ53" s="883"/>
      <c r="BA53" s="883"/>
      <c r="BB53" s="883"/>
      <c r="BC53" s="883"/>
      <c r="BD53" s="883"/>
      <c r="BE53" s="874"/>
      <c r="BF53" s="874"/>
      <c r="BG53" s="874"/>
      <c r="BH53" s="874"/>
      <c r="BI53" s="875"/>
      <c r="BJ53" s="253"/>
      <c r="BK53" s="253"/>
      <c r="BL53" s="253"/>
      <c r="BM53" s="253"/>
      <c r="BN53" s="253"/>
      <c r="BO53" s="266"/>
      <c r="BP53" s="266"/>
      <c r="BQ53" s="263">
        <v>47</v>
      </c>
      <c r="BR53" s="264"/>
      <c r="BS53" s="814"/>
      <c r="BT53" s="815"/>
      <c r="BU53" s="815"/>
      <c r="BV53" s="815"/>
      <c r="BW53" s="815"/>
      <c r="BX53" s="815"/>
      <c r="BY53" s="815"/>
      <c r="BZ53" s="815"/>
      <c r="CA53" s="815"/>
      <c r="CB53" s="815"/>
      <c r="CC53" s="815"/>
      <c r="CD53" s="815"/>
      <c r="CE53" s="815"/>
      <c r="CF53" s="815"/>
      <c r="CG53" s="816"/>
      <c r="CH53" s="827"/>
      <c r="CI53" s="828"/>
      <c r="CJ53" s="828"/>
      <c r="CK53" s="828"/>
      <c r="CL53" s="829"/>
      <c r="CM53" s="827"/>
      <c r="CN53" s="828"/>
      <c r="CO53" s="828"/>
      <c r="CP53" s="828"/>
      <c r="CQ53" s="829"/>
      <c r="CR53" s="827"/>
      <c r="CS53" s="828"/>
      <c r="CT53" s="828"/>
      <c r="CU53" s="828"/>
      <c r="CV53" s="829"/>
      <c r="CW53" s="827"/>
      <c r="CX53" s="828"/>
      <c r="CY53" s="828"/>
      <c r="CZ53" s="828"/>
      <c r="DA53" s="829"/>
      <c r="DB53" s="827"/>
      <c r="DC53" s="828"/>
      <c r="DD53" s="828"/>
      <c r="DE53" s="828"/>
      <c r="DF53" s="829"/>
      <c r="DG53" s="827"/>
      <c r="DH53" s="828"/>
      <c r="DI53" s="828"/>
      <c r="DJ53" s="828"/>
      <c r="DK53" s="829"/>
      <c r="DL53" s="827"/>
      <c r="DM53" s="828"/>
      <c r="DN53" s="828"/>
      <c r="DO53" s="828"/>
      <c r="DP53" s="829"/>
      <c r="DQ53" s="827"/>
      <c r="DR53" s="828"/>
      <c r="DS53" s="828"/>
      <c r="DT53" s="828"/>
      <c r="DU53" s="829"/>
      <c r="DV53" s="830"/>
      <c r="DW53" s="831"/>
      <c r="DX53" s="831"/>
      <c r="DY53" s="831"/>
      <c r="DZ53" s="832"/>
      <c r="EA53" s="247"/>
    </row>
    <row r="54" spans="1:131" s="248" customFormat="1" ht="26.25" customHeight="1" x14ac:dyDescent="0.15">
      <c r="A54" s="262">
        <v>27</v>
      </c>
      <c r="B54" s="801"/>
      <c r="C54" s="802"/>
      <c r="D54" s="802"/>
      <c r="E54" s="802"/>
      <c r="F54" s="802"/>
      <c r="G54" s="802"/>
      <c r="H54" s="802"/>
      <c r="I54" s="802"/>
      <c r="J54" s="802"/>
      <c r="K54" s="802"/>
      <c r="L54" s="802"/>
      <c r="M54" s="802"/>
      <c r="N54" s="802"/>
      <c r="O54" s="802"/>
      <c r="P54" s="803"/>
      <c r="Q54" s="879"/>
      <c r="R54" s="880"/>
      <c r="S54" s="880"/>
      <c r="T54" s="880"/>
      <c r="U54" s="880"/>
      <c r="V54" s="880"/>
      <c r="W54" s="880"/>
      <c r="X54" s="880"/>
      <c r="Y54" s="880"/>
      <c r="Z54" s="880"/>
      <c r="AA54" s="880"/>
      <c r="AB54" s="880"/>
      <c r="AC54" s="880"/>
      <c r="AD54" s="880"/>
      <c r="AE54" s="881"/>
      <c r="AF54" s="807"/>
      <c r="AG54" s="808"/>
      <c r="AH54" s="808"/>
      <c r="AI54" s="808"/>
      <c r="AJ54" s="809"/>
      <c r="AK54" s="882"/>
      <c r="AL54" s="880"/>
      <c r="AM54" s="880"/>
      <c r="AN54" s="880"/>
      <c r="AO54" s="880"/>
      <c r="AP54" s="880"/>
      <c r="AQ54" s="880"/>
      <c r="AR54" s="880"/>
      <c r="AS54" s="880"/>
      <c r="AT54" s="880"/>
      <c r="AU54" s="880"/>
      <c r="AV54" s="880"/>
      <c r="AW54" s="880"/>
      <c r="AX54" s="880"/>
      <c r="AY54" s="880"/>
      <c r="AZ54" s="883"/>
      <c r="BA54" s="883"/>
      <c r="BB54" s="883"/>
      <c r="BC54" s="883"/>
      <c r="BD54" s="883"/>
      <c r="BE54" s="874"/>
      <c r="BF54" s="874"/>
      <c r="BG54" s="874"/>
      <c r="BH54" s="874"/>
      <c r="BI54" s="875"/>
      <c r="BJ54" s="253"/>
      <c r="BK54" s="253"/>
      <c r="BL54" s="253"/>
      <c r="BM54" s="253"/>
      <c r="BN54" s="253"/>
      <c r="BO54" s="266"/>
      <c r="BP54" s="266"/>
      <c r="BQ54" s="263">
        <v>48</v>
      </c>
      <c r="BR54" s="264"/>
      <c r="BS54" s="814"/>
      <c r="BT54" s="815"/>
      <c r="BU54" s="815"/>
      <c r="BV54" s="815"/>
      <c r="BW54" s="815"/>
      <c r="BX54" s="815"/>
      <c r="BY54" s="815"/>
      <c r="BZ54" s="815"/>
      <c r="CA54" s="815"/>
      <c r="CB54" s="815"/>
      <c r="CC54" s="815"/>
      <c r="CD54" s="815"/>
      <c r="CE54" s="815"/>
      <c r="CF54" s="815"/>
      <c r="CG54" s="816"/>
      <c r="CH54" s="827"/>
      <c r="CI54" s="828"/>
      <c r="CJ54" s="828"/>
      <c r="CK54" s="828"/>
      <c r="CL54" s="829"/>
      <c r="CM54" s="827"/>
      <c r="CN54" s="828"/>
      <c r="CO54" s="828"/>
      <c r="CP54" s="828"/>
      <c r="CQ54" s="829"/>
      <c r="CR54" s="827"/>
      <c r="CS54" s="828"/>
      <c r="CT54" s="828"/>
      <c r="CU54" s="828"/>
      <c r="CV54" s="829"/>
      <c r="CW54" s="827"/>
      <c r="CX54" s="828"/>
      <c r="CY54" s="828"/>
      <c r="CZ54" s="828"/>
      <c r="DA54" s="829"/>
      <c r="DB54" s="827"/>
      <c r="DC54" s="828"/>
      <c r="DD54" s="828"/>
      <c r="DE54" s="828"/>
      <c r="DF54" s="829"/>
      <c r="DG54" s="827"/>
      <c r="DH54" s="828"/>
      <c r="DI54" s="828"/>
      <c r="DJ54" s="828"/>
      <c r="DK54" s="829"/>
      <c r="DL54" s="827"/>
      <c r="DM54" s="828"/>
      <c r="DN54" s="828"/>
      <c r="DO54" s="828"/>
      <c r="DP54" s="829"/>
      <c r="DQ54" s="827"/>
      <c r="DR54" s="828"/>
      <c r="DS54" s="828"/>
      <c r="DT54" s="828"/>
      <c r="DU54" s="829"/>
      <c r="DV54" s="830"/>
      <c r="DW54" s="831"/>
      <c r="DX54" s="831"/>
      <c r="DY54" s="831"/>
      <c r="DZ54" s="832"/>
      <c r="EA54" s="247"/>
    </row>
    <row r="55" spans="1:131" s="248" customFormat="1" ht="26.25" customHeight="1" x14ac:dyDescent="0.15">
      <c r="A55" s="262">
        <v>28</v>
      </c>
      <c r="B55" s="801"/>
      <c r="C55" s="802"/>
      <c r="D55" s="802"/>
      <c r="E55" s="802"/>
      <c r="F55" s="802"/>
      <c r="G55" s="802"/>
      <c r="H55" s="802"/>
      <c r="I55" s="802"/>
      <c r="J55" s="802"/>
      <c r="K55" s="802"/>
      <c r="L55" s="802"/>
      <c r="M55" s="802"/>
      <c r="N55" s="802"/>
      <c r="O55" s="802"/>
      <c r="P55" s="803"/>
      <c r="Q55" s="879"/>
      <c r="R55" s="880"/>
      <c r="S55" s="880"/>
      <c r="T55" s="880"/>
      <c r="U55" s="880"/>
      <c r="V55" s="880"/>
      <c r="W55" s="880"/>
      <c r="X55" s="880"/>
      <c r="Y55" s="880"/>
      <c r="Z55" s="880"/>
      <c r="AA55" s="880"/>
      <c r="AB55" s="880"/>
      <c r="AC55" s="880"/>
      <c r="AD55" s="880"/>
      <c r="AE55" s="881"/>
      <c r="AF55" s="807"/>
      <c r="AG55" s="808"/>
      <c r="AH55" s="808"/>
      <c r="AI55" s="808"/>
      <c r="AJ55" s="809"/>
      <c r="AK55" s="882"/>
      <c r="AL55" s="880"/>
      <c r="AM55" s="880"/>
      <c r="AN55" s="880"/>
      <c r="AO55" s="880"/>
      <c r="AP55" s="880"/>
      <c r="AQ55" s="880"/>
      <c r="AR55" s="880"/>
      <c r="AS55" s="880"/>
      <c r="AT55" s="880"/>
      <c r="AU55" s="880"/>
      <c r="AV55" s="880"/>
      <c r="AW55" s="880"/>
      <c r="AX55" s="880"/>
      <c r="AY55" s="880"/>
      <c r="AZ55" s="883"/>
      <c r="BA55" s="883"/>
      <c r="BB55" s="883"/>
      <c r="BC55" s="883"/>
      <c r="BD55" s="883"/>
      <c r="BE55" s="874"/>
      <c r="BF55" s="874"/>
      <c r="BG55" s="874"/>
      <c r="BH55" s="874"/>
      <c r="BI55" s="875"/>
      <c r="BJ55" s="253"/>
      <c r="BK55" s="253"/>
      <c r="BL55" s="253"/>
      <c r="BM55" s="253"/>
      <c r="BN55" s="253"/>
      <c r="BO55" s="266"/>
      <c r="BP55" s="266"/>
      <c r="BQ55" s="263">
        <v>49</v>
      </c>
      <c r="BR55" s="264"/>
      <c r="BS55" s="814"/>
      <c r="BT55" s="815"/>
      <c r="BU55" s="815"/>
      <c r="BV55" s="815"/>
      <c r="BW55" s="815"/>
      <c r="BX55" s="815"/>
      <c r="BY55" s="815"/>
      <c r="BZ55" s="815"/>
      <c r="CA55" s="815"/>
      <c r="CB55" s="815"/>
      <c r="CC55" s="815"/>
      <c r="CD55" s="815"/>
      <c r="CE55" s="815"/>
      <c r="CF55" s="815"/>
      <c r="CG55" s="816"/>
      <c r="CH55" s="827"/>
      <c r="CI55" s="828"/>
      <c r="CJ55" s="828"/>
      <c r="CK55" s="828"/>
      <c r="CL55" s="829"/>
      <c r="CM55" s="827"/>
      <c r="CN55" s="828"/>
      <c r="CO55" s="828"/>
      <c r="CP55" s="828"/>
      <c r="CQ55" s="829"/>
      <c r="CR55" s="827"/>
      <c r="CS55" s="828"/>
      <c r="CT55" s="828"/>
      <c r="CU55" s="828"/>
      <c r="CV55" s="829"/>
      <c r="CW55" s="827"/>
      <c r="CX55" s="828"/>
      <c r="CY55" s="828"/>
      <c r="CZ55" s="828"/>
      <c r="DA55" s="829"/>
      <c r="DB55" s="827"/>
      <c r="DC55" s="828"/>
      <c r="DD55" s="828"/>
      <c r="DE55" s="828"/>
      <c r="DF55" s="829"/>
      <c r="DG55" s="827"/>
      <c r="DH55" s="828"/>
      <c r="DI55" s="828"/>
      <c r="DJ55" s="828"/>
      <c r="DK55" s="829"/>
      <c r="DL55" s="827"/>
      <c r="DM55" s="828"/>
      <c r="DN55" s="828"/>
      <c r="DO55" s="828"/>
      <c r="DP55" s="829"/>
      <c r="DQ55" s="827"/>
      <c r="DR55" s="828"/>
      <c r="DS55" s="828"/>
      <c r="DT55" s="828"/>
      <c r="DU55" s="829"/>
      <c r="DV55" s="830"/>
      <c r="DW55" s="831"/>
      <c r="DX55" s="831"/>
      <c r="DY55" s="831"/>
      <c r="DZ55" s="832"/>
      <c r="EA55" s="247"/>
    </row>
    <row r="56" spans="1:131" s="248" customFormat="1" ht="26.25" customHeight="1" x14ac:dyDescent="0.15">
      <c r="A56" s="262">
        <v>29</v>
      </c>
      <c r="B56" s="801"/>
      <c r="C56" s="802"/>
      <c r="D56" s="802"/>
      <c r="E56" s="802"/>
      <c r="F56" s="802"/>
      <c r="G56" s="802"/>
      <c r="H56" s="802"/>
      <c r="I56" s="802"/>
      <c r="J56" s="802"/>
      <c r="K56" s="802"/>
      <c r="L56" s="802"/>
      <c r="M56" s="802"/>
      <c r="N56" s="802"/>
      <c r="O56" s="802"/>
      <c r="P56" s="803"/>
      <c r="Q56" s="879"/>
      <c r="R56" s="880"/>
      <c r="S56" s="880"/>
      <c r="T56" s="880"/>
      <c r="U56" s="880"/>
      <c r="V56" s="880"/>
      <c r="W56" s="880"/>
      <c r="X56" s="880"/>
      <c r="Y56" s="880"/>
      <c r="Z56" s="880"/>
      <c r="AA56" s="880"/>
      <c r="AB56" s="880"/>
      <c r="AC56" s="880"/>
      <c r="AD56" s="880"/>
      <c r="AE56" s="881"/>
      <c r="AF56" s="807"/>
      <c r="AG56" s="808"/>
      <c r="AH56" s="808"/>
      <c r="AI56" s="808"/>
      <c r="AJ56" s="809"/>
      <c r="AK56" s="882"/>
      <c r="AL56" s="880"/>
      <c r="AM56" s="880"/>
      <c r="AN56" s="880"/>
      <c r="AO56" s="880"/>
      <c r="AP56" s="880"/>
      <c r="AQ56" s="880"/>
      <c r="AR56" s="880"/>
      <c r="AS56" s="880"/>
      <c r="AT56" s="880"/>
      <c r="AU56" s="880"/>
      <c r="AV56" s="880"/>
      <c r="AW56" s="880"/>
      <c r="AX56" s="880"/>
      <c r="AY56" s="880"/>
      <c r="AZ56" s="883"/>
      <c r="BA56" s="883"/>
      <c r="BB56" s="883"/>
      <c r="BC56" s="883"/>
      <c r="BD56" s="883"/>
      <c r="BE56" s="874"/>
      <c r="BF56" s="874"/>
      <c r="BG56" s="874"/>
      <c r="BH56" s="874"/>
      <c r="BI56" s="875"/>
      <c r="BJ56" s="253"/>
      <c r="BK56" s="253"/>
      <c r="BL56" s="253"/>
      <c r="BM56" s="253"/>
      <c r="BN56" s="253"/>
      <c r="BO56" s="266"/>
      <c r="BP56" s="266"/>
      <c r="BQ56" s="263">
        <v>50</v>
      </c>
      <c r="BR56" s="264"/>
      <c r="BS56" s="814"/>
      <c r="BT56" s="815"/>
      <c r="BU56" s="815"/>
      <c r="BV56" s="815"/>
      <c r="BW56" s="815"/>
      <c r="BX56" s="815"/>
      <c r="BY56" s="815"/>
      <c r="BZ56" s="815"/>
      <c r="CA56" s="815"/>
      <c r="CB56" s="815"/>
      <c r="CC56" s="815"/>
      <c r="CD56" s="815"/>
      <c r="CE56" s="815"/>
      <c r="CF56" s="815"/>
      <c r="CG56" s="816"/>
      <c r="CH56" s="827"/>
      <c r="CI56" s="828"/>
      <c r="CJ56" s="828"/>
      <c r="CK56" s="828"/>
      <c r="CL56" s="829"/>
      <c r="CM56" s="827"/>
      <c r="CN56" s="828"/>
      <c r="CO56" s="828"/>
      <c r="CP56" s="828"/>
      <c r="CQ56" s="829"/>
      <c r="CR56" s="827"/>
      <c r="CS56" s="828"/>
      <c r="CT56" s="828"/>
      <c r="CU56" s="828"/>
      <c r="CV56" s="829"/>
      <c r="CW56" s="827"/>
      <c r="CX56" s="828"/>
      <c r="CY56" s="828"/>
      <c r="CZ56" s="828"/>
      <c r="DA56" s="829"/>
      <c r="DB56" s="827"/>
      <c r="DC56" s="828"/>
      <c r="DD56" s="828"/>
      <c r="DE56" s="828"/>
      <c r="DF56" s="829"/>
      <c r="DG56" s="827"/>
      <c r="DH56" s="828"/>
      <c r="DI56" s="828"/>
      <c r="DJ56" s="828"/>
      <c r="DK56" s="829"/>
      <c r="DL56" s="827"/>
      <c r="DM56" s="828"/>
      <c r="DN56" s="828"/>
      <c r="DO56" s="828"/>
      <c r="DP56" s="829"/>
      <c r="DQ56" s="827"/>
      <c r="DR56" s="828"/>
      <c r="DS56" s="828"/>
      <c r="DT56" s="828"/>
      <c r="DU56" s="829"/>
      <c r="DV56" s="830"/>
      <c r="DW56" s="831"/>
      <c r="DX56" s="831"/>
      <c r="DY56" s="831"/>
      <c r="DZ56" s="832"/>
      <c r="EA56" s="247"/>
    </row>
    <row r="57" spans="1:131" s="248" customFormat="1" ht="26.25" customHeight="1" x14ac:dyDescent="0.15">
      <c r="A57" s="262">
        <v>30</v>
      </c>
      <c r="B57" s="801"/>
      <c r="C57" s="802"/>
      <c r="D57" s="802"/>
      <c r="E57" s="802"/>
      <c r="F57" s="802"/>
      <c r="G57" s="802"/>
      <c r="H57" s="802"/>
      <c r="I57" s="802"/>
      <c r="J57" s="802"/>
      <c r="K57" s="802"/>
      <c r="L57" s="802"/>
      <c r="M57" s="802"/>
      <c r="N57" s="802"/>
      <c r="O57" s="802"/>
      <c r="P57" s="803"/>
      <c r="Q57" s="879"/>
      <c r="R57" s="880"/>
      <c r="S57" s="880"/>
      <c r="T57" s="880"/>
      <c r="U57" s="880"/>
      <c r="V57" s="880"/>
      <c r="W57" s="880"/>
      <c r="X57" s="880"/>
      <c r="Y57" s="880"/>
      <c r="Z57" s="880"/>
      <c r="AA57" s="880"/>
      <c r="AB57" s="880"/>
      <c r="AC57" s="880"/>
      <c r="AD57" s="880"/>
      <c r="AE57" s="881"/>
      <c r="AF57" s="807"/>
      <c r="AG57" s="808"/>
      <c r="AH57" s="808"/>
      <c r="AI57" s="808"/>
      <c r="AJ57" s="809"/>
      <c r="AK57" s="882"/>
      <c r="AL57" s="880"/>
      <c r="AM57" s="880"/>
      <c r="AN57" s="880"/>
      <c r="AO57" s="880"/>
      <c r="AP57" s="880"/>
      <c r="AQ57" s="880"/>
      <c r="AR57" s="880"/>
      <c r="AS57" s="880"/>
      <c r="AT57" s="880"/>
      <c r="AU57" s="880"/>
      <c r="AV57" s="880"/>
      <c r="AW57" s="880"/>
      <c r="AX57" s="880"/>
      <c r="AY57" s="880"/>
      <c r="AZ57" s="883"/>
      <c r="BA57" s="883"/>
      <c r="BB57" s="883"/>
      <c r="BC57" s="883"/>
      <c r="BD57" s="883"/>
      <c r="BE57" s="874"/>
      <c r="BF57" s="874"/>
      <c r="BG57" s="874"/>
      <c r="BH57" s="874"/>
      <c r="BI57" s="875"/>
      <c r="BJ57" s="253"/>
      <c r="BK57" s="253"/>
      <c r="BL57" s="253"/>
      <c r="BM57" s="253"/>
      <c r="BN57" s="253"/>
      <c r="BO57" s="266"/>
      <c r="BP57" s="266"/>
      <c r="BQ57" s="263">
        <v>51</v>
      </c>
      <c r="BR57" s="264"/>
      <c r="BS57" s="814"/>
      <c r="BT57" s="815"/>
      <c r="BU57" s="815"/>
      <c r="BV57" s="815"/>
      <c r="BW57" s="815"/>
      <c r="BX57" s="815"/>
      <c r="BY57" s="815"/>
      <c r="BZ57" s="815"/>
      <c r="CA57" s="815"/>
      <c r="CB57" s="815"/>
      <c r="CC57" s="815"/>
      <c r="CD57" s="815"/>
      <c r="CE57" s="815"/>
      <c r="CF57" s="815"/>
      <c r="CG57" s="816"/>
      <c r="CH57" s="827"/>
      <c r="CI57" s="828"/>
      <c r="CJ57" s="828"/>
      <c r="CK57" s="828"/>
      <c r="CL57" s="829"/>
      <c r="CM57" s="827"/>
      <c r="CN57" s="828"/>
      <c r="CO57" s="828"/>
      <c r="CP57" s="828"/>
      <c r="CQ57" s="829"/>
      <c r="CR57" s="827"/>
      <c r="CS57" s="828"/>
      <c r="CT57" s="828"/>
      <c r="CU57" s="828"/>
      <c r="CV57" s="829"/>
      <c r="CW57" s="827"/>
      <c r="CX57" s="828"/>
      <c r="CY57" s="828"/>
      <c r="CZ57" s="828"/>
      <c r="DA57" s="829"/>
      <c r="DB57" s="827"/>
      <c r="DC57" s="828"/>
      <c r="DD57" s="828"/>
      <c r="DE57" s="828"/>
      <c r="DF57" s="829"/>
      <c r="DG57" s="827"/>
      <c r="DH57" s="828"/>
      <c r="DI57" s="828"/>
      <c r="DJ57" s="828"/>
      <c r="DK57" s="829"/>
      <c r="DL57" s="827"/>
      <c r="DM57" s="828"/>
      <c r="DN57" s="828"/>
      <c r="DO57" s="828"/>
      <c r="DP57" s="829"/>
      <c r="DQ57" s="827"/>
      <c r="DR57" s="828"/>
      <c r="DS57" s="828"/>
      <c r="DT57" s="828"/>
      <c r="DU57" s="829"/>
      <c r="DV57" s="830"/>
      <c r="DW57" s="831"/>
      <c r="DX57" s="831"/>
      <c r="DY57" s="831"/>
      <c r="DZ57" s="832"/>
      <c r="EA57" s="247"/>
    </row>
    <row r="58" spans="1:131" s="248" customFormat="1" ht="26.25" customHeight="1" x14ac:dyDescent="0.15">
      <c r="A58" s="262">
        <v>31</v>
      </c>
      <c r="B58" s="801"/>
      <c r="C58" s="802"/>
      <c r="D58" s="802"/>
      <c r="E58" s="802"/>
      <c r="F58" s="802"/>
      <c r="G58" s="802"/>
      <c r="H58" s="802"/>
      <c r="I58" s="802"/>
      <c r="J58" s="802"/>
      <c r="K58" s="802"/>
      <c r="L58" s="802"/>
      <c r="M58" s="802"/>
      <c r="N58" s="802"/>
      <c r="O58" s="802"/>
      <c r="P58" s="803"/>
      <c r="Q58" s="879"/>
      <c r="R58" s="880"/>
      <c r="S58" s="880"/>
      <c r="T58" s="880"/>
      <c r="U58" s="880"/>
      <c r="V58" s="880"/>
      <c r="W58" s="880"/>
      <c r="X58" s="880"/>
      <c r="Y58" s="880"/>
      <c r="Z58" s="880"/>
      <c r="AA58" s="880"/>
      <c r="AB58" s="880"/>
      <c r="AC58" s="880"/>
      <c r="AD58" s="880"/>
      <c r="AE58" s="881"/>
      <c r="AF58" s="807"/>
      <c r="AG58" s="808"/>
      <c r="AH58" s="808"/>
      <c r="AI58" s="808"/>
      <c r="AJ58" s="809"/>
      <c r="AK58" s="882"/>
      <c r="AL58" s="880"/>
      <c r="AM58" s="880"/>
      <c r="AN58" s="880"/>
      <c r="AO58" s="880"/>
      <c r="AP58" s="880"/>
      <c r="AQ58" s="880"/>
      <c r="AR58" s="880"/>
      <c r="AS58" s="880"/>
      <c r="AT58" s="880"/>
      <c r="AU58" s="880"/>
      <c r="AV58" s="880"/>
      <c r="AW58" s="880"/>
      <c r="AX58" s="880"/>
      <c r="AY58" s="880"/>
      <c r="AZ58" s="883"/>
      <c r="BA58" s="883"/>
      <c r="BB58" s="883"/>
      <c r="BC58" s="883"/>
      <c r="BD58" s="883"/>
      <c r="BE58" s="874"/>
      <c r="BF58" s="874"/>
      <c r="BG58" s="874"/>
      <c r="BH58" s="874"/>
      <c r="BI58" s="875"/>
      <c r="BJ58" s="253"/>
      <c r="BK58" s="253"/>
      <c r="BL58" s="253"/>
      <c r="BM58" s="253"/>
      <c r="BN58" s="253"/>
      <c r="BO58" s="266"/>
      <c r="BP58" s="266"/>
      <c r="BQ58" s="263">
        <v>52</v>
      </c>
      <c r="BR58" s="264"/>
      <c r="BS58" s="814"/>
      <c r="BT58" s="815"/>
      <c r="BU58" s="815"/>
      <c r="BV58" s="815"/>
      <c r="BW58" s="815"/>
      <c r="BX58" s="815"/>
      <c r="BY58" s="815"/>
      <c r="BZ58" s="815"/>
      <c r="CA58" s="815"/>
      <c r="CB58" s="815"/>
      <c r="CC58" s="815"/>
      <c r="CD58" s="815"/>
      <c r="CE58" s="815"/>
      <c r="CF58" s="815"/>
      <c r="CG58" s="816"/>
      <c r="CH58" s="827"/>
      <c r="CI58" s="828"/>
      <c r="CJ58" s="828"/>
      <c r="CK58" s="828"/>
      <c r="CL58" s="829"/>
      <c r="CM58" s="827"/>
      <c r="CN58" s="828"/>
      <c r="CO58" s="828"/>
      <c r="CP58" s="828"/>
      <c r="CQ58" s="829"/>
      <c r="CR58" s="827"/>
      <c r="CS58" s="828"/>
      <c r="CT58" s="828"/>
      <c r="CU58" s="828"/>
      <c r="CV58" s="829"/>
      <c r="CW58" s="827"/>
      <c r="CX58" s="828"/>
      <c r="CY58" s="828"/>
      <c r="CZ58" s="828"/>
      <c r="DA58" s="829"/>
      <c r="DB58" s="827"/>
      <c r="DC58" s="828"/>
      <c r="DD58" s="828"/>
      <c r="DE58" s="828"/>
      <c r="DF58" s="829"/>
      <c r="DG58" s="827"/>
      <c r="DH58" s="828"/>
      <c r="DI58" s="828"/>
      <c r="DJ58" s="828"/>
      <c r="DK58" s="829"/>
      <c r="DL58" s="827"/>
      <c r="DM58" s="828"/>
      <c r="DN58" s="828"/>
      <c r="DO58" s="828"/>
      <c r="DP58" s="829"/>
      <c r="DQ58" s="827"/>
      <c r="DR58" s="828"/>
      <c r="DS58" s="828"/>
      <c r="DT58" s="828"/>
      <c r="DU58" s="829"/>
      <c r="DV58" s="830"/>
      <c r="DW58" s="831"/>
      <c r="DX58" s="831"/>
      <c r="DY58" s="831"/>
      <c r="DZ58" s="832"/>
      <c r="EA58" s="247"/>
    </row>
    <row r="59" spans="1:131" s="248" customFormat="1" ht="26.25" customHeight="1" x14ac:dyDescent="0.15">
      <c r="A59" s="262">
        <v>32</v>
      </c>
      <c r="B59" s="801"/>
      <c r="C59" s="802"/>
      <c r="D59" s="802"/>
      <c r="E59" s="802"/>
      <c r="F59" s="802"/>
      <c r="G59" s="802"/>
      <c r="H59" s="802"/>
      <c r="I59" s="802"/>
      <c r="J59" s="802"/>
      <c r="K59" s="802"/>
      <c r="L59" s="802"/>
      <c r="M59" s="802"/>
      <c r="N59" s="802"/>
      <c r="O59" s="802"/>
      <c r="P59" s="803"/>
      <c r="Q59" s="879"/>
      <c r="R59" s="880"/>
      <c r="S59" s="880"/>
      <c r="T59" s="880"/>
      <c r="U59" s="880"/>
      <c r="V59" s="880"/>
      <c r="W59" s="880"/>
      <c r="X59" s="880"/>
      <c r="Y59" s="880"/>
      <c r="Z59" s="880"/>
      <c r="AA59" s="880"/>
      <c r="AB59" s="880"/>
      <c r="AC59" s="880"/>
      <c r="AD59" s="880"/>
      <c r="AE59" s="881"/>
      <c r="AF59" s="807"/>
      <c r="AG59" s="808"/>
      <c r="AH59" s="808"/>
      <c r="AI59" s="808"/>
      <c r="AJ59" s="809"/>
      <c r="AK59" s="882"/>
      <c r="AL59" s="880"/>
      <c r="AM59" s="880"/>
      <c r="AN59" s="880"/>
      <c r="AO59" s="880"/>
      <c r="AP59" s="880"/>
      <c r="AQ59" s="880"/>
      <c r="AR59" s="880"/>
      <c r="AS59" s="880"/>
      <c r="AT59" s="880"/>
      <c r="AU59" s="880"/>
      <c r="AV59" s="880"/>
      <c r="AW59" s="880"/>
      <c r="AX59" s="880"/>
      <c r="AY59" s="880"/>
      <c r="AZ59" s="883"/>
      <c r="BA59" s="883"/>
      <c r="BB59" s="883"/>
      <c r="BC59" s="883"/>
      <c r="BD59" s="883"/>
      <c r="BE59" s="874"/>
      <c r="BF59" s="874"/>
      <c r="BG59" s="874"/>
      <c r="BH59" s="874"/>
      <c r="BI59" s="875"/>
      <c r="BJ59" s="253"/>
      <c r="BK59" s="253"/>
      <c r="BL59" s="253"/>
      <c r="BM59" s="253"/>
      <c r="BN59" s="253"/>
      <c r="BO59" s="266"/>
      <c r="BP59" s="266"/>
      <c r="BQ59" s="263">
        <v>53</v>
      </c>
      <c r="BR59" s="264"/>
      <c r="BS59" s="814"/>
      <c r="BT59" s="815"/>
      <c r="BU59" s="815"/>
      <c r="BV59" s="815"/>
      <c r="BW59" s="815"/>
      <c r="BX59" s="815"/>
      <c r="BY59" s="815"/>
      <c r="BZ59" s="815"/>
      <c r="CA59" s="815"/>
      <c r="CB59" s="815"/>
      <c r="CC59" s="815"/>
      <c r="CD59" s="815"/>
      <c r="CE59" s="815"/>
      <c r="CF59" s="815"/>
      <c r="CG59" s="816"/>
      <c r="CH59" s="827"/>
      <c r="CI59" s="828"/>
      <c r="CJ59" s="828"/>
      <c r="CK59" s="828"/>
      <c r="CL59" s="829"/>
      <c r="CM59" s="827"/>
      <c r="CN59" s="828"/>
      <c r="CO59" s="828"/>
      <c r="CP59" s="828"/>
      <c r="CQ59" s="829"/>
      <c r="CR59" s="827"/>
      <c r="CS59" s="828"/>
      <c r="CT59" s="828"/>
      <c r="CU59" s="828"/>
      <c r="CV59" s="829"/>
      <c r="CW59" s="827"/>
      <c r="CX59" s="828"/>
      <c r="CY59" s="828"/>
      <c r="CZ59" s="828"/>
      <c r="DA59" s="829"/>
      <c r="DB59" s="827"/>
      <c r="DC59" s="828"/>
      <c r="DD59" s="828"/>
      <c r="DE59" s="828"/>
      <c r="DF59" s="829"/>
      <c r="DG59" s="827"/>
      <c r="DH59" s="828"/>
      <c r="DI59" s="828"/>
      <c r="DJ59" s="828"/>
      <c r="DK59" s="829"/>
      <c r="DL59" s="827"/>
      <c r="DM59" s="828"/>
      <c r="DN59" s="828"/>
      <c r="DO59" s="828"/>
      <c r="DP59" s="829"/>
      <c r="DQ59" s="827"/>
      <c r="DR59" s="828"/>
      <c r="DS59" s="828"/>
      <c r="DT59" s="828"/>
      <c r="DU59" s="829"/>
      <c r="DV59" s="830"/>
      <c r="DW59" s="831"/>
      <c r="DX59" s="831"/>
      <c r="DY59" s="831"/>
      <c r="DZ59" s="832"/>
      <c r="EA59" s="247"/>
    </row>
    <row r="60" spans="1:131" s="248" customFormat="1" ht="26.25" customHeight="1" x14ac:dyDescent="0.15">
      <c r="A60" s="262">
        <v>33</v>
      </c>
      <c r="B60" s="801"/>
      <c r="C60" s="802"/>
      <c r="D60" s="802"/>
      <c r="E60" s="802"/>
      <c r="F60" s="802"/>
      <c r="G60" s="802"/>
      <c r="H60" s="802"/>
      <c r="I60" s="802"/>
      <c r="J60" s="802"/>
      <c r="K60" s="802"/>
      <c r="L60" s="802"/>
      <c r="M60" s="802"/>
      <c r="N60" s="802"/>
      <c r="O60" s="802"/>
      <c r="P60" s="803"/>
      <c r="Q60" s="879"/>
      <c r="R60" s="880"/>
      <c r="S60" s="880"/>
      <c r="T60" s="880"/>
      <c r="U60" s="880"/>
      <c r="V60" s="880"/>
      <c r="W60" s="880"/>
      <c r="X60" s="880"/>
      <c r="Y60" s="880"/>
      <c r="Z60" s="880"/>
      <c r="AA60" s="880"/>
      <c r="AB60" s="880"/>
      <c r="AC60" s="880"/>
      <c r="AD60" s="880"/>
      <c r="AE60" s="881"/>
      <c r="AF60" s="807"/>
      <c r="AG60" s="808"/>
      <c r="AH60" s="808"/>
      <c r="AI60" s="808"/>
      <c r="AJ60" s="809"/>
      <c r="AK60" s="882"/>
      <c r="AL60" s="880"/>
      <c r="AM60" s="880"/>
      <c r="AN60" s="880"/>
      <c r="AO60" s="880"/>
      <c r="AP60" s="880"/>
      <c r="AQ60" s="880"/>
      <c r="AR60" s="880"/>
      <c r="AS60" s="880"/>
      <c r="AT60" s="880"/>
      <c r="AU60" s="880"/>
      <c r="AV60" s="880"/>
      <c r="AW60" s="880"/>
      <c r="AX60" s="880"/>
      <c r="AY60" s="880"/>
      <c r="AZ60" s="883"/>
      <c r="BA60" s="883"/>
      <c r="BB60" s="883"/>
      <c r="BC60" s="883"/>
      <c r="BD60" s="883"/>
      <c r="BE60" s="874"/>
      <c r="BF60" s="874"/>
      <c r="BG60" s="874"/>
      <c r="BH60" s="874"/>
      <c r="BI60" s="875"/>
      <c r="BJ60" s="253"/>
      <c r="BK60" s="253"/>
      <c r="BL60" s="253"/>
      <c r="BM60" s="253"/>
      <c r="BN60" s="253"/>
      <c r="BO60" s="266"/>
      <c r="BP60" s="266"/>
      <c r="BQ60" s="263">
        <v>54</v>
      </c>
      <c r="BR60" s="264"/>
      <c r="BS60" s="814"/>
      <c r="BT60" s="815"/>
      <c r="BU60" s="815"/>
      <c r="BV60" s="815"/>
      <c r="BW60" s="815"/>
      <c r="BX60" s="815"/>
      <c r="BY60" s="815"/>
      <c r="BZ60" s="815"/>
      <c r="CA60" s="815"/>
      <c r="CB60" s="815"/>
      <c r="CC60" s="815"/>
      <c r="CD60" s="815"/>
      <c r="CE60" s="815"/>
      <c r="CF60" s="815"/>
      <c r="CG60" s="816"/>
      <c r="CH60" s="827"/>
      <c r="CI60" s="828"/>
      <c r="CJ60" s="828"/>
      <c r="CK60" s="828"/>
      <c r="CL60" s="829"/>
      <c r="CM60" s="827"/>
      <c r="CN60" s="828"/>
      <c r="CO60" s="828"/>
      <c r="CP60" s="828"/>
      <c r="CQ60" s="829"/>
      <c r="CR60" s="827"/>
      <c r="CS60" s="828"/>
      <c r="CT60" s="828"/>
      <c r="CU60" s="828"/>
      <c r="CV60" s="829"/>
      <c r="CW60" s="827"/>
      <c r="CX60" s="828"/>
      <c r="CY60" s="828"/>
      <c r="CZ60" s="828"/>
      <c r="DA60" s="829"/>
      <c r="DB60" s="827"/>
      <c r="DC60" s="828"/>
      <c r="DD60" s="828"/>
      <c r="DE60" s="828"/>
      <c r="DF60" s="829"/>
      <c r="DG60" s="827"/>
      <c r="DH60" s="828"/>
      <c r="DI60" s="828"/>
      <c r="DJ60" s="828"/>
      <c r="DK60" s="829"/>
      <c r="DL60" s="827"/>
      <c r="DM60" s="828"/>
      <c r="DN60" s="828"/>
      <c r="DO60" s="828"/>
      <c r="DP60" s="829"/>
      <c r="DQ60" s="827"/>
      <c r="DR60" s="828"/>
      <c r="DS60" s="828"/>
      <c r="DT60" s="828"/>
      <c r="DU60" s="829"/>
      <c r="DV60" s="830"/>
      <c r="DW60" s="831"/>
      <c r="DX60" s="831"/>
      <c r="DY60" s="831"/>
      <c r="DZ60" s="832"/>
      <c r="EA60" s="247"/>
    </row>
    <row r="61" spans="1:131" s="248" customFormat="1" ht="26.25" customHeight="1" thickBot="1" x14ac:dyDescent="0.2">
      <c r="A61" s="262">
        <v>34</v>
      </c>
      <c r="B61" s="801"/>
      <c r="C61" s="802"/>
      <c r="D61" s="802"/>
      <c r="E61" s="802"/>
      <c r="F61" s="802"/>
      <c r="G61" s="802"/>
      <c r="H61" s="802"/>
      <c r="I61" s="802"/>
      <c r="J61" s="802"/>
      <c r="K61" s="802"/>
      <c r="L61" s="802"/>
      <c r="M61" s="802"/>
      <c r="N61" s="802"/>
      <c r="O61" s="802"/>
      <c r="P61" s="803"/>
      <c r="Q61" s="879"/>
      <c r="R61" s="880"/>
      <c r="S61" s="880"/>
      <c r="T61" s="880"/>
      <c r="U61" s="880"/>
      <c r="V61" s="880"/>
      <c r="W61" s="880"/>
      <c r="X61" s="880"/>
      <c r="Y61" s="880"/>
      <c r="Z61" s="880"/>
      <c r="AA61" s="880"/>
      <c r="AB61" s="880"/>
      <c r="AC61" s="880"/>
      <c r="AD61" s="880"/>
      <c r="AE61" s="881"/>
      <c r="AF61" s="807"/>
      <c r="AG61" s="808"/>
      <c r="AH61" s="808"/>
      <c r="AI61" s="808"/>
      <c r="AJ61" s="809"/>
      <c r="AK61" s="882"/>
      <c r="AL61" s="880"/>
      <c r="AM61" s="880"/>
      <c r="AN61" s="880"/>
      <c r="AO61" s="880"/>
      <c r="AP61" s="880"/>
      <c r="AQ61" s="880"/>
      <c r="AR61" s="880"/>
      <c r="AS61" s="880"/>
      <c r="AT61" s="880"/>
      <c r="AU61" s="880"/>
      <c r="AV61" s="880"/>
      <c r="AW61" s="880"/>
      <c r="AX61" s="880"/>
      <c r="AY61" s="880"/>
      <c r="AZ61" s="883"/>
      <c r="BA61" s="883"/>
      <c r="BB61" s="883"/>
      <c r="BC61" s="883"/>
      <c r="BD61" s="883"/>
      <c r="BE61" s="874"/>
      <c r="BF61" s="874"/>
      <c r="BG61" s="874"/>
      <c r="BH61" s="874"/>
      <c r="BI61" s="875"/>
      <c r="BJ61" s="253"/>
      <c r="BK61" s="253"/>
      <c r="BL61" s="253"/>
      <c r="BM61" s="253"/>
      <c r="BN61" s="253"/>
      <c r="BO61" s="266"/>
      <c r="BP61" s="266"/>
      <c r="BQ61" s="263">
        <v>55</v>
      </c>
      <c r="BR61" s="264"/>
      <c r="BS61" s="814"/>
      <c r="BT61" s="815"/>
      <c r="BU61" s="815"/>
      <c r="BV61" s="815"/>
      <c r="BW61" s="815"/>
      <c r="BX61" s="815"/>
      <c r="BY61" s="815"/>
      <c r="BZ61" s="815"/>
      <c r="CA61" s="815"/>
      <c r="CB61" s="815"/>
      <c r="CC61" s="815"/>
      <c r="CD61" s="815"/>
      <c r="CE61" s="815"/>
      <c r="CF61" s="815"/>
      <c r="CG61" s="816"/>
      <c r="CH61" s="827"/>
      <c r="CI61" s="828"/>
      <c r="CJ61" s="828"/>
      <c r="CK61" s="828"/>
      <c r="CL61" s="829"/>
      <c r="CM61" s="827"/>
      <c r="CN61" s="828"/>
      <c r="CO61" s="828"/>
      <c r="CP61" s="828"/>
      <c r="CQ61" s="829"/>
      <c r="CR61" s="827"/>
      <c r="CS61" s="828"/>
      <c r="CT61" s="828"/>
      <c r="CU61" s="828"/>
      <c r="CV61" s="829"/>
      <c r="CW61" s="827"/>
      <c r="CX61" s="828"/>
      <c r="CY61" s="828"/>
      <c r="CZ61" s="828"/>
      <c r="DA61" s="829"/>
      <c r="DB61" s="827"/>
      <c r="DC61" s="828"/>
      <c r="DD61" s="828"/>
      <c r="DE61" s="828"/>
      <c r="DF61" s="829"/>
      <c r="DG61" s="827"/>
      <c r="DH61" s="828"/>
      <c r="DI61" s="828"/>
      <c r="DJ61" s="828"/>
      <c r="DK61" s="829"/>
      <c r="DL61" s="827"/>
      <c r="DM61" s="828"/>
      <c r="DN61" s="828"/>
      <c r="DO61" s="828"/>
      <c r="DP61" s="829"/>
      <c r="DQ61" s="827"/>
      <c r="DR61" s="828"/>
      <c r="DS61" s="828"/>
      <c r="DT61" s="828"/>
      <c r="DU61" s="829"/>
      <c r="DV61" s="830"/>
      <c r="DW61" s="831"/>
      <c r="DX61" s="831"/>
      <c r="DY61" s="831"/>
      <c r="DZ61" s="832"/>
      <c r="EA61" s="247"/>
    </row>
    <row r="62" spans="1:131" s="248" customFormat="1" ht="26.25" customHeight="1" x14ac:dyDescent="0.15">
      <c r="A62" s="262">
        <v>35</v>
      </c>
      <c r="B62" s="801"/>
      <c r="C62" s="802"/>
      <c r="D62" s="802"/>
      <c r="E62" s="802"/>
      <c r="F62" s="802"/>
      <c r="G62" s="802"/>
      <c r="H62" s="802"/>
      <c r="I62" s="802"/>
      <c r="J62" s="802"/>
      <c r="K62" s="802"/>
      <c r="L62" s="802"/>
      <c r="M62" s="802"/>
      <c r="N62" s="802"/>
      <c r="O62" s="802"/>
      <c r="P62" s="803"/>
      <c r="Q62" s="879"/>
      <c r="R62" s="880"/>
      <c r="S62" s="880"/>
      <c r="T62" s="880"/>
      <c r="U62" s="880"/>
      <c r="V62" s="880"/>
      <c r="W62" s="880"/>
      <c r="X62" s="880"/>
      <c r="Y62" s="880"/>
      <c r="Z62" s="880"/>
      <c r="AA62" s="880"/>
      <c r="AB62" s="880"/>
      <c r="AC62" s="880"/>
      <c r="AD62" s="880"/>
      <c r="AE62" s="881"/>
      <c r="AF62" s="807"/>
      <c r="AG62" s="808"/>
      <c r="AH62" s="808"/>
      <c r="AI62" s="808"/>
      <c r="AJ62" s="809"/>
      <c r="AK62" s="882"/>
      <c r="AL62" s="880"/>
      <c r="AM62" s="880"/>
      <c r="AN62" s="880"/>
      <c r="AO62" s="880"/>
      <c r="AP62" s="880"/>
      <c r="AQ62" s="880"/>
      <c r="AR62" s="880"/>
      <c r="AS62" s="880"/>
      <c r="AT62" s="880"/>
      <c r="AU62" s="880"/>
      <c r="AV62" s="880"/>
      <c r="AW62" s="880"/>
      <c r="AX62" s="880"/>
      <c r="AY62" s="880"/>
      <c r="AZ62" s="883"/>
      <c r="BA62" s="883"/>
      <c r="BB62" s="883"/>
      <c r="BC62" s="883"/>
      <c r="BD62" s="883"/>
      <c r="BE62" s="874"/>
      <c r="BF62" s="874"/>
      <c r="BG62" s="874"/>
      <c r="BH62" s="874"/>
      <c r="BI62" s="875"/>
      <c r="BJ62" s="891" t="s">
        <v>417</v>
      </c>
      <c r="BK62" s="852"/>
      <c r="BL62" s="852"/>
      <c r="BM62" s="852"/>
      <c r="BN62" s="853"/>
      <c r="BO62" s="266"/>
      <c r="BP62" s="266"/>
      <c r="BQ62" s="263">
        <v>56</v>
      </c>
      <c r="BR62" s="264"/>
      <c r="BS62" s="814"/>
      <c r="BT62" s="815"/>
      <c r="BU62" s="815"/>
      <c r="BV62" s="815"/>
      <c r="BW62" s="815"/>
      <c r="BX62" s="815"/>
      <c r="BY62" s="815"/>
      <c r="BZ62" s="815"/>
      <c r="CA62" s="815"/>
      <c r="CB62" s="815"/>
      <c r="CC62" s="815"/>
      <c r="CD62" s="815"/>
      <c r="CE62" s="815"/>
      <c r="CF62" s="815"/>
      <c r="CG62" s="816"/>
      <c r="CH62" s="827"/>
      <c r="CI62" s="828"/>
      <c r="CJ62" s="828"/>
      <c r="CK62" s="828"/>
      <c r="CL62" s="829"/>
      <c r="CM62" s="827"/>
      <c r="CN62" s="828"/>
      <c r="CO62" s="828"/>
      <c r="CP62" s="828"/>
      <c r="CQ62" s="829"/>
      <c r="CR62" s="827"/>
      <c r="CS62" s="828"/>
      <c r="CT62" s="828"/>
      <c r="CU62" s="828"/>
      <c r="CV62" s="829"/>
      <c r="CW62" s="827"/>
      <c r="CX62" s="828"/>
      <c r="CY62" s="828"/>
      <c r="CZ62" s="828"/>
      <c r="DA62" s="829"/>
      <c r="DB62" s="827"/>
      <c r="DC62" s="828"/>
      <c r="DD62" s="828"/>
      <c r="DE62" s="828"/>
      <c r="DF62" s="829"/>
      <c r="DG62" s="827"/>
      <c r="DH62" s="828"/>
      <c r="DI62" s="828"/>
      <c r="DJ62" s="828"/>
      <c r="DK62" s="829"/>
      <c r="DL62" s="827"/>
      <c r="DM62" s="828"/>
      <c r="DN62" s="828"/>
      <c r="DO62" s="828"/>
      <c r="DP62" s="829"/>
      <c r="DQ62" s="827"/>
      <c r="DR62" s="828"/>
      <c r="DS62" s="828"/>
      <c r="DT62" s="828"/>
      <c r="DU62" s="829"/>
      <c r="DV62" s="830"/>
      <c r="DW62" s="831"/>
      <c r="DX62" s="831"/>
      <c r="DY62" s="831"/>
      <c r="DZ62" s="832"/>
      <c r="EA62" s="247"/>
    </row>
    <row r="63" spans="1:131" s="248" customFormat="1" ht="26.25" customHeight="1" thickBot="1" x14ac:dyDescent="0.2">
      <c r="A63" s="265" t="s">
        <v>390</v>
      </c>
      <c r="B63" s="836" t="s">
        <v>418</v>
      </c>
      <c r="C63" s="837"/>
      <c r="D63" s="837"/>
      <c r="E63" s="837"/>
      <c r="F63" s="837"/>
      <c r="G63" s="837"/>
      <c r="H63" s="837"/>
      <c r="I63" s="837"/>
      <c r="J63" s="837"/>
      <c r="K63" s="837"/>
      <c r="L63" s="837"/>
      <c r="M63" s="837"/>
      <c r="N63" s="837"/>
      <c r="O63" s="837"/>
      <c r="P63" s="838"/>
      <c r="Q63" s="884"/>
      <c r="R63" s="885"/>
      <c r="S63" s="885"/>
      <c r="T63" s="885"/>
      <c r="U63" s="885"/>
      <c r="V63" s="885"/>
      <c r="W63" s="885"/>
      <c r="X63" s="885"/>
      <c r="Y63" s="885"/>
      <c r="Z63" s="885"/>
      <c r="AA63" s="885"/>
      <c r="AB63" s="885"/>
      <c r="AC63" s="885"/>
      <c r="AD63" s="885"/>
      <c r="AE63" s="886"/>
      <c r="AF63" s="887">
        <v>4132</v>
      </c>
      <c r="AG63" s="888"/>
      <c r="AH63" s="888"/>
      <c r="AI63" s="888"/>
      <c r="AJ63" s="889"/>
      <c r="AK63" s="890"/>
      <c r="AL63" s="885"/>
      <c r="AM63" s="885"/>
      <c r="AN63" s="885"/>
      <c r="AO63" s="885"/>
      <c r="AP63" s="888">
        <f>+AP32+AP33+AP34+AP35+AP36</f>
        <v>83541</v>
      </c>
      <c r="AQ63" s="888"/>
      <c r="AR63" s="888"/>
      <c r="AS63" s="888"/>
      <c r="AT63" s="888"/>
      <c r="AU63" s="888">
        <f>+AU32+AU33+AU34+AU35+AU36</f>
        <v>25329</v>
      </c>
      <c r="AV63" s="888"/>
      <c r="AW63" s="888"/>
      <c r="AX63" s="888"/>
      <c r="AY63" s="888"/>
      <c r="AZ63" s="892"/>
      <c r="BA63" s="892"/>
      <c r="BB63" s="892"/>
      <c r="BC63" s="892"/>
      <c r="BD63" s="892"/>
      <c r="BE63" s="893"/>
      <c r="BF63" s="893"/>
      <c r="BG63" s="893"/>
      <c r="BH63" s="893"/>
      <c r="BI63" s="894"/>
      <c r="BJ63" s="895" t="s">
        <v>419</v>
      </c>
      <c r="BK63" s="896"/>
      <c r="BL63" s="896"/>
      <c r="BM63" s="896"/>
      <c r="BN63" s="897"/>
      <c r="BO63" s="266"/>
      <c r="BP63" s="266"/>
      <c r="BQ63" s="263">
        <v>57</v>
      </c>
      <c r="BR63" s="264"/>
      <c r="BS63" s="814"/>
      <c r="BT63" s="815"/>
      <c r="BU63" s="815"/>
      <c r="BV63" s="815"/>
      <c r="BW63" s="815"/>
      <c r="BX63" s="815"/>
      <c r="BY63" s="815"/>
      <c r="BZ63" s="815"/>
      <c r="CA63" s="815"/>
      <c r="CB63" s="815"/>
      <c r="CC63" s="815"/>
      <c r="CD63" s="815"/>
      <c r="CE63" s="815"/>
      <c r="CF63" s="815"/>
      <c r="CG63" s="816"/>
      <c r="CH63" s="827"/>
      <c r="CI63" s="828"/>
      <c r="CJ63" s="828"/>
      <c r="CK63" s="828"/>
      <c r="CL63" s="829"/>
      <c r="CM63" s="827"/>
      <c r="CN63" s="828"/>
      <c r="CO63" s="828"/>
      <c r="CP63" s="828"/>
      <c r="CQ63" s="829"/>
      <c r="CR63" s="827"/>
      <c r="CS63" s="828"/>
      <c r="CT63" s="828"/>
      <c r="CU63" s="828"/>
      <c r="CV63" s="829"/>
      <c r="CW63" s="827"/>
      <c r="CX63" s="828"/>
      <c r="CY63" s="828"/>
      <c r="CZ63" s="828"/>
      <c r="DA63" s="829"/>
      <c r="DB63" s="827"/>
      <c r="DC63" s="828"/>
      <c r="DD63" s="828"/>
      <c r="DE63" s="828"/>
      <c r="DF63" s="829"/>
      <c r="DG63" s="827"/>
      <c r="DH63" s="828"/>
      <c r="DI63" s="828"/>
      <c r="DJ63" s="828"/>
      <c r="DK63" s="829"/>
      <c r="DL63" s="827"/>
      <c r="DM63" s="828"/>
      <c r="DN63" s="828"/>
      <c r="DO63" s="828"/>
      <c r="DP63" s="829"/>
      <c r="DQ63" s="827"/>
      <c r="DR63" s="828"/>
      <c r="DS63" s="828"/>
      <c r="DT63" s="828"/>
      <c r="DU63" s="829"/>
      <c r="DV63" s="830"/>
      <c r="DW63" s="831"/>
      <c r="DX63" s="831"/>
      <c r="DY63" s="831"/>
      <c r="DZ63" s="832"/>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14"/>
      <c r="BT64" s="815"/>
      <c r="BU64" s="815"/>
      <c r="BV64" s="815"/>
      <c r="BW64" s="815"/>
      <c r="BX64" s="815"/>
      <c r="BY64" s="815"/>
      <c r="BZ64" s="815"/>
      <c r="CA64" s="815"/>
      <c r="CB64" s="815"/>
      <c r="CC64" s="815"/>
      <c r="CD64" s="815"/>
      <c r="CE64" s="815"/>
      <c r="CF64" s="815"/>
      <c r="CG64" s="816"/>
      <c r="CH64" s="827"/>
      <c r="CI64" s="828"/>
      <c r="CJ64" s="828"/>
      <c r="CK64" s="828"/>
      <c r="CL64" s="829"/>
      <c r="CM64" s="827"/>
      <c r="CN64" s="828"/>
      <c r="CO64" s="828"/>
      <c r="CP64" s="828"/>
      <c r="CQ64" s="829"/>
      <c r="CR64" s="827"/>
      <c r="CS64" s="828"/>
      <c r="CT64" s="828"/>
      <c r="CU64" s="828"/>
      <c r="CV64" s="829"/>
      <c r="CW64" s="827"/>
      <c r="CX64" s="828"/>
      <c r="CY64" s="828"/>
      <c r="CZ64" s="828"/>
      <c r="DA64" s="829"/>
      <c r="DB64" s="827"/>
      <c r="DC64" s="828"/>
      <c r="DD64" s="828"/>
      <c r="DE64" s="828"/>
      <c r="DF64" s="829"/>
      <c r="DG64" s="827"/>
      <c r="DH64" s="828"/>
      <c r="DI64" s="828"/>
      <c r="DJ64" s="828"/>
      <c r="DK64" s="829"/>
      <c r="DL64" s="827"/>
      <c r="DM64" s="828"/>
      <c r="DN64" s="828"/>
      <c r="DO64" s="828"/>
      <c r="DP64" s="829"/>
      <c r="DQ64" s="827"/>
      <c r="DR64" s="828"/>
      <c r="DS64" s="828"/>
      <c r="DT64" s="828"/>
      <c r="DU64" s="829"/>
      <c r="DV64" s="830"/>
      <c r="DW64" s="831"/>
      <c r="DX64" s="831"/>
      <c r="DY64" s="831"/>
      <c r="DZ64" s="832"/>
      <c r="EA64" s="247"/>
    </row>
    <row r="65" spans="1:131" s="248" customFormat="1" ht="26.25" customHeight="1" thickBot="1" x14ac:dyDescent="0.2">
      <c r="A65" s="253" t="s">
        <v>420</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14"/>
      <c r="BT65" s="815"/>
      <c r="BU65" s="815"/>
      <c r="BV65" s="815"/>
      <c r="BW65" s="815"/>
      <c r="BX65" s="815"/>
      <c r="BY65" s="815"/>
      <c r="BZ65" s="815"/>
      <c r="CA65" s="815"/>
      <c r="CB65" s="815"/>
      <c r="CC65" s="815"/>
      <c r="CD65" s="815"/>
      <c r="CE65" s="815"/>
      <c r="CF65" s="815"/>
      <c r="CG65" s="816"/>
      <c r="CH65" s="827"/>
      <c r="CI65" s="828"/>
      <c r="CJ65" s="828"/>
      <c r="CK65" s="828"/>
      <c r="CL65" s="829"/>
      <c r="CM65" s="827"/>
      <c r="CN65" s="828"/>
      <c r="CO65" s="828"/>
      <c r="CP65" s="828"/>
      <c r="CQ65" s="829"/>
      <c r="CR65" s="827"/>
      <c r="CS65" s="828"/>
      <c r="CT65" s="828"/>
      <c r="CU65" s="828"/>
      <c r="CV65" s="829"/>
      <c r="CW65" s="827"/>
      <c r="CX65" s="828"/>
      <c r="CY65" s="828"/>
      <c r="CZ65" s="828"/>
      <c r="DA65" s="829"/>
      <c r="DB65" s="827"/>
      <c r="DC65" s="828"/>
      <c r="DD65" s="828"/>
      <c r="DE65" s="828"/>
      <c r="DF65" s="829"/>
      <c r="DG65" s="827"/>
      <c r="DH65" s="828"/>
      <c r="DI65" s="828"/>
      <c r="DJ65" s="828"/>
      <c r="DK65" s="829"/>
      <c r="DL65" s="827"/>
      <c r="DM65" s="828"/>
      <c r="DN65" s="828"/>
      <c r="DO65" s="828"/>
      <c r="DP65" s="829"/>
      <c r="DQ65" s="827"/>
      <c r="DR65" s="828"/>
      <c r="DS65" s="828"/>
      <c r="DT65" s="828"/>
      <c r="DU65" s="829"/>
      <c r="DV65" s="830"/>
      <c r="DW65" s="831"/>
      <c r="DX65" s="831"/>
      <c r="DY65" s="831"/>
      <c r="DZ65" s="832"/>
      <c r="EA65" s="247"/>
    </row>
    <row r="66" spans="1:131" s="248" customFormat="1" ht="26.25" customHeight="1" x14ac:dyDescent="0.15">
      <c r="A66" s="786" t="s">
        <v>421</v>
      </c>
      <c r="B66" s="787"/>
      <c r="C66" s="787"/>
      <c r="D66" s="787"/>
      <c r="E66" s="787"/>
      <c r="F66" s="787"/>
      <c r="G66" s="787"/>
      <c r="H66" s="787"/>
      <c r="I66" s="787"/>
      <c r="J66" s="787"/>
      <c r="K66" s="787"/>
      <c r="L66" s="787"/>
      <c r="M66" s="787"/>
      <c r="N66" s="787"/>
      <c r="O66" s="787"/>
      <c r="P66" s="788"/>
      <c r="Q66" s="763" t="s">
        <v>395</v>
      </c>
      <c r="R66" s="764"/>
      <c r="S66" s="764"/>
      <c r="T66" s="764"/>
      <c r="U66" s="765"/>
      <c r="V66" s="763" t="s">
        <v>422</v>
      </c>
      <c r="W66" s="764"/>
      <c r="X66" s="764"/>
      <c r="Y66" s="764"/>
      <c r="Z66" s="765"/>
      <c r="AA66" s="763" t="s">
        <v>423</v>
      </c>
      <c r="AB66" s="764"/>
      <c r="AC66" s="764"/>
      <c r="AD66" s="764"/>
      <c r="AE66" s="765"/>
      <c r="AF66" s="898" t="s">
        <v>424</v>
      </c>
      <c r="AG66" s="859"/>
      <c r="AH66" s="859"/>
      <c r="AI66" s="859"/>
      <c r="AJ66" s="899"/>
      <c r="AK66" s="763" t="s">
        <v>425</v>
      </c>
      <c r="AL66" s="787"/>
      <c r="AM66" s="787"/>
      <c r="AN66" s="787"/>
      <c r="AO66" s="788"/>
      <c r="AP66" s="763" t="s">
        <v>426</v>
      </c>
      <c r="AQ66" s="764"/>
      <c r="AR66" s="764"/>
      <c r="AS66" s="764"/>
      <c r="AT66" s="765"/>
      <c r="AU66" s="763" t="s">
        <v>427</v>
      </c>
      <c r="AV66" s="764"/>
      <c r="AW66" s="764"/>
      <c r="AX66" s="764"/>
      <c r="AY66" s="765"/>
      <c r="AZ66" s="763" t="s">
        <v>375</v>
      </c>
      <c r="BA66" s="764"/>
      <c r="BB66" s="764"/>
      <c r="BC66" s="764"/>
      <c r="BD66" s="775"/>
      <c r="BE66" s="266"/>
      <c r="BF66" s="266"/>
      <c r="BG66" s="266"/>
      <c r="BH66" s="266"/>
      <c r="BI66" s="266"/>
      <c r="BJ66" s="266"/>
      <c r="BK66" s="266"/>
      <c r="BL66" s="266"/>
      <c r="BM66" s="266"/>
      <c r="BN66" s="266"/>
      <c r="BO66" s="266"/>
      <c r="BP66" s="266"/>
      <c r="BQ66" s="263">
        <v>60</v>
      </c>
      <c r="BR66" s="268"/>
      <c r="BS66" s="909"/>
      <c r="BT66" s="910"/>
      <c r="BU66" s="910"/>
      <c r="BV66" s="910"/>
      <c r="BW66" s="910"/>
      <c r="BX66" s="910"/>
      <c r="BY66" s="910"/>
      <c r="BZ66" s="910"/>
      <c r="CA66" s="910"/>
      <c r="CB66" s="910"/>
      <c r="CC66" s="910"/>
      <c r="CD66" s="910"/>
      <c r="CE66" s="910"/>
      <c r="CF66" s="910"/>
      <c r="CG66" s="911"/>
      <c r="CH66" s="906"/>
      <c r="CI66" s="907"/>
      <c r="CJ66" s="907"/>
      <c r="CK66" s="907"/>
      <c r="CL66" s="908"/>
      <c r="CM66" s="906"/>
      <c r="CN66" s="907"/>
      <c r="CO66" s="907"/>
      <c r="CP66" s="907"/>
      <c r="CQ66" s="908"/>
      <c r="CR66" s="906"/>
      <c r="CS66" s="907"/>
      <c r="CT66" s="907"/>
      <c r="CU66" s="907"/>
      <c r="CV66" s="908"/>
      <c r="CW66" s="906"/>
      <c r="CX66" s="907"/>
      <c r="CY66" s="907"/>
      <c r="CZ66" s="907"/>
      <c r="DA66" s="908"/>
      <c r="DB66" s="906"/>
      <c r="DC66" s="907"/>
      <c r="DD66" s="907"/>
      <c r="DE66" s="907"/>
      <c r="DF66" s="908"/>
      <c r="DG66" s="906"/>
      <c r="DH66" s="907"/>
      <c r="DI66" s="907"/>
      <c r="DJ66" s="907"/>
      <c r="DK66" s="908"/>
      <c r="DL66" s="906"/>
      <c r="DM66" s="907"/>
      <c r="DN66" s="907"/>
      <c r="DO66" s="907"/>
      <c r="DP66" s="908"/>
      <c r="DQ66" s="906"/>
      <c r="DR66" s="907"/>
      <c r="DS66" s="907"/>
      <c r="DT66" s="907"/>
      <c r="DU66" s="908"/>
      <c r="DV66" s="903"/>
      <c r="DW66" s="904"/>
      <c r="DX66" s="904"/>
      <c r="DY66" s="904"/>
      <c r="DZ66" s="905"/>
      <c r="EA66" s="247"/>
    </row>
    <row r="67" spans="1:131" s="248" customFormat="1" ht="26.25" customHeight="1" thickBot="1" x14ac:dyDescent="0.2">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900"/>
      <c r="AG67" s="862"/>
      <c r="AH67" s="862"/>
      <c r="AI67" s="862"/>
      <c r="AJ67" s="901"/>
      <c r="AK67" s="902"/>
      <c r="AL67" s="790"/>
      <c r="AM67" s="790"/>
      <c r="AN67" s="790"/>
      <c r="AO67" s="791"/>
      <c r="AP67" s="766"/>
      <c r="AQ67" s="767"/>
      <c r="AR67" s="767"/>
      <c r="AS67" s="767"/>
      <c r="AT67" s="768"/>
      <c r="AU67" s="766"/>
      <c r="AV67" s="767"/>
      <c r="AW67" s="767"/>
      <c r="AX67" s="767"/>
      <c r="AY67" s="768"/>
      <c r="AZ67" s="766"/>
      <c r="BA67" s="767"/>
      <c r="BB67" s="767"/>
      <c r="BC67" s="767"/>
      <c r="BD67" s="776"/>
      <c r="BE67" s="266"/>
      <c r="BF67" s="266"/>
      <c r="BG67" s="266"/>
      <c r="BH67" s="266"/>
      <c r="BI67" s="266"/>
      <c r="BJ67" s="266"/>
      <c r="BK67" s="266"/>
      <c r="BL67" s="266"/>
      <c r="BM67" s="266"/>
      <c r="BN67" s="266"/>
      <c r="BO67" s="266"/>
      <c r="BP67" s="266"/>
      <c r="BQ67" s="263">
        <v>61</v>
      </c>
      <c r="BR67" s="268"/>
      <c r="BS67" s="909"/>
      <c r="BT67" s="910"/>
      <c r="BU67" s="910"/>
      <c r="BV67" s="910"/>
      <c r="BW67" s="910"/>
      <c r="BX67" s="910"/>
      <c r="BY67" s="910"/>
      <c r="BZ67" s="910"/>
      <c r="CA67" s="910"/>
      <c r="CB67" s="910"/>
      <c r="CC67" s="910"/>
      <c r="CD67" s="910"/>
      <c r="CE67" s="910"/>
      <c r="CF67" s="910"/>
      <c r="CG67" s="911"/>
      <c r="CH67" s="906"/>
      <c r="CI67" s="907"/>
      <c r="CJ67" s="907"/>
      <c r="CK67" s="907"/>
      <c r="CL67" s="908"/>
      <c r="CM67" s="906"/>
      <c r="CN67" s="907"/>
      <c r="CO67" s="907"/>
      <c r="CP67" s="907"/>
      <c r="CQ67" s="908"/>
      <c r="CR67" s="906"/>
      <c r="CS67" s="907"/>
      <c r="CT67" s="907"/>
      <c r="CU67" s="907"/>
      <c r="CV67" s="908"/>
      <c r="CW67" s="906"/>
      <c r="CX67" s="907"/>
      <c r="CY67" s="907"/>
      <c r="CZ67" s="907"/>
      <c r="DA67" s="908"/>
      <c r="DB67" s="906"/>
      <c r="DC67" s="907"/>
      <c r="DD67" s="907"/>
      <c r="DE67" s="907"/>
      <c r="DF67" s="908"/>
      <c r="DG67" s="906"/>
      <c r="DH67" s="907"/>
      <c r="DI67" s="907"/>
      <c r="DJ67" s="907"/>
      <c r="DK67" s="908"/>
      <c r="DL67" s="906"/>
      <c r="DM67" s="907"/>
      <c r="DN67" s="907"/>
      <c r="DO67" s="907"/>
      <c r="DP67" s="908"/>
      <c r="DQ67" s="906"/>
      <c r="DR67" s="907"/>
      <c r="DS67" s="907"/>
      <c r="DT67" s="907"/>
      <c r="DU67" s="908"/>
      <c r="DV67" s="903"/>
      <c r="DW67" s="904"/>
      <c r="DX67" s="904"/>
      <c r="DY67" s="904"/>
      <c r="DZ67" s="905"/>
      <c r="EA67" s="247"/>
    </row>
    <row r="68" spans="1:131" s="248" customFormat="1" ht="26.25" customHeight="1" thickTop="1" x14ac:dyDescent="0.15">
      <c r="A68" s="259">
        <v>1</v>
      </c>
      <c r="B68" s="915" t="s">
        <v>614</v>
      </c>
      <c r="C68" s="916"/>
      <c r="D68" s="916"/>
      <c r="E68" s="916"/>
      <c r="F68" s="916"/>
      <c r="G68" s="916"/>
      <c r="H68" s="916"/>
      <c r="I68" s="916"/>
      <c r="J68" s="916"/>
      <c r="K68" s="916"/>
      <c r="L68" s="916"/>
      <c r="M68" s="916"/>
      <c r="N68" s="916"/>
      <c r="O68" s="916"/>
      <c r="P68" s="917"/>
      <c r="Q68" s="918">
        <v>2009</v>
      </c>
      <c r="R68" s="912"/>
      <c r="S68" s="912"/>
      <c r="T68" s="912"/>
      <c r="U68" s="912"/>
      <c r="V68" s="912">
        <v>2007</v>
      </c>
      <c r="W68" s="912"/>
      <c r="X68" s="912"/>
      <c r="Y68" s="912"/>
      <c r="Z68" s="912"/>
      <c r="AA68" s="912">
        <f>+Q68-V68</f>
        <v>2</v>
      </c>
      <c r="AB68" s="912"/>
      <c r="AC68" s="912"/>
      <c r="AD68" s="912"/>
      <c r="AE68" s="912"/>
      <c r="AF68" s="912">
        <v>2</v>
      </c>
      <c r="AG68" s="912"/>
      <c r="AH68" s="912"/>
      <c r="AI68" s="912"/>
      <c r="AJ68" s="912"/>
      <c r="AK68" s="912" t="s">
        <v>602</v>
      </c>
      <c r="AL68" s="912"/>
      <c r="AM68" s="912"/>
      <c r="AN68" s="912"/>
      <c r="AO68" s="912"/>
      <c r="AP68" s="912">
        <v>1783</v>
      </c>
      <c r="AQ68" s="912"/>
      <c r="AR68" s="912"/>
      <c r="AS68" s="912"/>
      <c r="AT68" s="912"/>
      <c r="AU68" s="912">
        <v>1282</v>
      </c>
      <c r="AV68" s="912"/>
      <c r="AW68" s="912"/>
      <c r="AX68" s="912"/>
      <c r="AY68" s="912"/>
      <c r="AZ68" s="913"/>
      <c r="BA68" s="913"/>
      <c r="BB68" s="913"/>
      <c r="BC68" s="913"/>
      <c r="BD68" s="914"/>
      <c r="BE68" s="266"/>
      <c r="BF68" s="266"/>
      <c r="BG68" s="266"/>
      <c r="BH68" s="266"/>
      <c r="BI68" s="266"/>
      <c r="BJ68" s="266"/>
      <c r="BK68" s="266"/>
      <c r="BL68" s="266"/>
      <c r="BM68" s="266"/>
      <c r="BN68" s="266"/>
      <c r="BO68" s="266"/>
      <c r="BP68" s="266"/>
      <c r="BQ68" s="263">
        <v>62</v>
      </c>
      <c r="BR68" s="268"/>
      <c r="BS68" s="909"/>
      <c r="BT68" s="910"/>
      <c r="BU68" s="910"/>
      <c r="BV68" s="910"/>
      <c r="BW68" s="910"/>
      <c r="BX68" s="910"/>
      <c r="BY68" s="910"/>
      <c r="BZ68" s="910"/>
      <c r="CA68" s="910"/>
      <c r="CB68" s="910"/>
      <c r="CC68" s="910"/>
      <c r="CD68" s="910"/>
      <c r="CE68" s="910"/>
      <c r="CF68" s="910"/>
      <c r="CG68" s="911"/>
      <c r="CH68" s="906"/>
      <c r="CI68" s="907"/>
      <c r="CJ68" s="907"/>
      <c r="CK68" s="907"/>
      <c r="CL68" s="908"/>
      <c r="CM68" s="906"/>
      <c r="CN68" s="907"/>
      <c r="CO68" s="907"/>
      <c r="CP68" s="907"/>
      <c r="CQ68" s="908"/>
      <c r="CR68" s="906"/>
      <c r="CS68" s="907"/>
      <c r="CT68" s="907"/>
      <c r="CU68" s="907"/>
      <c r="CV68" s="908"/>
      <c r="CW68" s="906"/>
      <c r="CX68" s="907"/>
      <c r="CY68" s="907"/>
      <c r="CZ68" s="907"/>
      <c r="DA68" s="908"/>
      <c r="DB68" s="906"/>
      <c r="DC68" s="907"/>
      <c r="DD68" s="907"/>
      <c r="DE68" s="907"/>
      <c r="DF68" s="908"/>
      <c r="DG68" s="906"/>
      <c r="DH68" s="907"/>
      <c r="DI68" s="907"/>
      <c r="DJ68" s="907"/>
      <c r="DK68" s="908"/>
      <c r="DL68" s="906"/>
      <c r="DM68" s="907"/>
      <c r="DN68" s="907"/>
      <c r="DO68" s="907"/>
      <c r="DP68" s="908"/>
      <c r="DQ68" s="906"/>
      <c r="DR68" s="907"/>
      <c r="DS68" s="907"/>
      <c r="DT68" s="907"/>
      <c r="DU68" s="908"/>
      <c r="DV68" s="903"/>
      <c r="DW68" s="904"/>
      <c r="DX68" s="904"/>
      <c r="DY68" s="904"/>
      <c r="DZ68" s="905"/>
      <c r="EA68" s="247"/>
    </row>
    <row r="69" spans="1:131" s="248" customFormat="1" ht="26.25" customHeight="1" x14ac:dyDescent="0.15">
      <c r="A69" s="262">
        <v>2</v>
      </c>
      <c r="B69" s="919" t="s">
        <v>615</v>
      </c>
      <c r="C69" s="920"/>
      <c r="D69" s="920"/>
      <c r="E69" s="920"/>
      <c r="F69" s="920"/>
      <c r="G69" s="920"/>
      <c r="H69" s="920"/>
      <c r="I69" s="920"/>
      <c r="J69" s="920"/>
      <c r="K69" s="920"/>
      <c r="L69" s="920"/>
      <c r="M69" s="920"/>
      <c r="N69" s="920"/>
      <c r="O69" s="920"/>
      <c r="P69" s="921"/>
      <c r="Q69" s="922">
        <v>734</v>
      </c>
      <c r="R69" s="877"/>
      <c r="S69" s="877"/>
      <c r="T69" s="877"/>
      <c r="U69" s="877"/>
      <c r="V69" s="877">
        <v>720</v>
      </c>
      <c r="W69" s="877"/>
      <c r="X69" s="877"/>
      <c r="Y69" s="877"/>
      <c r="Z69" s="877"/>
      <c r="AA69" s="877">
        <f>+Q69-V69</f>
        <v>14</v>
      </c>
      <c r="AB69" s="877"/>
      <c r="AC69" s="877"/>
      <c r="AD69" s="877"/>
      <c r="AE69" s="877"/>
      <c r="AF69" s="877">
        <v>14</v>
      </c>
      <c r="AG69" s="877"/>
      <c r="AH69" s="877"/>
      <c r="AI69" s="877"/>
      <c r="AJ69" s="877"/>
      <c r="AK69" s="877" t="s">
        <v>602</v>
      </c>
      <c r="AL69" s="877"/>
      <c r="AM69" s="877"/>
      <c r="AN69" s="877"/>
      <c r="AO69" s="877"/>
      <c r="AP69" s="877" t="s">
        <v>602</v>
      </c>
      <c r="AQ69" s="877"/>
      <c r="AR69" s="877"/>
      <c r="AS69" s="877"/>
      <c r="AT69" s="877"/>
      <c r="AU69" s="877" t="s">
        <v>602</v>
      </c>
      <c r="AV69" s="877"/>
      <c r="AW69" s="877"/>
      <c r="AX69" s="877"/>
      <c r="AY69" s="877"/>
      <c r="AZ69" s="923"/>
      <c r="BA69" s="923"/>
      <c r="BB69" s="923"/>
      <c r="BC69" s="923"/>
      <c r="BD69" s="924"/>
      <c r="BE69" s="266"/>
      <c r="BF69" s="266"/>
      <c r="BG69" s="266"/>
      <c r="BH69" s="266"/>
      <c r="BI69" s="266"/>
      <c r="BJ69" s="266"/>
      <c r="BK69" s="266"/>
      <c r="BL69" s="266"/>
      <c r="BM69" s="266"/>
      <c r="BN69" s="266"/>
      <c r="BO69" s="266"/>
      <c r="BP69" s="266"/>
      <c r="BQ69" s="263">
        <v>63</v>
      </c>
      <c r="BR69" s="268"/>
      <c r="BS69" s="909"/>
      <c r="BT69" s="910"/>
      <c r="BU69" s="910"/>
      <c r="BV69" s="910"/>
      <c r="BW69" s="910"/>
      <c r="BX69" s="910"/>
      <c r="BY69" s="910"/>
      <c r="BZ69" s="910"/>
      <c r="CA69" s="910"/>
      <c r="CB69" s="910"/>
      <c r="CC69" s="910"/>
      <c r="CD69" s="910"/>
      <c r="CE69" s="910"/>
      <c r="CF69" s="910"/>
      <c r="CG69" s="911"/>
      <c r="CH69" s="906"/>
      <c r="CI69" s="907"/>
      <c r="CJ69" s="907"/>
      <c r="CK69" s="907"/>
      <c r="CL69" s="908"/>
      <c r="CM69" s="906"/>
      <c r="CN69" s="907"/>
      <c r="CO69" s="907"/>
      <c r="CP69" s="907"/>
      <c r="CQ69" s="908"/>
      <c r="CR69" s="906"/>
      <c r="CS69" s="907"/>
      <c r="CT69" s="907"/>
      <c r="CU69" s="907"/>
      <c r="CV69" s="908"/>
      <c r="CW69" s="906"/>
      <c r="CX69" s="907"/>
      <c r="CY69" s="907"/>
      <c r="CZ69" s="907"/>
      <c r="DA69" s="908"/>
      <c r="DB69" s="906"/>
      <c r="DC69" s="907"/>
      <c r="DD69" s="907"/>
      <c r="DE69" s="907"/>
      <c r="DF69" s="908"/>
      <c r="DG69" s="906"/>
      <c r="DH69" s="907"/>
      <c r="DI69" s="907"/>
      <c r="DJ69" s="907"/>
      <c r="DK69" s="908"/>
      <c r="DL69" s="906"/>
      <c r="DM69" s="907"/>
      <c r="DN69" s="907"/>
      <c r="DO69" s="907"/>
      <c r="DP69" s="908"/>
      <c r="DQ69" s="906"/>
      <c r="DR69" s="907"/>
      <c r="DS69" s="907"/>
      <c r="DT69" s="907"/>
      <c r="DU69" s="908"/>
      <c r="DV69" s="903"/>
      <c r="DW69" s="904"/>
      <c r="DX69" s="904"/>
      <c r="DY69" s="904"/>
      <c r="DZ69" s="905"/>
      <c r="EA69" s="247"/>
    </row>
    <row r="70" spans="1:131" s="248" customFormat="1" ht="26.25" customHeight="1" x14ac:dyDescent="0.15">
      <c r="A70" s="262">
        <v>3</v>
      </c>
      <c r="B70" s="919"/>
      <c r="C70" s="920"/>
      <c r="D70" s="920"/>
      <c r="E70" s="920"/>
      <c r="F70" s="920"/>
      <c r="G70" s="920"/>
      <c r="H70" s="920"/>
      <c r="I70" s="920"/>
      <c r="J70" s="920"/>
      <c r="K70" s="920"/>
      <c r="L70" s="920"/>
      <c r="M70" s="920"/>
      <c r="N70" s="920"/>
      <c r="O70" s="920"/>
      <c r="P70" s="921"/>
      <c r="Q70" s="922"/>
      <c r="R70" s="877"/>
      <c r="S70" s="877"/>
      <c r="T70" s="877"/>
      <c r="U70" s="877"/>
      <c r="V70" s="877"/>
      <c r="W70" s="877"/>
      <c r="X70" s="877"/>
      <c r="Y70" s="877"/>
      <c r="Z70" s="877"/>
      <c r="AA70" s="877"/>
      <c r="AB70" s="877"/>
      <c r="AC70" s="877"/>
      <c r="AD70" s="877"/>
      <c r="AE70" s="877"/>
      <c r="AF70" s="877"/>
      <c r="AG70" s="877"/>
      <c r="AH70" s="877"/>
      <c r="AI70" s="877"/>
      <c r="AJ70" s="877"/>
      <c r="AK70" s="877"/>
      <c r="AL70" s="877"/>
      <c r="AM70" s="877"/>
      <c r="AN70" s="877"/>
      <c r="AO70" s="877"/>
      <c r="AP70" s="877"/>
      <c r="AQ70" s="877"/>
      <c r="AR70" s="877"/>
      <c r="AS70" s="877"/>
      <c r="AT70" s="877"/>
      <c r="AU70" s="877"/>
      <c r="AV70" s="877"/>
      <c r="AW70" s="877"/>
      <c r="AX70" s="877"/>
      <c r="AY70" s="877"/>
      <c r="AZ70" s="923"/>
      <c r="BA70" s="923"/>
      <c r="BB70" s="923"/>
      <c r="BC70" s="923"/>
      <c r="BD70" s="924"/>
      <c r="BE70" s="266"/>
      <c r="BF70" s="266"/>
      <c r="BG70" s="266"/>
      <c r="BH70" s="266"/>
      <c r="BI70" s="266"/>
      <c r="BJ70" s="266"/>
      <c r="BK70" s="266"/>
      <c r="BL70" s="266"/>
      <c r="BM70" s="266"/>
      <c r="BN70" s="266"/>
      <c r="BO70" s="266"/>
      <c r="BP70" s="266"/>
      <c r="BQ70" s="263">
        <v>64</v>
      </c>
      <c r="BR70" s="268"/>
      <c r="BS70" s="909"/>
      <c r="BT70" s="910"/>
      <c r="BU70" s="910"/>
      <c r="BV70" s="910"/>
      <c r="BW70" s="910"/>
      <c r="BX70" s="910"/>
      <c r="BY70" s="910"/>
      <c r="BZ70" s="910"/>
      <c r="CA70" s="910"/>
      <c r="CB70" s="910"/>
      <c r="CC70" s="910"/>
      <c r="CD70" s="910"/>
      <c r="CE70" s="910"/>
      <c r="CF70" s="910"/>
      <c r="CG70" s="911"/>
      <c r="CH70" s="906"/>
      <c r="CI70" s="907"/>
      <c r="CJ70" s="907"/>
      <c r="CK70" s="907"/>
      <c r="CL70" s="908"/>
      <c r="CM70" s="906"/>
      <c r="CN70" s="907"/>
      <c r="CO70" s="907"/>
      <c r="CP70" s="907"/>
      <c r="CQ70" s="908"/>
      <c r="CR70" s="906"/>
      <c r="CS70" s="907"/>
      <c r="CT70" s="907"/>
      <c r="CU70" s="907"/>
      <c r="CV70" s="908"/>
      <c r="CW70" s="906"/>
      <c r="CX70" s="907"/>
      <c r="CY70" s="907"/>
      <c r="CZ70" s="907"/>
      <c r="DA70" s="908"/>
      <c r="DB70" s="906"/>
      <c r="DC70" s="907"/>
      <c r="DD70" s="907"/>
      <c r="DE70" s="907"/>
      <c r="DF70" s="908"/>
      <c r="DG70" s="906"/>
      <c r="DH70" s="907"/>
      <c r="DI70" s="907"/>
      <c r="DJ70" s="907"/>
      <c r="DK70" s="908"/>
      <c r="DL70" s="906"/>
      <c r="DM70" s="907"/>
      <c r="DN70" s="907"/>
      <c r="DO70" s="907"/>
      <c r="DP70" s="908"/>
      <c r="DQ70" s="906"/>
      <c r="DR70" s="907"/>
      <c r="DS70" s="907"/>
      <c r="DT70" s="907"/>
      <c r="DU70" s="908"/>
      <c r="DV70" s="903"/>
      <c r="DW70" s="904"/>
      <c r="DX70" s="904"/>
      <c r="DY70" s="904"/>
      <c r="DZ70" s="905"/>
      <c r="EA70" s="247"/>
    </row>
    <row r="71" spans="1:131" s="248" customFormat="1" ht="26.25" customHeight="1" x14ac:dyDescent="0.15">
      <c r="A71" s="262">
        <v>4</v>
      </c>
      <c r="B71" s="919"/>
      <c r="C71" s="920"/>
      <c r="D71" s="920"/>
      <c r="E71" s="920"/>
      <c r="F71" s="920"/>
      <c r="G71" s="920"/>
      <c r="H71" s="920"/>
      <c r="I71" s="920"/>
      <c r="J71" s="920"/>
      <c r="K71" s="920"/>
      <c r="L71" s="920"/>
      <c r="M71" s="920"/>
      <c r="N71" s="920"/>
      <c r="O71" s="920"/>
      <c r="P71" s="921"/>
      <c r="Q71" s="922"/>
      <c r="R71" s="877"/>
      <c r="S71" s="877"/>
      <c r="T71" s="877"/>
      <c r="U71" s="877"/>
      <c r="V71" s="877"/>
      <c r="W71" s="877"/>
      <c r="X71" s="877"/>
      <c r="Y71" s="877"/>
      <c r="Z71" s="877"/>
      <c r="AA71" s="877"/>
      <c r="AB71" s="877"/>
      <c r="AC71" s="877"/>
      <c r="AD71" s="877"/>
      <c r="AE71" s="877"/>
      <c r="AF71" s="877"/>
      <c r="AG71" s="877"/>
      <c r="AH71" s="877"/>
      <c r="AI71" s="877"/>
      <c r="AJ71" s="877"/>
      <c r="AK71" s="877"/>
      <c r="AL71" s="877"/>
      <c r="AM71" s="877"/>
      <c r="AN71" s="877"/>
      <c r="AO71" s="877"/>
      <c r="AP71" s="877"/>
      <c r="AQ71" s="877"/>
      <c r="AR71" s="877"/>
      <c r="AS71" s="877"/>
      <c r="AT71" s="877"/>
      <c r="AU71" s="877"/>
      <c r="AV71" s="877"/>
      <c r="AW71" s="877"/>
      <c r="AX71" s="877"/>
      <c r="AY71" s="877"/>
      <c r="AZ71" s="923"/>
      <c r="BA71" s="923"/>
      <c r="BB71" s="923"/>
      <c r="BC71" s="923"/>
      <c r="BD71" s="924"/>
      <c r="BE71" s="266"/>
      <c r="BF71" s="266"/>
      <c r="BG71" s="266"/>
      <c r="BH71" s="266"/>
      <c r="BI71" s="266"/>
      <c r="BJ71" s="266"/>
      <c r="BK71" s="266"/>
      <c r="BL71" s="266"/>
      <c r="BM71" s="266"/>
      <c r="BN71" s="266"/>
      <c r="BO71" s="266"/>
      <c r="BP71" s="266"/>
      <c r="BQ71" s="263">
        <v>65</v>
      </c>
      <c r="BR71" s="268"/>
      <c r="BS71" s="909"/>
      <c r="BT71" s="910"/>
      <c r="BU71" s="910"/>
      <c r="BV71" s="910"/>
      <c r="BW71" s="910"/>
      <c r="BX71" s="910"/>
      <c r="BY71" s="910"/>
      <c r="BZ71" s="910"/>
      <c r="CA71" s="910"/>
      <c r="CB71" s="910"/>
      <c r="CC71" s="910"/>
      <c r="CD71" s="910"/>
      <c r="CE71" s="910"/>
      <c r="CF71" s="910"/>
      <c r="CG71" s="911"/>
      <c r="CH71" s="906"/>
      <c r="CI71" s="907"/>
      <c r="CJ71" s="907"/>
      <c r="CK71" s="907"/>
      <c r="CL71" s="908"/>
      <c r="CM71" s="906"/>
      <c r="CN71" s="907"/>
      <c r="CO71" s="907"/>
      <c r="CP71" s="907"/>
      <c r="CQ71" s="908"/>
      <c r="CR71" s="906"/>
      <c r="CS71" s="907"/>
      <c r="CT71" s="907"/>
      <c r="CU71" s="907"/>
      <c r="CV71" s="908"/>
      <c r="CW71" s="906"/>
      <c r="CX71" s="907"/>
      <c r="CY71" s="907"/>
      <c r="CZ71" s="907"/>
      <c r="DA71" s="908"/>
      <c r="DB71" s="906"/>
      <c r="DC71" s="907"/>
      <c r="DD71" s="907"/>
      <c r="DE71" s="907"/>
      <c r="DF71" s="908"/>
      <c r="DG71" s="906"/>
      <c r="DH71" s="907"/>
      <c r="DI71" s="907"/>
      <c r="DJ71" s="907"/>
      <c r="DK71" s="908"/>
      <c r="DL71" s="906"/>
      <c r="DM71" s="907"/>
      <c r="DN71" s="907"/>
      <c r="DO71" s="907"/>
      <c r="DP71" s="908"/>
      <c r="DQ71" s="906"/>
      <c r="DR71" s="907"/>
      <c r="DS71" s="907"/>
      <c r="DT71" s="907"/>
      <c r="DU71" s="908"/>
      <c r="DV71" s="903"/>
      <c r="DW71" s="904"/>
      <c r="DX71" s="904"/>
      <c r="DY71" s="904"/>
      <c r="DZ71" s="905"/>
      <c r="EA71" s="247"/>
    </row>
    <row r="72" spans="1:131" s="248" customFormat="1" ht="26.25" customHeight="1" x14ac:dyDescent="0.15">
      <c r="A72" s="262">
        <v>5</v>
      </c>
      <c r="B72" s="919"/>
      <c r="C72" s="920"/>
      <c r="D72" s="920"/>
      <c r="E72" s="920"/>
      <c r="F72" s="920"/>
      <c r="G72" s="920"/>
      <c r="H72" s="920"/>
      <c r="I72" s="920"/>
      <c r="J72" s="920"/>
      <c r="K72" s="920"/>
      <c r="L72" s="920"/>
      <c r="M72" s="920"/>
      <c r="N72" s="920"/>
      <c r="O72" s="920"/>
      <c r="P72" s="921"/>
      <c r="Q72" s="922"/>
      <c r="R72" s="877"/>
      <c r="S72" s="877"/>
      <c r="T72" s="877"/>
      <c r="U72" s="877"/>
      <c r="V72" s="877"/>
      <c r="W72" s="877"/>
      <c r="X72" s="877"/>
      <c r="Y72" s="877"/>
      <c r="Z72" s="877"/>
      <c r="AA72" s="877"/>
      <c r="AB72" s="877"/>
      <c r="AC72" s="877"/>
      <c r="AD72" s="877"/>
      <c r="AE72" s="877"/>
      <c r="AF72" s="877"/>
      <c r="AG72" s="877"/>
      <c r="AH72" s="877"/>
      <c r="AI72" s="877"/>
      <c r="AJ72" s="877"/>
      <c r="AK72" s="877"/>
      <c r="AL72" s="877"/>
      <c r="AM72" s="877"/>
      <c r="AN72" s="877"/>
      <c r="AO72" s="877"/>
      <c r="AP72" s="877"/>
      <c r="AQ72" s="877"/>
      <c r="AR72" s="877"/>
      <c r="AS72" s="877"/>
      <c r="AT72" s="877"/>
      <c r="AU72" s="877"/>
      <c r="AV72" s="877"/>
      <c r="AW72" s="877"/>
      <c r="AX72" s="877"/>
      <c r="AY72" s="877"/>
      <c r="AZ72" s="923"/>
      <c r="BA72" s="923"/>
      <c r="BB72" s="923"/>
      <c r="BC72" s="923"/>
      <c r="BD72" s="924"/>
      <c r="BE72" s="266"/>
      <c r="BF72" s="266"/>
      <c r="BG72" s="266"/>
      <c r="BH72" s="266"/>
      <c r="BI72" s="266"/>
      <c r="BJ72" s="266"/>
      <c r="BK72" s="266"/>
      <c r="BL72" s="266"/>
      <c r="BM72" s="266"/>
      <c r="BN72" s="266"/>
      <c r="BO72" s="266"/>
      <c r="BP72" s="266"/>
      <c r="BQ72" s="263">
        <v>66</v>
      </c>
      <c r="BR72" s="268"/>
      <c r="BS72" s="909"/>
      <c r="BT72" s="910"/>
      <c r="BU72" s="910"/>
      <c r="BV72" s="910"/>
      <c r="BW72" s="910"/>
      <c r="BX72" s="910"/>
      <c r="BY72" s="910"/>
      <c r="BZ72" s="910"/>
      <c r="CA72" s="910"/>
      <c r="CB72" s="910"/>
      <c r="CC72" s="910"/>
      <c r="CD72" s="910"/>
      <c r="CE72" s="910"/>
      <c r="CF72" s="910"/>
      <c r="CG72" s="911"/>
      <c r="CH72" s="906"/>
      <c r="CI72" s="907"/>
      <c r="CJ72" s="907"/>
      <c r="CK72" s="907"/>
      <c r="CL72" s="908"/>
      <c r="CM72" s="906"/>
      <c r="CN72" s="907"/>
      <c r="CO72" s="907"/>
      <c r="CP72" s="907"/>
      <c r="CQ72" s="908"/>
      <c r="CR72" s="906"/>
      <c r="CS72" s="907"/>
      <c r="CT72" s="907"/>
      <c r="CU72" s="907"/>
      <c r="CV72" s="908"/>
      <c r="CW72" s="906"/>
      <c r="CX72" s="907"/>
      <c r="CY72" s="907"/>
      <c r="CZ72" s="907"/>
      <c r="DA72" s="908"/>
      <c r="DB72" s="906"/>
      <c r="DC72" s="907"/>
      <c r="DD72" s="907"/>
      <c r="DE72" s="907"/>
      <c r="DF72" s="908"/>
      <c r="DG72" s="906"/>
      <c r="DH72" s="907"/>
      <c r="DI72" s="907"/>
      <c r="DJ72" s="907"/>
      <c r="DK72" s="908"/>
      <c r="DL72" s="906"/>
      <c r="DM72" s="907"/>
      <c r="DN72" s="907"/>
      <c r="DO72" s="907"/>
      <c r="DP72" s="908"/>
      <c r="DQ72" s="906"/>
      <c r="DR72" s="907"/>
      <c r="DS72" s="907"/>
      <c r="DT72" s="907"/>
      <c r="DU72" s="908"/>
      <c r="DV72" s="903"/>
      <c r="DW72" s="904"/>
      <c r="DX72" s="904"/>
      <c r="DY72" s="904"/>
      <c r="DZ72" s="905"/>
      <c r="EA72" s="247"/>
    </row>
    <row r="73" spans="1:131" s="248" customFormat="1" ht="26.25" customHeight="1" x14ac:dyDescent="0.15">
      <c r="A73" s="262">
        <v>6</v>
      </c>
      <c r="B73" s="919"/>
      <c r="C73" s="920"/>
      <c r="D73" s="920"/>
      <c r="E73" s="920"/>
      <c r="F73" s="920"/>
      <c r="G73" s="920"/>
      <c r="H73" s="920"/>
      <c r="I73" s="920"/>
      <c r="J73" s="920"/>
      <c r="K73" s="920"/>
      <c r="L73" s="920"/>
      <c r="M73" s="920"/>
      <c r="N73" s="920"/>
      <c r="O73" s="920"/>
      <c r="P73" s="921"/>
      <c r="Q73" s="922"/>
      <c r="R73" s="877"/>
      <c r="S73" s="877"/>
      <c r="T73" s="877"/>
      <c r="U73" s="877"/>
      <c r="V73" s="877"/>
      <c r="W73" s="877"/>
      <c r="X73" s="877"/>
      <c r="Y73" s="877"/>
      <c r="Z73" s="877"/>
      <c r="AA73" s="877"/>
      <c r="AB73" s="877"/>
      <c r="AC73" s="877"/>
      <c r="AD73" s="877"/>
      <c r="AE73" s="877"/>
      <c r="AF73" s="877"/>
      <c r="AG73" s="877"/>
      <c r="AH73" s="877"/>
      <c r="AI73" s="877"/>
      <c r="AJ73" s="877"/>
      <c r="AK73" s="877"/>
      <c r="AL73" s="877"/>
      <c r="AM73" s="877"/>
      <c r="AN73" s="877"/>
      <c r="AO73" s="877"/>
      <c r="AP73" s="877"/>
      <c r="AQ73" s="877"/>
      <c r="AR73" s="877"/>
      <c r="AS73" s="877"/>
      <c r="AT73" s="877"/>
      <c r="AU73" s="877"/>
      <c r="AV73" s="877"/>
      <c r="AW73" s="877"/>
      <c r="AX73" s="877"/>
      <c r="AY73" s="877"/>
      <c r="AZ73" s="923"/>
      <c r="BA73" s="923"/>
      <c r="BB73" s="923"/>
      <c r="BC73" s="923"/>
      <c r="BD73" s="924"/>
      <c r="BE73" s="266"/>
      <c r="BF73" s="266"/>
      <c r="BG73" s="266"/>
      <c r="BH73" s="266"/>
      <c r="BI73" s="266"/>
      <c r="BJ73" s="266"/>
      <c r="BK73" s="266"/>
      <c r="BL73" s="266"/>
      <c r="BM73" s="266"/>
      <c r="BN73" s="266"/>
      <c r="BO73" s="266"/>
      <c r="BP73" s="266"/>
      <c r="BQ73" s="263">
        <v>67</v>
      </c>
      <c r="BR73" s="268"/>
      <c r="BS73" s="909"/>
      <c r="BT73" s="910"/>
      <c r="BU73" s="910"/>
      <c r="BV73" s="910"/>
      <c r="BW73" s="910"/>
      <c r="BX73" s="910"/>
      <c r="BY73" s="910"/>
      <c r="BZ73" s="910"/>
      <c r="CA73" s="910"/>
      <c r="CB73" s="910"/>
      <c r="CC73" s="910"/>
      <c r="CD73" s="910"/>
      <c r="CE73" s="910"/>
      <c r="CF73" s="910"/>
      <c r="CG73" s="911"/>
      <c r="CH73" s="906"/>
      <c r="CI73" s="907"/>
      <c r="CJ73" s="907"/>
      <c r="CK73" s="907"/>
      <c r="CL73" s="908"/>
      <c r="CM73" s="906"/>
      <c r="CN73" s="907"/>
      <c r="CO73" s="907"/>
      <c r="CP73" s="907"/>
      <c r="CQ73" s="908"/>
      <c r="CR73" s="906"/>
      <c r="CS73" s="907"/>
      <c r="CT73" s="907"/>
      <c r="CU73" s="907"/>
      <c r="CV73" s="908"/>
      <c r="CW73" s="906"/>
      <c r="CX73" s="907"/>
      <c r="CY73" s="907"/>
      <c r="CZ73" s="907"/>
      <c r="DA73" s="908"/>
      <c r="DB73" s="906"/>
      <c r="DC73" s="907"/>
      <c r="DD73" s="907"/>
      <c r="DE73" s="907"/>
      <c r="DF73" s="908"/>
      <c r="DG73" s="906"/>
      <c r="DH73" s="907"/>
      <c r="DI73" s="907"/>
      <c r="DJ73" s="907"/>
      <c r="DK73" s="908"/>
      <c r="DL73" s="906"/>
      <c r="DM73" s="907"/>
      <c r="DN73" s="907"/>
      <c r="DO73" s="907"/>
      <c r="DP73" s="908"/>
      <c r="DQ73" s="906"/>
      <c r="DR73" s="907"/>
      <c r="DS73" s="907"/>
      <c r="DT73" s="907"/>
      <c r="DU73" s="908"/>
      <c r="DV73" s="903"/>
      <c r="DW73" s="904"/>
      <c r="DX73" s="904"/>
      <c r="DY73" s="904"/>
      <c r="DZ73" s="905"/>
      <c r="EA73" s="247"/>
    </row>
    <row r="74" spans="1:131" s="248" customFormat="1" ht="26.25" customHeight="1" x14ac:dyDescent="0.15">
      <c r="A74" s="262">
        <v>7</v>
      </c>
      <c r="B74" s="919"/>
      <c r="C74" s="920"/>
      <c r="D74" s="920"/>
      <c r="E74" s="920"/>
      <c r="F74" s="920"/>
      <c r="G74" s="920"/>
      <c r="H74" s="920"/>
      <c r="I74" s="920"/>
      <c r="J74" s="920"/>
      <c r="K74" s="920"/>
      <c r="L74" s="920"/>
      <c r="M74" s="920"/>
      <c r="N74" s="920"/>
      <c r="O74" s="920"/>
      <c r="P74" s="921"/>
      <c r="Q74" s="922"/>
      <c r="R74" s="877"/>
      <c r="S74" s="877"/>
      <c r="T74" s="877"/>
      <c r="U74" s="877"/>
      <c r="V74" s="877"/>
      <c r="W74" s="877"/>
      <c r="X74" s="877"/>
      <c r="Y74" s="877"/>
      <c r="Z74" s="877"/>
      <c r="AA74" s="877"/>
      <c r="AB74" s="877"/>
      <c r="AC74" s="877"/>
      <c r="AD74" s="877"/>
      <c r="AE74" s="877"/>
      <c r="AF74" s="877"/>
      <c r="AG74" s="877"/>
      <c r="AH74" s="877"/>
      <c r="AI74" s="877"/>
      <c r="AJ74" s="877"/>
      <c r="AK74" s="877"/>
      <c r="AL74" s="877"/>
      <c r="AM74" s="877"/>
      <c r="AN74" s="877"/>
      <c r="AO74" s="877"/>
      <c r="AP74" s="877"/>
      <c r="AQ74" s="877"/>
      <c r="AR74" s="877"/>
      <c r="AS74" s="877"/>
      <c r="AT74" s="877"/>
      <c r="AU74" s="877"/>
      <c r="AV74" s="877"/>
      <c r="AW74" s="877"/>
      <c r="AX74" s="877"/>
      <c r="AY74" s="877"/>
      <c r="AZ74" s="923"/>
      <c r="BA74" s="923"/>
      <c r="BB74" s="923"/>
      <c r="BC74" s="923"/>
      <c r="BD74" s="924"/>
      <c r="BE74" s="266"/>
      <c r="BF74" s="266"/>
      <c r="BG74" s="266"/>
      <c r="BH74" s="266"/>
      <c r="BI74" s="266"/>
      <c r="BJ74" s="266"/>
      <c r="BK74" s="266"/>
      <c r="BL74" s="266"/>
      <c r="BM74" s="266"/>
      <c r="BN74" s="266"/>
      <c r="BO74" s="266"/>
      <c r="BP74" s="266"/>
      <c r="BQ74" s="263">
        <v>68</v>
      </c>
      <c r="BR74" s="268"/>
      <c r="BS74" s="909"/>
      <c r="BT74" s="910"/>
      <c r="BU74" s="910"/>
      <c r="BV74" s="910"/>
      <c r="BW74" s="910"/>
      <c r="BX74" s="910"/>
      <c r="BY74" s="910"/>
      <c r="BZ74" s="910"/>
      <c r="CA74" s="910"/>
      <c r="CB74" s="910"/>
      <c r="CC74" s="910"/>
      <c r="CD74" s="910"/>
      <c r="CE74" s="910"/>
      <c r="CF74" s="910"/>
      <c r="CG74" s="911"/>
      <c r="CH74" s="906"/>
      <c r="CI74" s="907"/>
      <c r="CJ74" s="907"/>
      <c r="CK74" s="907"/>
      <c r="CL74" s="908"/>
      <c r="CM74" s="906"/>
      <c r="CN74" s="907"/>
      <c r="CO74" s="907"/>
      <c r="CP74" s="907"/>
      <c r="CQ74" s="908"/>
      <c r="CR74" s="906"/>
      <c r="CS74" s="907"/>
      <c r="CT74" s="907"/>
      <c r="CU74" s="907"/>
      <c r="CV74" s="908"/>
      <c r="CW74" s="906"/>
      <c r="CX74" s="907"/>
      <c r="CY74" s="907"/>
      <c r="CZ74" s="907"/>
      <c r="DA74" s="908"/>
      <c r="DB74" s="906"/>
      <c r="DC74" s="907"/>
      <c r="DD74" s="907"/>
      <c r="DE74" s="907"/>
      <c r="DF74" s="908"/>
      <c r="DG74" s="906"/>
      <c r="DH74" s="907"/>
      <c r="DI74" s="907"/>
      <c r="DJ74" s="907"/>
      <c r="DK74" s="908"/>
      <c r="DL74" s="906"/>
      <c r="DM74" s="907"/>
      <c r="DN74" s="907"/>
      <c r="DO74" s="907"/>
      <c r="DP74" s="908"/>
      <c r="DQ74" s="906"/>
      <c r="DR74" s="907"/>
      <c r="DS74" s="907"/>
      <c r="DT74" s="907"/>
      <c r="DU74" s="908"/>
      <c r="DV74" s="903"/>
      <c r="DW74" s="904"/>
      <c r="DX74" s="904"/>
      <c r="DY74" s="904"/>
      <c r="DZ74" s="905"/>
      <c r="EA74" s="247"/>
    </row>
    <row r="75" spans="1:131" s="248" customFormat="1" ht="26.25" customHeight="1" x14ac:dyDescent="0.15">
      <c r="A75" s="262">
        <v>8</v>
      </c>
      <c r="B75" s="919"/>
      <c r="C75" s="920"/>
      <c r="D75" s="920"/>
      <c r="E75" s="920"/>
      <c r="F75" s="920"/>
      <c r="G75" s="920"/>
      <c r="H75" s="920"/>
      <c r="I75" s="920"/>
      <c r="J75" s="920"/>
      <c r="K75" s="920"/>
      <c r="L75" s="920"/>
      <c r="M75" s="920"/>
      <c r="N75" s="920"/>
      <c r="O75" s="920"/>
      <c r="P75" s="921"/>
      <c r="Q75" s="925"/>
      <c r="R75" s="926"/>
      <c r="S75" s="926"/>
      <c r="T75" s="926"/>
      <c r="U75" s="876"/>
      <c r="V75" s="927"/>
      <c r="W75" s="926"/>
      <c r="X75" s="926"/>
      <c r="Y75" s="926"/>
      <c r="Z75" s="876"/>
      <c r="AA75" s="927"/>
      <c r="AB75" s="926"/>
      <c r="AC75" s="926"/>
      <c r="AD75" s="926"/>
      <c r="AE75" s="876"/>
      <c r="AF75" s="927"/>
      <c r="AG75" s="926"/>
      <c r="AH75" s="926"/>
      <c r="AI75" s="926"/>
      <c r="AJ75" s="876"/>
      <c r="AK75" s="927"/>
      <c r="AL75" s="926"/>
      <c r="AM75" s="926"/>
      <c r="AN75" s="926"/>
      <c r="AO75" s="876"/>
      <c r="AP75" s="927"/>
      <c r="AQ75" s="926"/>
      <c r="AR75" s="926"/>
      <c r="AS75" s="926"/>
      <c r="AT75" s="876"/>
      <c r="AU75" s="927"/>
      <c r="AV75" s="926"/>
      <c r="AW75" s="926"/>
      <c r="AX75" s="926"/>
      <c r="AY75" s="876"/>
      <c r="AZ75" s="923"/>
      <c r="BA75" s="923"/>
      <c r="BB75" s="923"/>
      <c r="BC75" s="923"/>
      <c r="BD75" s="924"/>
      <c r="BE75" s="266"/>
      <c r="BF75" s="266"/>
      <c r="BG75" s="266"/>
      <c r="BH75" s="266"/>
      <c r="BI75" s="266"/>
      <c r="BJ75" s="266"/>
      <c r="BK75" s="266"/>
      <c r="BL75" s="266"/>
      <c r="BM75" s="266"/>
      <c r="BN75" s="266"/>
      <c r="BO75" s="266"/>
      <c r="BP75" s="266"/>
      <c r="BQ75" s="263">
        <v>69</v>
      </c>
      <c r="BR75" s="268"/>
      <c r="BS75" s="909"/>
      <c r="BT75" s="910"/>
      <c r="BU75" s="910"/>
      <c r="BV75" s="910"/>
      <c r="BW75" s="910"/>
      <c r="BX75" s="910"/>
      <c r="BY75" s="910"/>
      <c r="BZ75" s="910"/>
      <c r="CA75" s="910"/>
      <c r="CB75" s="910"/>
      <c r="CC75" s="910"/>
      <c r="CD75" s="910"/>
      <c r="CE75" s="910"/>
      <c r="CF75" s="910"/>
      <c r="CG75" s="911"/>
      <c r="CH75" s="906"/>
      <c r="CI75" s="907"/>
      <c r="CJ75" s="907"/>
      <c r="CK75" s="907"/>
      <c r="CL75" s="908"/>
      <c r="CM75" s="906"/>
      <c r="CN75" s="907"/>
      <c r="CO75" s="907"/>
      <c r="CP75" s="907"/>
      <c r="CQ75" s="908"/>
      <c r="CR75" s="906"/>
      <c r="CS75" s="907"/>
      <c r="CT75" s="907"/>
      <c r="CU75" s="907"/>
      <c r="CV75" s="908"/>
      <c r="CW75" s="906"/>
      <c r="CX75" s="907"/>
      <c r="CY75" s="907"/>
      <c r="CZ75" s="907"/>
      <c r="DA75" s="908"/>
      <c r="DB75" s="906"/>
      <c r="DC75" s="907"/>
      <c r="DD75" s="907"/>
      <c r="DE75" s="907"/>
      <c r="DF75" s="908"/>
      <c r="DG75" s="906"/>
      <c r="DH75" s="907"/>
      <c r="DI75" s="907"/>
      <c r="DJ75" s="907"/>
      <c r="DK75" s="908"/>
      <c r="DL75" s="906"/>
      <c r="DM75" s="907"/>
      <c r="DN75" s="907"/>
      <c r="DO75" s="907"/>
      <c r="DP75" s="908"/>
      <c r="DQ75" s="906"/>
      <c r="DR75" s="907"/>
      <c r="DS75" s="907"/>
      <c r="DT75" s="907"/>
      <c r="DU75" s="908"/>
      <c r="DV75" s="903"/>
      <c r="DW75" s="904"/>
      <c r="DX75" s="904"/>
      <c r="DY75" s="904"/>
      <c r="DZ75" s="905"/>
      <c r="EA75" s="247"/>
    </row>
    <row r="76" spans="1:131" s="248" customFormat="1" ht="26.25" customHeight="1" x14ac:dyDescent="0.15">
      <c r="A76" s="262">
        <v>9</v>
      </c>
      <c r="B76" s="919"/>
      <c r="C76" s="920"/>
      <c r="D76" s="920"/>
      <c r="E76" s="920"/>
      <c r="F76" s="920"/>
      <c r="G76" s="920"/>
      <c r="H76" s="920"/>
      <c r="I76" s="920"/>
      <c r="J76" s="920"/>
      <c r="K76" s="920"/>
      <c r="L76" s="920"/>
      <c r="M76" s="920"/>
      <c r="N76" s="920"/>
      <c r="O76" s="920"/>
      <c r="P76" s="921"/>
      <c r="Q76" s="925"/>
      <c r="R76" s="926"/>
      <c r="S76" s="926"/>
      <c r="T76" s="926"/>
      <c r="U76" s="876"/>
      <c r="V76" s="927"/>
      <c r="W76" s="926"/>
      <c r="X76" s="926"/>
      <c r="Y76" s="926"/>
      <c r="Z76" s="876"/>
      <c r="AA76" s="927"/>
      <c r="AB76" s="926"/>
      <c r="AC76" s="926"/>
      <c r="AD76" s="926"/>
      <c r="AE76" s="876"/>
      <c r="AF76" s="927"/>
      <c r="AG76" s="926"/>
      <c r="AH76" s="926"/>
      <c r="AI76" s="926"/>
      <c r="AJ76" s="876"/>
      <c r="AK76" s="927"/>
      <c r="AL76" s="926"/>
      <c r="AM76" s="926"/>
      <c r="AN76" s="926"/>
      <c r="AO76" s="876"/>
      <c r="AP76" s="927"/>
      <c r="AQ76" s="926"/>
      <c r="AR76" s="926"/>
      <c r="AS76" s="926"/>
      <c r="AT76" s="876"/>
      <c r="AU76" s="927"/>
      <c r="AV76" s="926"/>
      <c r="AW76" s="926"/>
      <c r="AX76" s="926"/>
      <c r="AY76" s="876"/>
      <c r="AZ76" s="923"/>
      <c r="BA76" s="923"/>
      <c r="BB76" s="923"/>
      <c r="BC76" s="923"/>
      <c r="BD76" s="924"/>
      <c r="BE76" s="266"/>
      <c r="BF76" s="266"/>
      <c r="BG76" s="266"/>
      <c r="BH76" s="266"/>
      <c r="BI76" s="266"/>
      <c r="BJ76" s="266"/>
      <c r="BK76" s="266"/>
      <c r="BL76" s="266"/>
      <c r="BM76" s="266"/>
      <c r="BN76" s="266"/>
      <c r="BO76" s="266"/>
      <c r="BP76" s="266"/>
      <c r="BQ76" s="263">
        <v>70</v>
      </c>
      <c r="BR76" s="268"/>
      <c r="BS76" s="909"/>
      <c r="BT76" s="910"/>
      <c r="BU76" s="910"/>
      <c r="BV76" s="910"/>
      <c r="BW76" s="910"/>
      <c r="BX76" s="910"/>
      <c r="BY76" s="910"/>
      <c r="BZ76" s="910"/>
      <c r="CA76" s="910"/>
      <c r="CB76" s="910"/>
      <c r="CC76" s="910"/>
      <c r="CD76" s="910"/>
      <c r="CE76" s="910"/>
      <c r="CF76" s="910"/>
      <c r="CG76" s="911"/>
      <c r="CH76" s="906"/>
      <c r="CI76" s="907"/>
      <c r="CJ76" s="907"/>
      <c r="CK76" s="907"/>
      <c r="CL76" s="908"/>
      <c r="CM76" s="906"/>
      <c r="CN76" s="907"/>
      <c r="CO76" s="907"/>
      <c r="CP76" s="907"/>
      <c r="CQ76" s="908"/>
      <c r="CR76" s="906"/>
      <c r="CS76" s="907"/>
      <c r="CT76" s="907"/>
      <c r="CU76" s="907"/>
      <c r="CV76" s="908"/>
      <c r="CW76" s="906"/>
      <c r="CX76" s="907"/>
      <c r="CY76" s="907"/>
      <c r="CZ76" s="907"/>
      <c r="DA76" s="908"/>
      <c r="DB76" s="906"/>
      <c r="DC76" s="907"/>
      <c r="DD76" s="907"/>
      <c r="DE76" s="907"/>
      <c r="DF76" s="908"/>
      <c r="DG76" s="906"/>
      <c r="DH76" s="907"/>
      <c r="DI76" s="907"/>
      <c r="DJ76" s="907"/>
      <c r="DK76" s="908"/>
      <c r="DL76" s="906"/>
      <c r="DM76" s="907"/>
      <c r="DN76" s="907"/>
      <c r="DO76" s="907"/>
      <c r="DP76" s="908"/>
      <c r="DQ76" s="906"/>
      <c r="DR76" s="907"/>
      <c r="DS76" s="907"/>
      <c r="DT76" s="907"/>
      <c r="DU76" s="908"/>
      <c r="DV76" s="903"/>
      <c r="DW76" s="904"/>
      <c r="DX76" s="904"/>
      <c r="DY76" s="904"/>
      <c r="DZ76" s="905"/>
      <c r="EA76" s="247"/>
    </row>
    <row r="77" spans="1:131" s="248" customFormat="1" ht="26.25" customHeight="1" x14ac:dyDescent="0.15">
      <c r="A77" s="262">
        <v>10</v>
      </c>
      <c r="B77" s="919"/>
      <c r="C77" s="920"/>
      <c r="D77" s="920"/>
      <c r="E77" s="920"/>
      <c r="F77" s="920"/>
      <c r="G77" s="920"/>
      <c r="H77" s="920"/>
      <c r="I77" s="920"/>
      <c r="J77" s="920"/>
      <c r="K77" s="920"/>
      <c r="L77" s="920"/>
      <c r="M77" s="920"/>
      <c r="N77" s="920"/>
      <c r="O77" s="920"/>
      <c r="P77" s="921"/>
      <c r="Q77" s="925"/>
      <c r="R77" s="926"/>
      <c r="S77" s="926"/>
      <c r="T77" s="926"/>
      <c r="U77" s="876"/>
      <c r="V77" s="927"/>
      <c r="W77" s="926"/>
      <c r="X77" s="926"/>
      <c r="Y77" s="926"/>
      <c r="Z77" s="876"/>
      <c r="AA77" s="927"/>
      <c r="AB77" s="926"/>
      <c r="AC77" s="926"/>
      <c r="AD77" s="926"/>
      <c r="AE77" s="876"/>
      <c r="AF77" s="927"/>
      <c r="AG77" s="926"/>
      <c r="AH77" s="926"/>
      <c r="AI77" s="926"/>
      <c r="AJ77" s="876"/>
      <c r="AK77" s="927"/>
      <c r="AL77" s="926"/>
      <c r="AM77" s="926"/>
      <c r="AN77" s="926"/>
      <c r="AO77" s="876"/>
      <c r="AP77" s="927"/>
      <c r="AQ77" s="926"/>
      <c r="AR77" s="926"/>
      <c r="AS77" s="926"/>
      <c r="AT77" s="876"/>
      <c r="AU77" s="927"/>
      <c r="AV77" s="926"/>
      <c r="AW77" s="926"/>
      <c r="AX77" s="926"/>
      <c r="AY77" s="876"/>
      <c r="AZ77" s="923"/>
      <c r="BA77" s="923"/>
      <c r="BB77" s="923"/>
      <c r="BC77" s="923"/>
      <c r="BD77" s="924"/>
      <c r="BE77" s="266"/>
      <c r="BF77" s="266"/>
      <c r="BG77" s="266"/>
      <c r="BH77" s="266"/>
      <c r="BI77" s="266"/>
      <c r="BJ77" s="266"/>
      <c r="BK77" s="266"/>
      <c r="BL77" s="266"/>
      <c r="BM77" s="266"/>
      <c r="BN77" s="266"/>
      <c r="BO77" s="266"/>
      <c r="BP77" s="266"/>
      <c r="BQ77" s="263">
        <v>71</v>
      </c>
      <c r="BR77" s="268"/>
      <c r="BS77" s="909"/>
      <c r="BT77" s="910"/>
      <c r="BU77" s="910"/>
      <c r="BV77" s="910"/>
      <c r="BW77" s="910"/>
      <c r="BX77" s="910"/>
      <c r="BY77" s="910"/>
      <c r="BZ77" s="910"/>
      <c r="CA77" s="910"/>
      <c r="CB77" s="910"/>
      <c r="CC77" s="910"/>
      <c r="CD77" s="910"/>
      <c r="CE77" s="910"/>
      <c r="CF77" s="910"/>
      <c r="CG77" s="911"/>
      <c r="CH77" s="906"/>
      <c r="CI77" s="907"/>
      <c r="CJ77" s="907"/>
      <c r="CK77" s="907"/>
      <c r="CL77" s="908"/>
      <c r="CM77" s="906"/>
      <c r="CN77" s="907"/>
      <c r="CO77" s="907"/>
      <c r="CP77" s="907"/>
      <c r="CQ77" s="908"/>
      <c r="CR77" s="906"/>
      <c r="CS77" s="907"/>
      <c r="CT77" s="907"/>
      <c r="CU77" s="907"/>
      <c r="CV77" s="908"/>
      <c r="CW77" s="906"/>
      <c r="CX77" s="907"/>
      <c r="CY77" s="907"/>
      <c r="CZ77" s="907"/>
      <c r="DA77" s="908"/>
      <c r="DB77" s="906"/>
      <c r="DC77" s="907"/>
      <c r="DD77" s="907"/>
      <c r="DE77" s="907"/>
      <c r="DF77" s="908"/>
      <c r="DG77" s="906"/>
      <c r="DH77" s="907"/>
      <c r="DI77" s="907"/>
      <c r="DJ77" s="907"/>
      <c r="DK77" s="908"/>
      <c r="DL77" s="906"/>
      <c r="DM77" s="907"/>
      <c r="DN77" s="907"/>
      <c r="DO77" s="907"/>
      <c r="DP77" s="908"/>
      <c r="DQ77" s="906"/>
      <c r="DR77" s="907"/>
      <c r="DS77" s="907"/>
      <c r="DT77" s="907"/>
      <c r="DU77" s="908"/>
      <c r="DV77" s="903"/>
      <c r="DW77" s="904"/>
      <c r="DX77" s="904"/>
      <c r="DY77" s="904"/>
      <c r="DZ77" s="905"/>
      <c r="EA77" s="247"/>
    </row>
    <row r="78" spans="1:131" s="248" customFormat="1" ht="26.25" customHeight="1" x14ac:dyDescent="0.15">
      <c r="A78" s="262">
        <v>11</v>
      </c>
      <c r="B78" s="919"/>
      <c r="C78" s="920"/>
      <c r="D78" s="920"/>
      <c r="E78" s="920"/>
      <c r="F78" s="920"/>
      <c r="G78" s="920"/>
      <c r="H78" s="920"/>
      <c r="I78" s="920"/>
      <c r="J78" s="920"/>
      <c r="K78" s="920"/>
      <c r="L78" s="920"/>
      <c r="M78" s="920"/>
      <c r="N78" s="920"/>
      <c r="O78" s="920"/>
      <c r="P78" s="921"/>
      <c r="Q78" s="922"/>
      <c r="R78" s="877"/>
      <c r="S78" s="877"/>
      <c r="T78" s="877"/>
      <c r="U78" s="877"/>
      <c r="V78" s="877"/>
      <c r="W78" s="877"/>
      <c r="X78" s="877"/>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7"/>
      <c r="AY78" s="877"/>
      <c r="AZ78" s="923"/>
      <c r="BA78" s="923"/>
      <c r="BB78" s="923"/>
      <c r="BC78" s="923"/>
      <c r="BD78" s="924"/>
      <c r="BE78" s="266"/>
      <c r="BF78" s="266"/>
      <c r="BG78" s="266"/>
      <c r="BH78" s="266"/>
      <c r="BI78" s="266"/>
      <c r="BJ78" s="269"/>
      <c r="BK78" s="269"/>
      <c r="BL78" s="269"/>
      <c r="BM78" s="269"/>
      <c r="BN78" s="269"/>
      <c r="BO78" s="266"/>
      <c r="BP78" s="266"/>
      <c r="BQ78" s="263">
        <v>72</v>
      </c>
      <c r="BR78" s="268"/>
      <c r="BS78" s="909"/>
      <c r="BT78" s="910"/>
      <c r="BU78" s="910"/>
      <c r="BV78" s="910"/>
      <c r="BW78" s="910"/>
      <c r="BX78" s="910"/>
      <c r="BY78" s="910"/>
      <c r="BZ78" s="910"/>
      <c r="CA78" s="910"/>
      <c r="CB78" s="910"/>
      <c r="CC78" s="910"/>
      <c r="CD78" s="910"/>
      <c r="CE78" s="910"/>
      <c r="CF78" s="910"/>
      <c r="CG78" s="911"/>
      <c r="CH78" s="906"/>
      <c r="CI78" s="907"/>
      <c r="CJ78" s="907"/>
      <c r="CK78" s="907"/>
      <c r="CL78" s="908"/>
      <c r="CM78" s="906"/>
      <c r="CN78" s="907"/>
      <c r="CO78" s="907"/>
      <c r="CP78" s="907"/>
      <c r="CQ78" s="908"/>
      <c r="CR78" s="906"/>
      <c r="CS78" s="907"/>
      <c r="CT78" s="907"/>
      <c r="CU78" s="907"/>
      <c r="CV78" s="908"/>
      <c r="CW78" s="906"/>
      <c r="CX78" s="907"/>
      <c r="CY78" s="907"/>
      <c r="CZ78" s="907"/>
      <c r="DA78" s="908"/>
      <c r="DB78" s="906"/>
      <c r="DC78" s="907"/>
      <c r="DD78" s="907"/>
      <c r="DE78" s="907"/>
      <c r="DF78" s="908"/>
      <c r="DG78" s="906"/>
      <c r="DH78" s="907"/>
      <c r="DI78" s="907"/>
      <c r="DJ78" s="907"/>
      <c r="DK78" s="908"/>
      <c r="DL78" s="906"/>
      <c r="DM78" s="907"/>
      <c r="DN78" s="907"/>
      <c r="DO78" s="907"/>
      <c r="DP78" s="908"/>
      <c r="DQ78" s="906"/>
      <c r="DR78" s="907"/>
      <c r="DS78" s="907"/>
      <c r="DT78" s="907"/>
      <c r="DU78" s="908"/>
      <c r="DV78" s="903"/>
      <c r="DW78" s="904"/>
      <c r="DX78" s="904"/>
      <c r="DY78" s="904"/>
      <c r="DZ78" s="905"/>
      <c r="EA78" s="247"/>
    </row>
    <row r="79" spans="1:131" s="248" customFormat="1" ht="26.25" customHeight="1" x14ac:dyDescent="0.15">
      <c r="A79" s="262">
        <v>12</v>
      </c>
      <c r="B79" s="919"/>
      <c r="C79" s="920"/>
      <c r="D79" s="920"/>
      <c r="E79" s="920"/>
      <c r="F79" s="920"/>
      <c r="G79" s="920"/>
      <c r="H79" s="920"/>
      <c r="I79" s="920"/>
      <c r="J79" s="920"/>
      <c r="K79" s="920"/>
      <c r="L79" s="920"/>
      <c r="M79" s="920"/>
      <c r="N79" s="920"/>
      <c r="O79" s="920"/>
      <c r="P79" s="921"/>
      <c r="Q79" s="922"/>
      <c r="R79" s="877"/>
      <c r="S79" s="877"/>
      <c r="T79" s="877"/>
      <c r="U79" s="877"/>
      <c r="V79" s="877"/>
      <c r="W79" s="877"/>
      <c r="X79" s="877"/>
      <c r="Y79" s="877"/>
      <c r="Z79" s="877"/>
      <c r="AA79" s="877"/>
      <c r="AB79" s="877"/>
      <c r="AC79" s="877"/>
      <c r="AD79" s="877"/>
      <c r="AE79" s="877"/>
      <c r="AF79" s="877"/>
      <c r="AG79" s="877"/>
      <c r="AH79" s="877"/>
      <c r="AI79" s="877"/>
      <c r="AJ79" s="877"/>
      <c r="AK79" s="877"/>
      <c r="AL79" s="877"/>
      <c r="AM79" s="877"/>
      <c r="AN79" s="877"/>
      <c r="AO79" s="877"/>
      <c r="AP79" s="877"/>
      <c r="AQ79" s="877"/>
      <c r="AR79" s="877"/>
      <c r="AS79" s="877"/>
      <c r="AT79" s="877"/>
      <c r="AU79" s="877"/>
      <c r="AV79" s="877"/>
      <c r="AW79" s="877"/>
      <c r="AX79" s="877"/>
      <c r="AY79" s="877"/>
      <c r="AZ79" s="923"/>
      <c r="BA79" s="923"/>
      <c r="BB79" s="923"/>
      <c r="BC79" s="923"/>
      <c r="BD79" s="924"/>
      <c r="BE79" s="266"/>
      <c r="BF79" s="266"/>
      <c r="BG79" s="266"/>
      <c r="BH79" s="266"/>
      <c r="BI79" s="266"/>
      <c r="BJ79" s="269"/>
      <c r="BK79" s="269"/>
      <c r="BL79" s="269"/>
      <c r="BM79" s="269"/>
      <c r="BN79" s="269"/>
      <c r="BO79" s="266"/>
      <c r="BP79" s="266"/>
      <c r="BQ79" s="263">
        <v>73</v>
      </c>
      <c r="BR79" s="268"/>
      <c r="BS79" s="909"/>
      <c r="BT79" s="910"/>
      <c r="BU79" s="910"/>
      <c r="BV79" s="910"/>
      <c r="BW79" s="910"/>
      <c r="BX79" s="910"/>
      <c r="BY79" s="910"/>
      <c r="BZ79" s="910"/>
      <c r="CA79" s="910"/>
      <c r="CB79" s="910"/>
      <c r="CC79" s="910"/>
      <c r="CD79" s="910"/>
      <c r="CE79" s="910"/>
      <c r="CF79" s="910"/>
      <c r="CG79" s="911"/>
      <c r="CH79" s="906"/>
      <c r="CI79" s="907"/>
      <c r="CJ79" s="907"/>
      <c r="CK79" s="907"/>
      <c r="CL79" s="908"/>
      <c r="CM79" s="906"/>
      <c r="CN79" s="907"/>
      <c r="CO79" s="907"/>
      <c r="CP79" s="907"/>
      <c r="CQ79" s="908"/>
      <c r="CR79" s="906"/>
      <c r="CS79" s="907"/>
      <c r="CT79" s="907"/>
      <c r="CU79" s="907"/>
      <c r="CV79" s="908"/>
      <c r="CW79" s="906"/>
      <c r="CX79" s="907"/>
      <c r="CY79" s="907"/>
      <c r="CZ79" s="907"/>
      <c r="DA79" s="908"/>
      <c r="DB79" s="906"/>
      <c r="DC79" s="907"/>
      <c r="DD79" s="907"/>
      <c r="DE79" s="907"/>
      <c r="DF79" s="908"/>
      <c r="DG79" s="906"/>
      <c r="DH79" s="907"/>
      <c r="DI79" s="907"/>
      <c r="DJ79" s="907"/>
      <c r="DK79" s="908"/>
      <c r="DL79" s="906"/>
      <c r="DM79" s="907"/>
      <c r="DN79" s="907"/>
      <c r="DO79" s="907"/>
      <c r="DP79" s="908"/>
      <c r="DQ79" s="906"/>
      <c r="DR79" s="907"/>
      <c r="DS79" s="907"/>
      <c r="DT79" s="907"/>
      <c r="DU79" s="908"/>
      <c r="DV79" s="903"/>
      <c r="DW79" s="904"/>
      <c r="DX79" s="904"/>
      <c r="DY79" s="904"/>
      <c r="DZ79" s="905"/>
      <c r="EA79" s="247"/>
    </row>
    <row r="80" spans="1:131" s="248" customFormat="1" ht="26.25" customHeight="1" x14ac:dyDescent="0.15">
      <c r="A80" s="262">
        <v>13</v>
      </c>
      <c r="B80" s="919"/>
      <c r="C80" s="920"/>
      <c r="D80" s="920"/>
      <c r="E80" s="920"/>
      <c r="F80" s="920"/>
      <c r="G80" s="920"/>
      <c r="H80" s="920"/>
      <c r="I80" s="920"/>
      <c r="J80" s="920"/>
      <c r="K80" s="920"/>
      <c r="L80" s="920"/>
      <c r="M80" s="920"/>
      <c r="N80" s="920"/>
      <c r="O80" s="920"/>
      <c r="P80" s="921"/>
      <c r="Q80" s="922"/>
      <c r="R80" s="877"/>
      <c r="S80" s="877"/>
      <c r="T80" s="877"/>
      <c r="U80" s="877"/>
      <c r="V80" s="877"/>
      <c r="W80" s="877"/>
      <c r="X80" s="877"/>
      <c r="Y80" s="877"/>
      <c r="Z80" s="877"/>
      <c r="AA80" s="877"/>
      <c r="AB80" s="877"/>
      <c r="AC80" s="877"/>
      <c r="AD80" s="877"/>
      <c r="AE80" s="877"/>
      <c r="AF80" s="877"/>
      <c r="AG80" s="877"/>
      <c r="AH80" s="877"/>
      <c r="AI80" s="877"/>
      <c r="AJ80" s="877"/>
      <c r="AK80" s="877"/>
      <c r="AL80" s="877"/>
      <c r="AM80" s="877"/>
      <c r="AN80" s="877"/>
      <c r="AO80" s="877"/>
      <c r="AP80" s="877"/>
      <c r="AQ80" s="877"/>
      <c r="AR80" s="877"/>
      <c r="AS80" s="877"/>
      <c r="AT80" s="877"/>
      <c r="AU80" s="877"/>
      <c r="AV80" s="877"/>
      <c r="AW80" s="877"/>
      <c r="AX80" s="877"/>
      <c r="AY80" s="877"/>
      <c r="AZ80" s="923"/>
      <c r="BA80" s="923"/>
      <c r="BB80" s="923"/>
      <c r="BC80" s="923"/>
      <c r="BD80" s="924"/>
      <c r="BE80" s="266"/>
      <c r="BF80" s="266"/>
      <c r="BG80" s="266"/>
      <c r="BH80" s="266"/>
      <c r="BI80" s="266"/>
      <c r="BJ80" s="266"/>
      <c r="BK80" s="266"/>
      <c r="BL80" s="266"/>
      <c r="BM80" s="266"/>
      <c r="BN80" s="266"/>
      <c r="BO80" s="266"/>
      <c r="BP80" s="266"/>
      <c r="BQ80" s="263">
        <v>74</v>
      </c>
      <c r="BR80" s="268"/>
      <c r="BS80" s="909"/>
      <c r="BT80" s="910"/>
      <c r="BU80" s="910"/>
      <c r="BV80" s="910"/>
      <c r="BW80" s="910"/>
      <c r="BX80" s="910"/>
      <c r="BY80" s="910"/>
      <c r="BZ80" s="910"/>
      <c r="CA80" s="910"/>
      <c r="CB80" s="910"/>
      <c r="CC80" s="910"/>
      <c r="CD80" s="910"/>
      <c r="CE80" s="910"/>
      <c r="CF80" s="910"/>
      <c r="CG80" s="911"/>
      <c r="CH80" s="906"/>
      <c r="CI80" s="907"/>
      <c r="CJ80" s="907"/>
      <c r="CK80" s="907"/>
      <c r="CL80" s="908"/>
      <c r="CM80" s="906"/>
      <c r="CN80" s="907"/>
      <c r="CO80" s="907"/>
      <c r="CP80" s="907"/>
      <c r="CQ80" s="908"/>
      <c r="CR80" s="906"/>
      <c r="CS80" s="907"/>
      <c r="CT80" s="907"/>
      <c r="CU80" s="907"/>
      <c r="CV80" s="908"/>
      <c r="CW80" s="906"/>
      <c r="CX80" s="907"/>
      <c r="CY80" s="907"/>
      <c r="CZ80" s="907"/>
      <c r="DA80" s="908"/>
      <c r="DB80" s="906"/>
      <c r="DC80" s="907"/>
      <c r="DD80" s="907"/>
      <c r="DE80" s="907"/>
      <c r="DF80" s="908"/>
      <c r="DG80" s="906"/>
      <c r="DH80" s="907"/>
      <c r="DI80" s="907"/>
      <c r="DJ80" s="907"/>
      <c r="DK80" s="908"/>
      <c r="DL80" s="906"/>
      <c r="DM80" s="907"/>
      <c r="DN80" s="907"/>
      <c r="DO80" s="907"/>
      <c r="DP80" s="908"/>
      <c r="DQ80" s="906"/>
      <c r="DR80" s="907"/>
      <c r="DS80" s="907"/>
      <c r="DT80" s="907"/>
      <c r="DU80" s="908"/>
      <c r="DV80" s="903"/>
      <c r="DW80" s="904"/>
      <c r="DX80" s="904"/>
      <c r="DY80" s="904"/>
      <c r="DZ80" s="905"/>
      <c r="EA80" s="247"/>
    </row>
    <row r="81" spans="1:131" s="248" customFormat="1" ht="26.25" customHeight="1" x14ac:dyDescent="0.15">
      <c r="A81" s="262">
        <v>14</v>
      </c>
      <c r="B81" s="919"/>
      <c r="C81" s="920"/>
      <c r="D81" s="920"/>
      <c r="E81" s="920"/>
      <c r="F81" s="920"/>
      <c r="G81" s="920"/>
      <c r="H81" s="920"/>
      <c r="I81" s="920"/>
      <c r="J81" s="920"/>
      <c r="K81" s="920"/>
      <c r="L81" s="920"/>
      <c r="M81" s="920"/>
      <c r="N81" s="920"/>
      <c r="O81" s="920"/>
      <c r="P81" s="921"/>
      <c r="Q81" s="922"/>
      <c r="R81" s="877"/>
      <c r="S81" s="877"/>
      <c r="T81" s="877"/>
      <c r="U81" s="877"/>
      <c r="V81" s="877"/>
      <c r="W81" s="877"/>
      <c r="X81" s="877"/>
      <c r="Y81" s="877"/>
      <c r="Z81" s="877"/>
      <c r="AA81" s="877"/>
      <c r="AB81" s="877"/>
      <c r="AC81" s="877"/>
      <c r="AD81" s="877"/>
      <c r="AE81" s="877"/>
      <c r="AF81" s="877"/>
      <c r="AG81" s="877"/>
      <c r="AH81" s="877"/>
      <c r="AI81" s="877"/>
      <c r="AJ81" s="877"/>
      <c r="AK81" s="877"/>
      <c r="AL81" s="877"/>
      <c r="AM81" s="877"/>
      <c r="AN81" s="877"/>
      <c r="AO81" s="877"/>
      <c r="AP81" s="877"/>
      <c r="AQ81" s="877"/>
      <c r="AR81" s="877"/>
      <c r="AS81" s="877"/>
      <c r="AT81" s="877"/>
      <c r="AU81" s="877"/>
      <c r="AV81" s="877"/>
      <c r="AW81" s="877"/>
      <c r="AX81" s="877"/>
      <c r="AY81" s="877"/>
      <c r="AZ81" s="923"/>
      <c r="BA81" s="923"/>
      <c r="BB81" s="923"/>
      <c r="BC81" s="923"/>
      <c r="BD81" s="924"/>
      <c r="BE81" s="266"/>
      <c r="BF81" s="266"/>
      <c r="BG81" s="266"/>
      <c r="BH81" s="266"/>
      <c r="BI81" s="266"/>
      <c r="BJ81" s="266"/>
      <c r="BK81" s="266"/>
      <c r="BL81" s="266"/>
      <c r="BM81" s="266"/>
      <c r="BN81" s="266"/>
      <c r="BO81" s="266"/>
      <c r="BP81" s="266"/>
      <c r="BQ81" s="263">
        <v>75</v>
      </c>
      <c r="BR81" s="268"/>
      <c r="BS81" s="909"/>
      <c r="BT81" s="910"/>
      <c r="BU81" s="910"/>
      <c r="BV81" s="910"/>
      <c r="BW81" s="910"/>
      <c r="BX81" s="910"/>
      <c r="BY81" s="910"/>
      <c r="BZ81" s="910"/>
      <c r="CA81" s="910"/>
      <c r="CB81" s="910"/>
      <c r="CC81" s="910"/>
      <c r="CD81" s="910"/>
      <c r="CE81" s="910"/>
      <c r="CF81" s="910"/>
      <c r="CG81" s="911"/>
      <c r="CH81" s="906"/>
      <c r="CI81" s="907"/>
      <c r="CJ81" s="907"/>
      <c r="CK81" s="907"/>
      <c r="CL81" s="908"/>
      <c r="CM81" s="906"/>
      <c r="CN81" s="907"/>
      <c r="CO81" s="907"/>
      <c r="CP81" s="907"/>
      <c r="CQ81" s="908"/>
      <c r="CR81" s="906"/>
      <c r="CS81" s="907"/>
      <c r="CT81" s="907"/>
      <c r="CU81" s="907"/>
      <c r="CV81" s="908"/>
      <c r="CW81" s="906"/>
      <c r="CX81" s="907"/>
      <c r="CY81" s="907"/>
      <c r="CZ81" s="907"/>
      <c r="DA81" s="908"/>
      <c r="DB81" s="906"/>
      <c r="DC81" s="907"/>
      <c r="DD81" s="907"/>
      <c r="DE81" s="907"/>
      <c r="DF81" s="908"/>
      <c r="DG81" s="906"/>
      <c r="DH81" s="907"/>
      <c r="DI81" s="907"/>
      <c r="DJ81" s="907"/>
      <c r="DK81" s="908"/>
      <c r="DL81" s="906"/>
      <c r="DM81" s="907"/>
      <c r="DN81" s="907"/>
      <c r="DO81" s="907"/>
      <c r="DP81" s="908"/>
      <c r="DQ81" s="906"/>
      <c r="DR81" s="907"/>
      <c r="DS81" s="907"/>
      <c r="DT81" s="907"/>
      <c r="DU81" s="908"/>
      <c r="DV81" s="903"/>
      <c r="DW81" s="904"/>
      <c r="DX81" s="904"/>
      <c r="DY81" s="904"/>
      <c r="DZ81" s="905"/>
      <c r="EA81" s="247"/>
    </row>
    <row r="82" spans="1:131" s="248" customFormat="1" ht="26.25" customHeight="1" x14ac:dyDescent="0.15">
      <c r="A82" s="262">
        <v>15</v>
      </c>
      <c r="B82" s="919"/>
      <c r="C82" s="920"/>
      <c r="D82" s="920"/>
      <c r="E82" s="920"/>
      <c r="F82" s="920"/>
      <c r="G82" s="920"/>
      <c r="H82" s="920"/>
      <c r="I82" s="920"/>
      <c r="J82" s="920"/>
      <c r="K82" s="920"/>
      <c r="L82" s="920"/>
      <c r="M82" s="920"/>
      <c r="N82" s="920"/>
      <c r="O82" s="920"/>
      <c r="P82" s="921"/>
      <c r="Q82" s="922"/>
      <c r="R82" s="877"/>
      <c r="S82" s="877"/>
      <c r="T82" s="877"/>
      <c r="U82" s="877"/>
      <c r="V82" s="877"/>
      <c r="W82" s="877"/>
      <c r="X82" s="877"/>
      <c r="Y82" s="877"/>
      <c r="Z82" s="877"/>
      <c r="AA82" s="877"/>
      <c r="AB82" s="877"/>
      <c r="AC82" s="877"/>
      <c r="AD82" s="877"/>
      <c r="AE82" s="877"/>
      <c r="AF82" s="877"/>
      <c r="AG82" s="877"/>
      <c r="AH82" s="877"/>
      <c r="AI82" s="877"/>
      <c r="AJ82" s="877"/>
      <c r="AK82" s="877"/>
      <c r="AL82" s="877"/>
      <c r="AM82" s="877"/>
      <c r="AN82" s="877"/>
      <c r="AO82" s="877"/>
      <c r="AP82" s="877"/>
      <c r="AQ82" s="877"/>
      <c r="AR82" s="877"/>
      <c r="AS82" s="877"/>
      <c r="AT82" s="877"/>
      <c r="AU82" s="877"/>
      <c r="AV82" s="877"/>
      <c r="AW82" s="877"/>
      <c r="AX82" s="877"/>
      <c r="AY82" s="877"/>
      <c r="AZ82" s="923"/>
      <c r="BA82" s="923"/>
      <c r="BB82" s="923"/>
      <c r="BC82" s="923"/>
      <c r="BD82" s="924"/>
      <c r="BE82" s="266"/>
      <c r="BF82" s="266"/>
      <c r="BG82" s="266"/>
      <c r="BH82" s="266"/>
      <c r="BI82" s="266"/>
      <c r="BJ82" s="266"/>
      <c r="BK82" s="266"/>
      <c r="BL82" s="266"/>
      <c r="BM82" s="266"/>
      <c r="BN82" s="266"/>
      <c r="BO82" s="266"/>
      <c r="BP82" s="266"/>
      <c r="BQ82" s="263">
        <v>76</v>
      </c>
      <c r="BR82" s="268"/>
      <c r="BS82" s="909"/>
      <c r="BT82" s="910"/>
      <c r="BU82" s="910"/>
      <c r="BV82" s="910"/>
      <c r="BW82" s="910"/>
      <c r="BX82" s="910"/>
      <c r="BY82" s="910"/>
      <c r="BZ82" s="910"/>
      <c r="CA82" s="910"/>
      <c r="CB82" s="910"/>
      <c r="CC82" s="910"/>
      <c r="CD82" s="910"/>
      <c r="CE82" s="910"/>
      <c r="CF82" s="910"/>
      <c r="CG82" s="911"/>
      <c r="CH82" s="906"/>
      <c r="CI82" s="907"/>
      <c r="CJ82" s="907"/>
      <c r="CK82" s="907"/>
      <c r="CL82" s="908"/>
      <c r="CM82" s="906"/>
      <c r="CN82" s="907"/>
      <c r="CO82" s="907"/>
      <c r="CP82" s="907"/>
      <c r="CQ82" s="908"/>
      <c r="CR82" s="906"/>
      <c r="CS82" s="907"/>
      <c r="CT82" s="907"/>
      <c r="CU82" s="907"/>
      <c r="CV82" s="908"/>
      <c r="CW82" s="906"/>
      <c r="CX82" s="907"/>
      <c r="CY82" s="907"/>
      <c r="CZ82" s="907"/>
      <c r="DA82" s="908"/>
      <c r="DB82" s="906"/>
      <c r="DC82" s="907"/>
      <c r="DD82" s="907"/>
      <c r="DE82" s="907"/>
      <c r="DF82" s="908"/>
      <c r="DG82" s="906"/>
      <c r="DH82" s="907"/>
      <c r="DI82" s="907"/>
      <c r="DJ82" s="907"/>
      <c r="DK82" s="908"/>
      <c r="DL82" s="906"/>
      <c r="DM82" s="907"/>
      <c r="DN82" s="907"/>
      <c r="DO82" s="907"/>
      <c r="DP82" s="908"/>
      <c r="DQ82" s="906"/>
      <c r="DR82" s="907"/>
      <c r="DS82" s="907"/>
      <c r="DT82" s="907"/>
      <c r="DU82" s="908"/>
      <c r="DV82" s="903"/>
      <c r="DW82" s="904"/>
      <c r="DX82" s="904"/>
      <c r="DY82" s="904"/>
      <c r="DZ82" s="905"/>
      <c r="EA82" s="247"/>
    </row>
    <row r="83" spans="1:131" s="248" customFormat="1" ht="26.25" customHeight="1" x14ac:dyDescent="0.15">
      <c r="A83" s="262">
        <v>16</v>
      </c>
      <c r="B83" s="919"/>
      <c r="C83" s="920"/>
      <c r="D83" s="920"/>
      <c r="E83" s="920"/>
      <c r="F83" s="920"/>
      <c r="G83" s="920"/>
      <c r="H83" s="920"/>
      <c r="I83" s="920"/>
      <c r="J83" s="920"/>
      <c r="K83" s="920"/>
      <c r="L83" s="920"/>
      <c r="M83" s="920"/>
      <c r="N83" s="920"/>
      <c r="O83" s="920"/>
      <c r="P83" s="921"/>
      <c r="Q83" s="922"/>
      <c r="R83" s="877"/>
      <c r="S83" s="877"/>
      <c r="T83" s="877"/>
      <c r="U83" s="877"/>
      <c r="V83" s="877"/>
      <c r="W83" s="877"/>
      <c r="X83" s="877"/>
      <c r="Y83" s="877"/>
      <c r="Z83" s="877"/>
      <c r="AA83" s="877"/>
      <c r="AB83" s="877"/>
      <c r="AC83" s="877"/>
      <c r="AD83" s="877"/>
      <c r="AE83" s="877"/>
      <c r="AF83" s="877"/>
      <c r="AG83" s="877"/>
      <c r="AH83" s="877"/>
      <c r="AI83" s="877"/>
      <c r="AJ83" s="877"/>
      <c r="AK83" s="877"/>
      <c r="AL83" s="877"/>
      <c r="AM83" s="877"/>
      <c r="AN83" s="877"/>
      <c r="AO83" s="877"/>
      <c r="AP83" s="877"/>
      <c r="AQ83" s="877"/>
      <c r="AR83" s="877"/>
      <c r="AS83" s="877"/>
      <c r="AT83" s="877"/>
      <c r="AU83" s="877"/>
      <c r="AV83" s="877"/>
      <c r="AW83" s="877"/>
      <c r="AX83" s="877"/>
      <c r="AY83" s="877"/>
      <c r="AZ83" s="923"/>
      <c r="BA83" s="923"/>
      <c r="BB83" s="923"/>
      <c r="BC83" s="923"/>
      <c r="BD83" s="924"/>
      <c r="BE83" s="266"/>
      <c r="BF83" s="266"/>
      <c r="BG83" s="266"/>
      <c r="BH83" s="266"/>
      <c r="BI83" s="266"/>
      <c r="BJ83" s="266"/>
      <c r="BK83" s="266"/>
      <c r="BL83" s="266"/>
      <c r="BM83" s="266"/>
      <c r="BN83" s="266"/>
      <c r="BO83" s="266"/>
      <c r="BP83" s="266"/>
      <c r="BQ83" s="263">
        <v>77</v>
      </c>
      <c r="BR83" s="268"/>
      <c r="BS83" s="909"/>
      <c r="BT83" s="910"/>
      <c r="BU83" s="910"/>
      <c r="BV83" s="910"/>
      <c r="BW83" s="910"/>
      <c r="BX83" s="910"/>
      <c r="BY83" s="910"/>
      <c r="BZ83" s="910"/>
      <c r="CA83" s="910"/>
      <c r="CB83" s="910"/>
      <c r="CC83" s="910"/>
      <c r="CD83" s="910"/>
      <c r="CE83" s="910"/>
      <c r="CF83" s="910"/>
      <c r="CG83" s="911"/>
      <c r="CH83" s="906"/>
      <c r="CI83" s="907"/>
      <c r="CJ83" s="907"/>
      <c r="CK83" s="907"/>
      <c r="CL83" s="908"/>
      <c r="CM83" s="906"/>
      <c r="CN83" s="907"/>
      <c r="CO83" s="907"/>
      <c r="CP83" s="907"/>
      <c r="CQ83" s="908"/>
      <c r="CR83" s="906"/>
      <c r="CS83" s="907"/>
      <c r="CT83" s="907"/>
      <c r="CU83" s="907"/>
      <c r="CV83" s="908"/>
      <c r="CW83" s="906"/>
      <c r="CX83" s="907"/>
      <c r="CY83" s="907"/>
      <c r="CZ83" s="907"/>
      <c r="DA83" s="908"/>
      <c r="DB83" s="906"/>
      <c r="DC83" s="907"/>
      <c r="DD83" s="907"/>
      <c r="DE83" s="907"/>
      <c r="DF83" s="908"/>
      <c r="DG83" s="906"/>
      <c r="DH83" s="907"/>
      <c r="DI83" s="907"/>
      <c r="DJ83" s="907"/>
      <c r="DK83" s="908"/>
      <c r="DL83" s="906"/>
      <c r="DM83" s="907"/>
      <c r="DN83" s="907"/>
      <c r="DO83" s="907"/>
      <c r="DP83" s="908"/>
      <c r="DQ83" s="906"/>
      <c r="DR83" s="907"/>
      <c r="DS83" s="907"/>
      <c r="DT83" s="907"/>
      <c r="DU83" s="908"/>
      <c r="DV83" s="903"/>
      <c r="DW83" s="904"/>
      <c r="DX83" s="904"/>
      <c r="DY83" s="904"/>
      <c r="DZ83" s="905"/>
      <c r="EA83" s="247"/>
    </row>
    <row r="84" spans="1:131" s="248" customFormat="1" ht="26.25" customHeight="1" x14ac:dyDescent="0.15">
      <c r="A84" s="262">
        <v>17</v>
      </c>
      <c r="B84" s="919"/>
      <c r="C84" s="920"/>
      <c r="D84" s="920"/>
      <c r="E84" s="920"/>
      <c r="F84" s="920"/>
      <c r="G84" s="920"/>
      <c r="H84" s="920"/>
      <c r="I84" s="920"/>
      <c r="J84" s="920"/>
      <c r="K84" s="920"/>
      <c r="L84" s="920"/>
      <c r="M84" s="920"/>
      <c r="N84" s="920"/>
      <c r="O84" s="920"/>
      <c r="P84" s="921"/>
      <c r="Q84" s="922"/>
      <c r="R84" s="877"/>
      <c r="S84" s="877"/>
      <c r="T84" s="877"/>
      <c r="U84" s="877"/>
      <c r="V84" s="877"/>
      <c r="W84" s="877"/>
      <c r="X84" s="877"/>
      <c r="Y84" s="877"/>
      <c r="Z84" s="877"/>
      <c r="AA84" s="877"/>
      <c r="AB84" s="877"/>
      <c r="AC84" s="877"/>
      <c r="AD84" s="877"/>
      <c r="AE84" s="877"/>
      <c r="AF84" s="877"/>
      <c r="AG84" s="877"/>
      <c r="AH84" s="877"/>
      <c r="AI84" s="877"/>
      <c r="AJ84" s="877"/>
      <c r="AK84" s="877"/>
      <c r="AL84" s="877"/>
      <c r="AM84" s="877"/>
      <c r="AN84" s="877"/>
      <c r="AO84" s="877"/>
      <c r="AP84" s="877"/>
      <c r="AQ84" s="877"/>
      <c r="AR84" s="877"/>
      <c r="AS84" s="877"/>
      <c r="AT84" s="877"/>
      <c r="AU84" s="877"/>
      <c r="AV84" s="877"/>
      <c r="AW84" s="877"/>
      <c r="AX84" s="877"/>
      <c r="AY84" s="877"/>
      <c r="AZ84" s="923"/>
      <c r="BA84" s="923"/>
      <c r="BB84" s="923"/>
      <c r="BC84" s="923"/>
      <c r="BD84" s="924"/>
      <c r="BE84" s="266"/>
      <c r="BF84" s="266"/>
      <c r="BG84" s="266"/>
      <c r="BH84" s="266"/>
      <c r="BI84" s="266"/>
      <c r="BJ84" s="266"/>
      <c r="BK84" s="266"/>
      <c r="BL84" s="266"/>
      <c r="BM84" s="266"/>
      <c r="BN84" s="266"/>
      <c r="BO84" s="266"/>
      <c r="BP84" s="266"/>
      <c r="BQ84" s="263">
        <v>78</v>
      </c>
      <c r="BR84" s="268"/>
      <c r="BS84" s="909"/>
      <c r="BT84" s="910"/>
      <c r="BU84" s="910"/>
      <c r="BV84" s="910"/>
      <c r="BW84" s="910"/>
      <c r="BX84" s="910"/>
      <c r="BY84" s="910"/>
      <c r="BZ84" s="910"/>
      <c r="CA84" s="910"/>
      <c r="CB84" s="910"/>
      <c r="CC84" s="910"/>
      <c r="CD84" s="910"/>
      <c r="CE84" s="910"/>
      <c r="CF84" s="910"/>
      <c r="CG84" s="911"/>
      <c r="CH84" s="906"/>
      <c r="CI84" s="907"/>
      <c r="CJ84" s="907"/>
      <c r="CK84" s="907"/>
      <c r="CL84" s="908"/>
      <c r="CM84" s="906"/>
      <c r="CN84" s="907"/>
      <c r="CO84" s="907"/>
      <c r="CP84" s="907"/>
      <c r="CQ84" s="908"/>
      <c r="CR84" s="906"/>
      <c r="CS84" s="907"/>
      <c r="CT84" s="907"/>
      <c r="CU84" s="907"/>
      <c r="CV84" s="908"/>
      <c r="CW84" s="906"/>
      <c r="CX84" s="907"/>
      <c r="CY84" s="907"/>
      <c r="CZ84" s="907"/>
      <c r="DA84" s="908"/>
      <c r="DB84" s="906"/>
      <c r="DC84" s="907"/>
      <c r="DD84" s="907"/>
      <c r="DE84" s="907"/>
      <c r="DF84" s="908"/>
      <c r="DG84" s="906"/>
      <c r="DH84" s="907"/>
      <c r="DI84" s="907"/>
      <c r="DJ84" s="907"/>
      <c r="DK84" s="908"/>
      <c r="DL84" s="906"/>
      <c r="DM84" s="907"/>
      <c r="DN84" s="907"/>
      <c r="DO84" s="907"/>
      <c r="DP84" s="908"/>
      <c r="DQ84" s="906"/>
      <c r="DR84" s="907"/>
      <c r="DS84" s="907"/>
      <c r="DT84" s="907"/>
      <c r="DU84" s="908"/>
      <c r="DV84" s="903"/>
      <c r="DW84" s="904"/>
      <c r="DX84" s="904"/>
      <c r="DY84" s="904"/>
      <c r="DZ84" s="905"/>
      <c r="EA84" s="247"/>
    </row>
    <row r="85" spans="1:131" s="248" customFormat="1" ht="26.25" customHeight="1" x14ac:dyDescent="0.15">
      <c r="A85" s="262">
        <v>18</v>
      </c>
      <c r="B85" s="919"/>
      <c r="C85" s="920"/>
      <c r="D85" s="920"/>
      <c r="E85" s="920"/>
      <c r="F85" s="920"/>
      <c r="G85" s="920"/>
      <c r="H85" s="920"/>
      <c r="I85" s="920"/>
      <c r="J85" s="920"/>
      <c r="K85" s="920"/>
      <c r="L85" s="920"/>
      <c r="M85" s="920"/>
      <c r="N85" s="920"/>
      <c r="O85" s="920"/>
      <c r="P85" s="921"/>
      <c r="Q85" s="922"/>
      <c r="R85" s="877"/>
      <c r="S85" s="877"/>
      <c r="T85" s="877"/>
      <c r="U85" s="877"/>
      <c r="V85" s="877"/>
      <c r="W85" s="877"/>
      <c r="X85" s="877"/>
      <c r="Y85" s="877"/>
      <c r="Z85" s="877"/>
      <c r="AA85" s="877"/>
      <c r="AB85" s="877"/>
      <c r="AC85" s="877"/>
      <c r="AD85" s="877"/>
      <c r="AE85" s="877"/>
      <c r="AF85" s="877"/>
      <c r="AG85" s="877"/>
      <c r="AH85" s="877"/>
      <c r="AI85" s="877"/>
      <c r="AJ85" s="877"/>
      <c r="AK85" s="877"/>
      <c r="AL85" s="877"/>
      <c r="AM85" s="877"/>
      <c r="AN85" s="877"/>
      <c r="AO85" s="877"/>
      <c r="AP85" s="877"/>
      <c r="AQ85" s="877"/>
      <c r="AR85" s="877"/>
      <c r="AS85" s="877"/>
      <c r="AT85" s="877"/>
      <c r="AU85" s="877"/>
      <c r="AV85" s="877"/>
      <c r="AW85" s="877"/>
      <c r="AX85" s="877"/>
      <c r="AY85" s="877"/>
      <c r="AZ85" s="923"/>
      <c r="BA85" s="923"/>
      <c r="BB85" s="923"/>
      <c r="BC85" s="923"/>
      <c r="BD85" s="924"/>
      <c r="BE85" s="266"/>
      <c r="BF85" s="266"/>
      <c r="BG85" s="266"/>
      <c r="BH85" s="266"/>
      <c r="BI85" s="266"/>
      <c r="BJ85" s="266"/>
      <c r="BK85" s="266"/>
      <c r="BL85" s="266"/>
      <c r="BM85" s="266"/>
      <c r="BN85" s="266"/>
      <c r="BO85" s="266"/>
      <c r="BP85" s="266"/>
      <c r="BQ85" s="263">
        <v>79</v>
      </c>
      <c r="BR85" s="268"/>
      <c r="BS85" s="909"/>
      <c r="BT85" s="910"/>
      <c r="BU85" s="910"/>
      <c r="BV85" s="910"/>
      <c r="BW85" s="910"/>
      <c r="BX85" s="910"/>
      <c r="BY85" s="910"/>
      <c r="BZ85" s="910"/>
      <c r="CA85" s="910"/>
      <c r="CB85" s="910"/>
      <c r="CC85" s="910"/>
      <c r="CD85" s="910"/>
      <c r="CE85" s="910"/>
      <c r="CF85" s="910"/>
      <c r="CG85" s="911"/>
      <c r="CH85" s="906"/>
      <c r="CI85" s="907"/>
      <c r="CJ85" s="907"/>
      <c r="CK85" s="907"/>
      <c r="CL85" s="908"/>
      <c r="CM85" s="906"/>
      <c r="CN85" s="907"/>
      <c r="CO85" s="907"/>
      <c r="CP85" s="907"/>
      <c r="CQ85" s="908"/>
      <c r="CR85" s="906"/>
      <c r="CS85" s="907"/>
      <c r="CT85" s="907"/>
      <c r="CU85" s="907"/>
      <c r="CV85" s="908"/>
      <c r="CW85" s="906"/>
      <c r="CX85" s="907"/>
      <c r="CY85" s="907"/>
      <c r="CZ85" s="907"/>
      <c r="DA85" s="908"/>
      <c r="DB85" s="906"/>
      <c r="DC85" s="907"/>
      <c r="DD85" s="907"/>
      <c r="DE85" s="907"/>
      <c r="DF85" s="908"/>
      <c r="DG85" s="906"/>
      <c r="DH85" s="907"/>
      <c r="DI85" s="907"/>
      <c r="DJ85" s="907"/>
      <c r="DK85" s="908"/>
      <c r="DL85" s="906"/>
      <c r="DM85" s="907"/>
      <c r="DN85" s="907"/>
      <c r="DO85" s="907"/>
      <c r="DP85" s="908"/>
      <c r="DQ85" s="906"/>
      <c r="DR85" s="907"/>
      <c r="DS85" s="907"/>
      <c r="DT85" s="907"/>
      <c r="DU85" s="908"/>
      <c r="DV85" s="903"/>
      <c r="DW85" s="904"/>
      <c r="DX85" s="904"/>
      <c r="DY85" s="904"/>
      <c r="DZ85" s="905"/>
      <c r="EA85" s="247"/>
    </row>
    <row r="86" spans="1:131" s="248" customFormat="1" ht="26.25" customHeight="1" x14ac:dyDescent="0.15">
      <c r="A86" s="262">
        <v>19</v>
      </c>
      <c r="B86" s="919"/>
      <c r="C86" s="920"/>
      <c r="D86" s="920"/>
      <c r="E86" s="920"/>
      <c r="F86" s="920"/>
      <c r="G86" s="920"/>
      <c r="H86" s="920"/>
      <c r="I86" s="920"/>
      <c r="J86" s="920"/>
      <c r="K86" s="920"/>
      <c r="L86" s="920"/>
      <c r="M86" s="920"/>
      <c r="N86" s="920"/>
      <c r="O86" s="920"/>
      <c r="P86" s="921"/>
      <c r="Q86" s="922"/>
      <c r="R86" s="877"/>
      <c r="S86" s="877"/>
      <c r="T86" s="877"/>
      <c r="U86" s="877"/>
      <c r="V86" s="877"/>
      <c r="W86" s="877"/>
      <c r="X86" s="877"/>
      <c r="Y86" s="877"/>
      <c r="Z86" s="877"/>
      <c r="AA86" s="877"/>
      <c r="AB86" s="877"/>
      <c r="AC86" s="877"/>
      <c r="AD86" s="877"/>
      <c r="AE86" s="877"/>
      <c r="AF86" s="877"/>
      <c r="AG86" s="877"/>
      <c r="AH86" s="877"/>
      <c r="AI86" s="877"/>
      <c r="AJ86" s="877"/>
      <c r="AK86" s="877"/>
      <c r="AL86" s="877"/>
      <c r="AM86" s="877"/>
      <c r="AN86" s="877"/>
      <c r="AO86" s="877"/>
      <c r="AP86" s="877"/>
      <c r="AQ86" s="877"/>
      <c r="AR86" s="877"/>
      <c r="AS86" s="877"/>
      <c r="AT86" s="877"/>
      <c r="AU86" s="877"/>
      <c r="AV86" s="877"/>
      <c r="AW86" s="877"/>
      <c r="AX86" s="877"/>
      <c r="AY86" s="877"/>
      <c r="AZ86" s="923"/>
      <c r="BA86" s="923"/>
      <c r="BB86" s="923"/>
      <c r="BC86" s="923"/>
      <c r="BD86" s="924"/>
      <c r="BE86" s="266"/>
      <c r="BF86" s="266"/>
      <c r="BG86" s="266"/>
      <c r="BH86" s="266"/>
      <c r="BI86" s="266"/>
      <c r="BJ86" s="266"/>
      <c r="BK86" s="266"/>
      <c r="BL86" s="266"/>
      <c r="BM86" s="266"/>
      <c r="BN86" s="266"/>
      <c r="BO86" s="266"/>
      <c r="BP86" s="266"/>
      <c r="BQ86" s="263">
        <v>80</v>
      </c>
      <c r="BR86" s="268"/>
      <c r="BS86" s="909"/>
      <c r="BT86" s="910"/>
      <c r="BU86" s="910"/>
      <c r="BV86" s="910"/>
      <c r="BW86" s="910"/>
      <c r="BX86" s="910"/>
      <c r="BY86" s="910"/>
      <c r="BZ86" s="910"/>
      <c r="CA86" s="910"/>
      <c r="CB86" s="910"/>
      <c r="CC86" s="910"/>
      <c r="CD86" s="910"/>
      <c r="CE86" s="910"/>
      <c r="CF86" s="910"/>
      <c r="CG86" s="911"/>
      <c r="CH86" s="906"/>
      <c r="CI86" s="907"/>
      <c r="CJ86" s="907"/>
      <c r="CK86" s="907"/>
      <c r="CL86" s="908"/>
      <c r="CM86" s="906"/>
      <c r="CN86" s="907"/>
      <c r="CO86" s="907"/>
      <c r="CP86" s="907"/>
      <c r="CQ86" s="908"/>
      <c r="CR86" s="906"/>
      <c r="CS86" s="907"/>
      <c r="CT86" s="907"/>
      <c r="CU86" s="907"/>
      <c r="CV86" s="908"/>
      <c r="CW86" s="906"/>
      <c r="CX86" s="907"/>
      <c r="CY86" s="907"/>
      <c r="CZ86" s="907"/>
      <c r="DA86" s="908"/>
      <c r="DB86" s="906"/>
      <c r="DC86" s="907"/>
      <c r="DD86" s="907"/>
      <c r="DE86" s="907"/>
      <c r="DF86" s="908"/>
      <c r="DG86" s="906"/>
      <c r="DH86" s="907"/>
      <c r="DI86" s="907"/>
      <c r="DJ86" s="907"/>
      <c r="DK86" s="908"/>
      <c r="DL86" s="906"/>
      <c r="DM86" s="907"/>
      <c r="DN86" s="907"/>
      <c r="DO86" s="907"/>
      <c r="DP86" s="908"/>
      <c r="DQ86" s="906"/>
      <c r="DR86" s="907"/>
      <c r="DS86" s="907"/>
      <c r="DT86" s="907"/>
      <c r="DU86" s="908"/>
      <c r="DV86" s="903"/>
      <c r="DW86" s="904"/>
      <c r="DX86" s="904"/>
      <c r="DY86" s="904"/>
      <c r="DZ86" s="905"/>
      <c r="EA86" s="247"/>
    </row>
    <row r="87" spans="1:131" s="248" customFormat="1" ht="26.25" customHeight="1" x14ac:dyDescent="0.15">
      <c r="A87" s="270">
        <v>20</v>
      </c>
      <c r="B87" s="928"/>
      <c r="C87" s="929"/>
      <c r="D87" s="929"/>
      <c r="E87" s="929"/>
      <c r="F87" s="929"/>
      <c r="G87" s="929"/>
      <c r="H87" s="929"/>
      <c r="I87" s="929"/>
      <c r="J87" s="929"/>
      <c r="K87" s="929"/>
      <c r="L87" s="929"/>
      <c r="M87" s="929"/>
      <c r="N87" s="929"/>
      <c r="O87" s="929"/>
      <c r="P87" s="930"/>
      <c r="Q87" s="931"/>
      <c r="R87" s="932"/>
      <c r="S87" s="932"/>
      <c r="T87" s="932"/>
      <c r="U87" s="932"/>
      <c r="V87" s="932"/>
      <c r="W87" s="932"/>
      <c r="X87" s="932"/>
      <c r="Y87" s="932"/>
      <c r="Z87" s="932"/>
      <c r="AA87" s="932"/>
      <c r="AB87" s="932"/>
      <c r="AC87" s="932"/>
      <c r="AD87" s="932"/>
      <c r="AE87" s="932"/>
      <c r="AF87" s="932"/>
      <c r="AG87" s="932"/>
      <c r="AH87" s="932"/>
      <c r="AI87" s="932"/>
      <c r="AJ87" s="932"/>
      <c r="AK87" s="932"/>
      <c r="AL87" s="932"/>
      <c r="AM87" s="932"/>
      <c r="AN87" s="932"/>
      <c r="AO87" s="932"/>
      <c r="AP87" s="932"/>
      <c r="AQ87" s="932"/>
      <c r="AR87" s="932"/>
      <c r="AS87" s="932"/>
      <c r="AT87" s="932"/>
      <c r="AU87" s="932"/>
      <c r="AV87" s="932"/>
      <c r="AW87" s="932"/>
      <c r="AX87" s="932"/>
      <c r="AY87" s="932"/>
      <c r="AZ87" s="933"/>
      <c r="BA87" s="933"/>
      <c r="BB87" s="933"/>
      <c r="BC87" s="933"/>
      <c r="BD87" s="934"/>
      <c r="BE87" s="266"/>
      <c r="BF87" s="266"/>
      <c r="BG87" s="266"/>
      <c r="BH87" s="266"/>
      <c r="BI87" s="266"/>
      <c r="BJ87" s="266"/>
      <c r="BK87" s="266"/>
      <c r="BL87" s="266"/>
      <c r="BM87" s="266"/>
      <c r="BN87" s="266"/>
      <c r="BO87" s="266"/>
      <c r="BP87" s="266"/>
      <c r="BQ87" s="263">
        <v>81</v>
      </c>
      <c r="BR87" s="268"/>
      <c r="BS87" s="909"/>
      <c r="BT87" s="910"/>
      <c r="BU87" s="910"/>
      <c r="BV87" s="910"/>
      <c r="BW87" s="910"/>
      <c r="BX87" s="910"/>
      <c r="BY87" s="910"/>
      <c r="BZ87" s="910"/>
      <c r="CA87" s="910"/>
      <c r="CB87" s="910"/>
      <c r="CC87" s="910"/>
      <c r="CD87" s="910"/>
      <c r="CE87" s="910"/>
      <c r="CF87" s="910"/>
      <c r="CG87" s="911"/>
      <c r="CH87" s="906"/>
      <c r="CI87" s="907"/>
      <c r="CJ87" s="907"/>
      <c r="CK87" s="907"/>
      <c r="CL87" s="908"/>
      <c r="CM87" s="906"/>
      <c r="CN87" s="907"/>
      <c r="CO87" s="907"/>
      <c r="CP87" s="907"/>
      <c r="CQ87" s="908"/>
      <c r="CR87" s="906"/>
      <c r="CS87" s="907"/>
      <c r="CT87" s="907"/>
      <c r="CU87" s="907"/>
      <c r="CV87" s="908"/>
      <c r="CW87" s="906"/>
      <c r="CX87" s="907"/>
      <c r="CY87" s="907"/>
      <c r="CZ87" s="907"/>
      <c r="DA87" s="908"/>
      <c r="DB87" s="906"/>
      <c r="DC87" s="907"/>
      <c r="DD87" s="907"/>
      <c r="DE87" s="907"/>
      <c r="DF87" s="908"/>
      <c r="DG87" s="906"/>
      <c r="DH87" s="907"/>
      <c r="DI87" s="907"/>
      <c r="DJ87" s="907"/>
      <c r="DK87" s="908"/>
      <c r="DL87" s="906"/>
      <c r="DM87" s="907"/>
      <c r="DN87" s="907"/>
      <c r="DO87" s="907"/>
      <c r="DP87" s="908"/>
      <c r="DQ87" s="906"/>
      <c r="DR87" s="907"/>
      <c r="DS87" s="907"/>
      <c r="DT87" s="907"/>
      <c r="DU87" s="908"/>
      <c r="DV87" s="903"/>
      <c r="DW87" s="904"/>
      <c r="DX87" s="904"/>
      <c r="DY87" s="904"/>
      <c r="DZ87" s="905"/>
      <c r="EA87" s="247"/>
    </row>
    <row r="88" spans="1:131" s="248" customFormat="1" ht="26.25" customHeight="1" thickBot="1" x14ac:dyDescent="0.2">
      <c r="A88" s="265" t="s">
        <v>390</v>
      </c>
      <c r="B88" s="836" t="s">
        <v>428</v>
      </c>
      <c r="C88" s="837"/>
      <c r="D88" s="837"/>
      <c r="E88" s="837"/>
      <c r="F88" s="837"/>
      <c r="G88" s="837"/>
      <c r="H88" s="837"/>
      <c r="I88" s="837"/>
      <c r="J88" s="837"/>
      <c r="K88" s="837"/>
      <c r="L88" s="837"/>
      <c r="M88" s="837"/>
      <c r="N88" s="837"/>
      <c r="O88" s="837"/>
      <c r="P88" s="838"/>
      <c r="Q88" s="884"/>
      <c r="R88" s="885"/>
      <c r="S88" s="885"/>
      <c r="T88" s="885"/>
      <c r="U88" s="885"/>
      <c r="V88" s="885"/>
      <c r="W88" s="885"/>
      <c r="X88" s="885"/>
      <c r="Y88" s="885"/>
      <c r="Z88" s="885"/>
      <c r="AA88" s="885"/>
      <c r="AB88" s="885"/>
      <c r="AC88" s="885"/>
      <c r="AD88" s="885"/>
      <c r="AE88" s="885"/>
      <c r="AF88" s="888">
        <f>+AF68+AF69</f>
        <v>16</v>
      </c>
      <c r="AG88" s="888"/>
      <c r="AH88" s="888"/>
      <c r="AI88" s="888"/>
      <c r="AJ88" s="888"/>
      <c r="AK88" s="885"/>
      <c r="AL88" s="885"/>
      <c r="AM88" s="885"/>
      <c r="AN88" s="885"/>
      <c r="AO88" s="885"/>
      <c r="AP88" s="888">
        <f>+AP68</f>
        <v>1783</v>
      </c>
      <c r="AQ88" s="888"/>
      <c r="AR88" s="888"/>
      <c r="AS88" s="888"/>
      <c r="AT88" s="888"/>
      <c r="AU88" s="888">
        <f>+AU68</f>
        <v>1282</v>
      </c>
      <c r="AV88" s="888"/>
      <c r="AW88" s="888"/>
      <c r="AX88" s="888"/>
      <c r="AY88" s="888"/>
      <c r="AZ88" s="893"/>
      <c r="BA88" s="893"/>
      <c r="BB88" s="893"/>
      <c r="BC88" s="893"/>
      <c r="BD88" s="894"/>
      <c r="BE88" s="266"/>
      <c r="BF88" s="266"/>
      <c r="BG88" s="266"/>
      <c r="BH88" s="266"/>
      <c r="BI88" s="266"/>
      <c r="BJ88" s="266"/>
      <c r="BK88" s="266"/>
      <c r="BL88" s="266"/>
      <c r="BM88" s="266"/>
      <c r="BN88" s="266"/>
      <c r="BO88" s="266"/>
      <c r="BP88" s="266"/>
      <c r="BQ88" s="263">
        <v>82</v>
      </c>
      <c r="BR88" s="268"/>
      <c r="BS88" s="909"/>
      <c r="BT88" s="910"/>
      <c r="BU88" s="910"/>
      <c r="BV88" s="910"/>
      <c r="BW88" s="910"/>
      <c r="BX88" s="910"/>
      <c r="BY88" s="910"/>
      <c r="BZ88" s="910"/>
      <c r="CA88" s="910"/>
      <c r="CB88" s="910"/>
      <c r="CC88" s="910"/>
      <c r="CD88" s="910"/>
      <c r="CE88" s="910"/>
      <c r="CF88" s="910"/>
      <c r="CG88" s="911"/>
      <c r="CH88" s="906"/>
      <c r="CI88" s="907"/>
      <c r="CJ88" s="907"/>
      <c r="CK88" s="907"/>
      <c r="CL88" s="908"/>
      <c r="CM88" s="906"/>
      <c r="CN88" s="907"/>
      <c r="CO88" s="907"/>
      <c r="CP88" s="907"/>
      <c r="CQ88" s="908"/>
      <c r="CR88" s="906"/>
      <c r="CS88" s="907"/>
      <c r="CT88" s="907"/>
      <c r="CU88" s="907"/>
      <c r="CV88" s="908"/>
      <c r="CW88" s="906"/>
      <c r="CX88" s="907"/>
      <c r="CY88" s="907"/>
      <c r="CZ88" s="907"/>
      <c r="DA88" s="908"/>
      <c r="DB88" s="906"/>
      <c r="DC88" s="907"/>
      <c r="DD88" s="907"/>
      <c r="DE88" s="907"/>
      <c r="DF88" s="908"/>
      <c r="DG88" s="906"/>
      <c r="DH88" s="907"/>
      <c r="DI88" s="907"/>
      <c r="DJ88" s="907"/>
      <c r="DK88" s="908"/>
      <c r="DL88" s="906"/>
      <c r="DM88" s="907"/>
      <c r="DN88" s="907"/>
      <c r="DO88" s="907"/>
      <c r="DP88" s="908"/>
      <c r="DQ88" s="906"/>
      <c r="DR88" s="907"/>
      <c r="DS88" s="907"/>
      <c r="DT88" s="907"/>
      <c r="DU88" s="908"/>
      <c r="DV88" s="903"/>
      <c r="DW88" s="904"/>
      <c r="DX88" s="904"/>
      <c r="DY88" s="904"/>
      <c r="DZ88" s="905"/>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09"/>
      <c r="BT89" s="910"/>
      <c r="BU89" s="910"/>
      <c r="BV89" s="910"/>
      <c r="BW89" s="910"/>
      <c r="BX89" s="910"/>
      <c r="BY89" s="910"/>
      <c r="BZ89" s="910"/>
      <c r="CA89" s="910"/>
      <c r="CB89" s="910"/>
      <c r="CC89" s="910"/>
      <c r="CD89" s="910"/>
      <c r="CE89" s="910"/>
      <c r="CF89" s="910"/>
      <c r="CG89" s="911"/>
      <c r="CH89" s="906"/>
      <c r="CI89" s="907"/>
      <c r="CJ89" s="907"/>
      <c r="CK89" s="907"/>
      <c r="CL89" s="908"/>
      <c r="CM89" s="906"/>
      <c r="CN89" s="907"/>
      <c r="CO89" s="907"/>
      <c r="CP89" s="907"/>
      <c r="CQ89" s="908"/>
      <c r="CR89" s="906"/>
      <c r="CS89" s="907"/>
      <c r="CT89" s="907"/>
      <c r="CU89" s="907"/>
      <c r="CV89" s="908"/>
      <c r="CW89" s="906"/>
      <c r="CX89" s="907"/>
      <c r="CY89" s="907"/>
      <c r="CZ89" s="907"/>
      <c r="DA89" s="908"/>
      <c r="DB89" s="906"/>
      <c r="DC89" s="907"/>
      <c r="DD89" s="907"/>
      <c r="DE89" s="907"/>
      <c r="DF89" s="908"/>
      <c r="DG89" s="906"/>
      <c r="DH89" s="907"/>
      <c r="DI89" s="907"/>
      <c r="DJ89" s="907"/>
      <c r="DK89" s="908"/>
      <c r="DL89" s="906"/>
      <c r="DM89" s="907"/>
      <c r="DN89" s="907"/>
      <c r="DO89" s="907"/>
      <c r="DP89" s="908"/>
      <c r="DQ89" s="906"/>
      <c r="DR89" s="907"/>
      <c r="DS89" s="907"/>
      <c r="DT89" s="907"/>
      <c r="DU89" s="908"/>
      <c r="DV89" s="903"/>
      <c r="DW89" s="904"/>
      <c r="DX89" s="904"/>
      <c r="DY89" s="904"/>
      <c r="DZ89" s="905"/>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09"/>
      <c r="BT90" s="910"/>
      <c r="BU90" s="910"/>
      <c r="BV90" s="910"/>
      <c r="BW90" s="910"/>
      <c r="BX90" s="910"/>
      <c r="BY90" s="910"/>
      <c r="BZ90" s="910"/>
      <c r="CA90" s="910"/>
      <c r="CB90" s="910"/>
      <c r="CC90" s="910"/>
      <c r="CD90" s="910"/>
      <c r="CE90" s="910"/>
      <c r="CF90" s="910"/>
      <c r="CG90" s="911"/>
      <c r="CH90" s="906"/>
      <c r="CI90" s="907"/>
      <c r="CJ90" s="907"/>
      <c r="CK90" s="907"/>
      <c r="CL90" s="908"/>
      <c r="CM90" s="906"/>
      <c r="CN90" s="907"/>
      <c r="CO90" s="907"/>
      <c r="CP90" s="907"/>
      <c r="CQ90" s="908"/>
      <c r="CR90" s="906"/>
      <c r="CS90" s="907"/>
      <c r="CT90" s="907"/>
      <c r="CU90" s="907"/>
      <c r="CV90" s="908"/>
      <c r="CW90" s="906"/>
      <c r="CX90" s="907"/>
      <c r="CY90" s="907"/>
      <c r="CZ90" s="907"/>
      <c r="DA90" s="908"/>
      <c r="DB90" s="906"/>
      <c r="DC90" s="907"/>
      <c r="DD90" s="907"/>
      <c r="DE90" s="907"/>
      <c r="DF90" s="908"/>
      <c r="DG90" s="906"/>
      <c r="DH90" s="907"/>
      <c r="DI90" s="907"/>
      <c r="DJ90" s="907"/>
      <c r="DK90" s="908"/>
      <c r="DL90" s="906"/>
      <c r="DM90" s="907"/>
      <c r="DN90" s="907"/>
      <c r="DO90" s="907"/>
      <c r="DP90" s="908"/>
      <c r="DQ90" s="906"/>
      <c r="DR90" s="907"/>
      <c r="DS90" s="907"/>
      <c r="DT90" s="907"/>
      <c r="DU90" s="908"/>
      <c r="DV90" s="903"/>
      <c r="DW90" s="904"/>
      <c r="DX90" s="904"/>
      <c r="DY90" s="904"/>
      <c r="DZ90" s="905"/>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09"/>
      <c r="BT91" s="910"/>
      <c r="BU91" s="910"/>
      <c r="BV91" s="910"/>
      <c r="BW91" s="910"/>
      <c r="BX91" s="910"/>
      <c r="BY91" s="910"/>
      <c r="BZ91" s="910"/>
      <c r="CA91" s="910"/>
      <c r="CB91" s="910"/>
      <c r="CC91" s="910"/>
      <c r="CD91" s="910"/>
      <c r="CE91" s="910"/>
      <c r="CF91" s="910"/>
      <c r="CG91" s="911"/>
      <c r="CH91" s="906"/>
      <c r="CI91" s="907"/>
      <c r="CJ91" s="907"/>
      <c r="CK91" s="907"/>
      <c r="CL91" s="908"/>
      <c r="CM91" s="906"/>
      <c r="CN91" s="907"/>
      <c r="CO91" s="907"/>
      <c r="CP91" s="907"/>
      <c r="CQ91" s="908"/>
      <c r="CR91" s="906"/>
      <c r="CS91" s="907"/>
      <c r="CT91" s="907"/>
      <c r="CU91" s="907"/>
      <c r="CV91" s="908"/>
      <c r="CW91" s="906"/>
      <c r="CX91" s="907"/>
      <c r="CY91" s="907"/>
      <c r="CZ91" s="907"/>
      <c r="DA91" s="908"/>
      <c r="DB91" s="906"/>
      <c r="DC91" s="907"/>
      <c r="DD91" s="907"/>
      <c r="DE91" s="907"/>
      <c r="DF91" s="908"/>
      <c r="DG91" s="906"/>
      <c r="DH91" s="907"/>
      <c r="DI91" s="907"/>
      <c r="DJ91" s="907"/>
      <c r="DK91" s="908"/>
      <c r="DL91" s="906"/>
      <c r="DM91" s="907"/>
      <c r="DN91" s="907"/>
      <c r="DO91" s="907"/>
      <c r="DP91" s="908"/>
      <c r="DQ91" s="906"/>
      <c r="DR91" s="907"/>
      <c r="DS91" s="907"/>
      <c r="DT91" s="907"/>
      <c r="DU91" s="908"/>
      <c r="DV91" s="903"/>
      <c r="DW91" s="904"/>
      <c r="DX91" s="904"/>
      <c r="DY91" s="904"/>
      <c r="DZ91" s="905"/>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09"/>
      <c r="BT92" s="910"/>
      <c r="BU92" s="910"/>
      <c r="BV92" s="910"/>
      <c r="BW92" s="910"/>
      <c r="BX92" s="910"/>
      <c r="BY92" s="910"/>
      <c r="BZ92" s="910"/>
      <c r="CA92" s="910"/>
      <c r="CB92" s="910"/>
      <c r="CC92" s="910"/>
      <c r="CD92" s="910"/>
      <c r="CE92" s="910"/>
      <c r="CF92" s="910"/>
      <c r="CG92" s="911"/>
      <c r="CH92" s="906"/>
      <c r="CI92" s="907"/>
      <c r="CJ92" s="907"/>
      <c r="CK92" s="907"/>
      <c r="CL92" s="908"/>
      <c r="CM92" s="906"/>
      <c r="CN92" s="907"/>
      <c r="CO92" s="907"/>
      <c r="CP92" s="907"/>
      <c r="CQ92" s="908"/>
      <c r="CR92" s="906"/>
      <c r="CS92" s="907"/>
      <c r="CT92" s="907"/>
      <c r="CU92" s="907"/>
      <c r="CV92" s="908"/>
      <c r="CW92" s="906"/>
      <c r="CX92" s="907"/>
      <c r="CY92" s="907"/>
      <c r="CZ92" s="907"/>
      <c r="DA92" s="908"/>
      <c r="DB92" s="906"/>
      <c r="DC92" s="907"/>
      <c r="DD92" s="907"/>
      <c r="DE92" s="907"/>
      <c r="DF92" s="908"/>
      <c r="DG92" s="906"/>
      <c r="DH92" s="907"/>
      <c r="DI92" s="907"/>
      <c r="DJ92" s="907"/>
      <c r="DK92" s="908"/>
      <c r="DL92" s="906"/>
      <c r="DM92" s="907"/>
      <c r="DN92" s="907"/>
      <c r="DO92" s="907"/>
      <c r="DP92" s="908"/>
      <c r="DQ92" s="906"/>
      <c r="DR92" s="907"/>
      <c r="DS92" s="907"/>
      <c r="DT92" s="907"/>
      <c r="DU92" s="908"/>
      <c r="DV92" s="903"/>
      <c r="DW92" s="904"/>
      <c r="DX92" s="904"/>
      <c r="DY92" s="904"/>
      <c r="DZ92" s="905"/>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09"/>
      <c r="BT93" s="910"/>
      <c r="BU93" s="910"/>
      <c r="BV93" s="910"/>
      <c r="BW93" s="910"/>
      <c r="BX93" s="910"/>
      <c r="BY93" s="910"/>
      <c r="BZ93" s="910"/>
      <c r="CA93" s="910"/>
      <c r="CB93" s="910"/>
      <c r="CC93" s="910"/>
      <c r="CD93" s="910"/>
      <c r="CE93" s="910"/>
      <c r="CF93" s="910"/>
      <c r="CG93" s="911"/>
      <c r="CH93" s="906"/>
      <c r="CI93" s="907"/>
      <c r="CJ93" s="907"/>
      <c r="CK93" s="907"/>
      <c r="CL93" s="908"/>
      <c r="CM93" s="906"/>
      <c r="CN93" s="907"/>
      <c r="CO93" s="907"/>
      <c r="CP93" s="907"/>
      <c r="CQ93" s="908"/>
      <c r="CR93" s="906"/>
      <c r="CS93" s="907"/>
      <c r="CT93" s="907"/>
      <c r="CU93" s="907"/>
      <c r="CV93" s="908"/>
      <c r="CW93" s="906"/>
      <c r="CX93" s="907"/>
      <c r="CY93" s="907"/>
      <c r="CZ93" s="907"/>
      <c r="DA93" s="908"/>
      <c r="DB93" s="906"/>
      <c r="DC93" s="907"/>
      <c r="DD93" s="907"/>
      <c r="DE93" s="907"/>
      <c r="DF93" s="908"/>
      <c r="DG93" s="906"/>
      <c r="DH93" s="907"/>
      <c r="DI93" s="907"/>
      <c r="DJ93" s="907"/>
      <c r="DK93" s="908"/>
      <c r="DL93" s="906"/>
      <c r="DM93" s="907"/>
      <c r="DN93" s="907"/>
      <c r="DO93" s="907"/>
      <c r="DP93" s="908"/>
      <c r="DQ93" s="906"/>
      <c r="DR93" s="907"/>
      <c r="DS93" s="907"/>
      <c r="DT93" s="907"/>
      <c r="DU93" s="908"/>
      <c r="DV93" s="903"/>
      <c r="DW93" s="904"/>
      <c r="DX93" s="904"/>
      <c r="DY93" s="904"/>
      <c r="DZ93" s="905"/>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09"/>
      <c r="BT94" s="910"/>
      <c r="BU94" s="910"/>
      <c r="BV94" s="910"/>
      <c r="BW94" s="910"/>
      <c r="BX94" s="910"/>
      <c r="BY94" s="910"/>
      <c r="BZ94" s="910"/>
      <c r="CA94" s="910"/>
      <c r="CB94" s="910"/>
      <c r="CC94" s="910"/>
      <c r="CD94" s="910"/>
      <c r="CE94" s="910"/>
      <c r="CF94" s="910"/>
      <c r="CG94" s="911"/>
      <c r="CH94" s="906"/>
      <c r="CI94" s="907"/>
      <c r="CJ94" s="907"/>
      <c r="CK94" s="907"/>
      <c r="CL94" s="908"/>
      <c r="CM94" s="906"/>
      <c r="CN94" s="907"/>
      <c r="CO94" s="907"/>
      <c r="CP94" s="907"/>
      <c r="CQ94" s="908"/>
      <c r="CR94" s="906"/>
      <c r="CS94" s="907"/>
      <c r="CT94" s="907"/>
      <c r="CU94" s="907"/>
      <c r="CV94" s="908"/>
      <c r="CW94" s="906"/>
      <c r="CX94" s="907"/>
      <c r="CY94" s="907"/>
      <c r="CZ94" s="907"/>
      <c r="DA94" s="908"/>
      <c r="DB94" s="906"/>
      <c r="DC94" s="907"/>
      <c r="DD94" s="907"/>
      <c r="DE94" s="907"/>
      <c r="DF94" s="908"/>
      <c r="DG94" s="906"/>
      <c r="DH94" s="907"/>
      <c r="DI94" s="907"/>
      <c r="DJ94" s="907"/>
      <c r="DK94" s="908"/>
      <c r="DL94" s="906"/>
      <c r="DM94" s="907"/>
      <c r="DN94" s="907"/>
      <c r="DO94" s="907"/>
      <c r="DP94" s="908"/>
      <c r="DQ94" s="906"/>
      <c r="DR94" s="907"/>
      <c r="DS94" s="907"/>
      <c r="DT94" s="907"/>
      <c r="DU94" s="908"/>
      <c r="DV94" s="903"/>
      <c r="DW94" s="904"/>
      <c r="DX94" s="904"/>
      <c r="DY94" s="904"/>
      <c r="DZ94" s="905"/>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09"/>
      <c r="BT95" s="910"/>
      <c r="BU95" s="910"/>
      <c r="BV95" s="910"/>
      <c r="BW95" s="910"/>
      <c r="BX95" s="910"/>
      <c r="BY95" s="910"/>
      <c r="BZ95" s="910"/>
      <c r="CA95" s="910"/>
      <c r="CB95" s="910"/>
      <c r="CC95" s="910"/>
      <c r="CD95" s="910"/>
      <c r="CE95" s="910"/>
      <c r="CF95" s="910"/>
      <c r="CG95" s="911"/>
      <c r="CH95" s="906"/>
      <c r="CI95" s="907"/>
      <c r="CJ95" s="907"/>
      <c r="CK95" s="907"/>
      <c r="CL95" s="908"/>
      <c r="CM95" s="906"/>
      <c r="CN95" s="907"/>
      <c r="CO95" s="907"/>
      <c r="CP95" s="907"/>
      <c r="CQ95" s="908"/>
      <c r="CR95" s="906"/>
      <c r="CS95" s="907"/>
      <c r="CT95" s="907"/>
      <c r="CU95" s="907"/>
      <c r="CV95" s="908"/>
      <c r="CW95" s="906"/>
      <c r="CX95" s="907"/>
      <c r="CY95" s="907"/>
      <c r="CZ95" s="907"/>
      <c r="DA95" s="908"/>
      <c r="DB95" s="906"/>
      <c r="DC95" s="907"/>
      <c r="DD95" s="907"/>
      <c r="DE95" s="907"/>
      <c r="DF95" s="908"/>
      <c r="DG95" s="906"/>
      <c r="DH95" s="907"/>
      <c r="DI95" s="907"/>
      <c r="DJ95" s="907"/>
      <c r="DK95" s="908"/>
      <c r="DL95" s="906"/>
      <c r="DM95" s="907"/>
      <c r="DN95" s="907"/>
      <c r="DO95" s="907"/>
      <c r="DP95" s="908"/>
      <c r="DQ95" s="906"/>
      <c r="DR95" s="907"/>
      <c r="DS95" s="907"/>
      <c r="DT95" s="907"/>
      <c r="DU95" s="908"/>
      <c r="DV95" s="903"/>
      <c r="DW95" s="904"/>
      <c r="DX95" s="904"/>
      <c r="DY95" s="904"/>
      <c r="DZ95" s="905"/>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09"/>
      <c r="BT96" s="910"/>
      <c r="BU96" s="910"/>
      <c r="BV96" s="910"/>
      <c r="BW96" s="910"/>
      <c r="BX96" s="910"/>
      <c r="BY96" s="910"/>
      <c r="BZ96" s="910"/>
      <c r="CA96" s="910"/>
      <c r="CB96" s="910"/>
      <c r="CC96" s="910"/>
      <c r="CD96" s="910"/>
      <c r="CE96" s="910"/>
      <c r="CF96" s="910"/>
      <c r="CG96" s="911"/>
      <c r="CH96" s="906"/>
      <c r="CI96" s="907"/>
      <c r="CJ96" s="907"/>
      <c r="CK96" s="907"/>
      <c r="CL96" s="908"/>
      <c r="CM96" s="906"/>
      <c r="CN96" s="907"/>
      <c r="CO96" s="907"/>
      <c r="CP96" s="907"/>
      <c r="CQ96" s="908"/>
      <c r="CR96" s="906"/>
      <c r="CS96" s="907"/>
      <c r="CT96" s="907"/>
      <c r="CU96" s="907"/>
      <c r="CV96" s="908"/>
      <c r="CW96" s="906"/>
      <c r="CX96" s="907"/>
      <c r="CY96" s="907"/>
      <c r="CZ96" s="907"/>
      <c r="DA96" s="908"/>
      <c r="DB96" s="906"/>
      <c r="DC96" s="907"/>
      <c r="DD96" s="907"/>
      <c r="DE96" s="907"/>
      <c r="DF96" s="908"/>
      <c r="DG96" s="906"/>
      <c r="DH96" s="907"/>
      <c r="DI96" s="907"/>
      <c r="DJ96" s="907"/>
      <c r="DK96" s="908"/>
      <c r="DL96" s="906"/>
      <c r="DM96" s="907"/>
      <c r="DN96" s="907"/>
      <c r="DO96" s="907"/>
      <c r="DP96" s="908"/>
      <c r="DQ96" s="906"/>
      <c r="DR96" s="907"/>
      <c r="DS96" s="907"/>
      <c r="DT96" s="907"/>
      <c r="DU96" s="908"/>
      <c r="DV96" s="903"/>
      <c r="DW96" s="904"/>
      <c r="DX96" s="904"/>
      <c r="DY96" s="904"/>
      <c r="DZ96" s="905"/>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09"/>
      <c r="BT97" s="910"/>
      <c r="BU97" s="910"/>
      <c r="BV97" s="910"/>
      <c r="BW97" s="910"/>
      <c r="BX97" s="910"/>
      <c r="BY97" s="910"/>
      <c r="BZ97" s="910"/>
      <c r="CA97" s="910"/>
      <c r="CB97" s="910"/>
      <c r="CC97" s="910"/>
      <c r="CD97" s="910"/>
      <c r="CE97" s="910"/>
      <c r="CF97" s="910"/>
      <c r="CG97" s="911"/>
      <c r="CH97" s="906"/>
      <c r="CI97" s="907"/>
      <c r="CJ97" s="907"/>
      <c r="CK97" s="907"/>
      <c r="CL97" s="908"/>
      <c r="CM97" s="906"/>
      <c r="CN97" s="907"/>
      <c r="CO97" s="907"/>
      <c r="CP97" s="907"/>
      <c r="CQ97" s="908"/>
      <c r="CR97" s="906"/>
      <c r="CS97" s="907"/>
      <c r="CT97" s="907"/>
      <c r="CU97" s="907"/>
      <c r="CV97" s="908"/>
      <c r="CW97" s="906"/>
      <c r="CX97" s="907"/>
      <c r="CY97" s="907"/>
      <c r="CZ97" s="907"/>
      <c r="DA97" s="908"/>
      <c r="DB97" s="906"/>
      <c r="DC97" s="907"/>
      <c r="DD97" s="907"/>
      <c r="DE97" s="907"/>
      <c r="DF97" s="908"/>
      <c r="DG97" s="906"/>
      <c r="DH97" s="907"/>
      <c r="DI97" s="907"/>
      <c r="DJ97" s="907"/>
      <c r="DK97" s="908"/>
      <c r="DL97" s="906"/>
      <c r="DM97" s="907"/>
      <c r="DN97" s="907"/>
      <c r="DO97" s="907"/>
      <c r="DP97" s="908"/>
      <c r="DQ97" s="906"/>
      <c r="DR97" s="907"/>
      <c r="DS97" s="907"/>
      <c r="DT97" s="907"/>
      <c r="DU97" s="908"/>
      <c r="DV97" s="903"/>
      <c r="DW97" s="904"/>
      <c r="DX97" s="904"/>
      <c r="DY97" s="904"/>
      <c r="DZ97" s="905"/>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09"/>
      <c r="BT98" s="910"/>
      <c r="BU98" s="910"/>
      <c r="BV98" s="910"/>
      <c r="BW98" s="910"/>
      <c r="BX98" s="910"/>
      <c r="BY98" s="910"/>
      <c r="BZ98" s="910"/>
      <c r="CA98" s="910"/>
      <c r="CB98" s="910"/>
      <c r="CC98" s="910"/>
      <c r="CD98" s="910"/>
      <c r="CE98" s="910"/>
      <c r="CF98" s="910"/>
      <c r="CG98" s="911"/>
      <c r="CH98" s="906"/>
      <c r="CI98" s="907"/>
      <c r="CJ98" s="907"/>
      <c r="CK98" s="907"/>
      <c r="CL98" s="908"/>
      <c r="CM98" s="906"/>
      <c r="CN98" s="907"/>
      <c r="CO98" s="907"/>
      <c r="CP98" s="907"/>
      <c r="CQ98" s="908"/>
      <c r="CR98" s="906"/>
      <c r="CS98" s="907"/>
      <c r="CT98" s="907"/>
      <c r="CU98" s="907"/>
      <c r="CV98" s="908"/>
      <c r="CW98" s="906"/>
      <c r="CX98" s="907"/>
      <c r="CY98" s="907"/>
      <c r="CZ98" s="907"/>
      <c r="DA98" s="908"/>
      <c r="DB98" s="906"/>
      <c r="DC98" s="907"/>
      <c r="DD98" s="907"/>
      <c r="DE98" s="907"/>
      <c r="DF98" s="908"/>
      <c r="DG98" s="906"/>
      <c r="DH98" s="907"/>
      <c r="DI98" s="907"/>
      <c r="DJ98" s="907"/>
      <c r="DK98" s="908"/>
      <c r="DL98" s="906"/>
      <c r="DM98" s="907"/>
      <c r="DN98" s="907"/>
      <c r="DO98" s="907"/>
      <c r="DP98" s="908"/>
      <c r="DQ98" s="906"/>
      <c r="DR98" s="907"/>
      <c r="DS98" s="907"/>
      <c r="DT98" s="907"/>
      <c r="DU98" s="908"/>
      <c r="DV98" s="903"/>
      <c r="DW98" s="904"/>
      <c r="DX98" s="904"/>
      <c r="DY98" s="904"/>
      <c r="DZ98" s="905"/>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09"/>
      <c r="BT99" s="910"/>
      <c r="BU99" s="910"/>
      <c r="BV99" s="910"/>
      <c r="BW99" s="910"/>
      <c r="BX99" s="910"/>
      <c r="BY99" s="910"/>
      <c r="BZ99" s="910"/>
      <c r="CA99" s="910"/>
      <c r="CB99" s="910"/>
      <c r="CC99" s="910"/>
      <c r="CD99" s="910"/>
      <c r="CE99" s="910"/>
      <c r="CF99" s="910"/>
      <c r="CG99" s="911"/>
      <c r="CH99" s="906"/>
      <c r="CI99" s="907"/>
      <c r="CJ99" s="907"/>
      <c r="CK99" s="907"/>
      <c r="CL99" s="908"/>
      <c r="CM99" s="906"/>
      <c r="CN99" s="907"/>
      <c r="CO99" s="907"/>
      <c r="CP99" s="907"/>
      <c r="CQ99" s="908"/>
      <c r="CR99" s="906"/>
      <c r="CS99" s="907"/>
      <c r="CT99" s="907"/>
      <c r="CU99" s="907"/>
      <c r="CV99" s="908"/>
      <c r="CW99" s="906"/>
      <c r="CX99" s="907"/>
      <c r="CY99" s="907"/>
      <c r="CZ99" s="907"/>
      <c r="DA99" s="908"/>
      <c r="DB99" s="906"/>
      <c r="DC99" s="907"/>
      <c r="DD99" s="907"/>
      <c r="DE99" s="907"/>
      <c r="DF99" s="908"/>
      <c r="DG99" s="906"/>
      <c r="DH99" s="907"/>
      <c r="DI99" s="907"/>
      <c r="DJ99" s="907"/>
      <c r="DK99" s="908"/>
      <c r="DL99" s="906"/>
      <c r="DM99" s="907"/>
      <c r="DN99" s="907"/>
      <c r="DO99" s="907"/>
      <c r="DP99" s="908"/>
      <c r="DQ99" s="906"/>
      <c r="DR99" s="907"/>
      <c r="DS99" s="907"/>
      <c r="DT99" s="907"/>
      <c r="DU99" s="908"/>
      <c r="DV99" s="903"/>
      <c r="DW99" s="904"/>
      <c r="DX99" s="904"/>
      <c r="DY99" s="904"/>
      <c r="DZ99" s="905"/>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09"/>
      <c r="BT100" s="910"/>
      <c r="BU100" s="910"/>
      <c r="BV100" s="910"/>
      <c r="BW100" s="910"/>
      <c r="BX100" s="910"/>
      <c r="BY100" s="910"/>
      <c r="BZ100" s="910"/>
      <c r="CA100" s="910"/>
      <c r="CB100" s="910"/>
      <c r="CC100" s="910"/>
      <c r="CD100" s="910"/>
      <c r="CE100" s="910"/>
      <c r="CF100" s="910"/>
      <c r="CG100" s="911"/>
      <c r="CH100" s="906"/>
      <c r="CI100" s="907"/>
      <c r="CJ100" s="907"/>
      <c r="CK100" s="907"/>
      <c r="CL100" s="908"/>
      <c r="CM100" s="906"/>
      <c r="CN100" s="907"/>
      <c r="CO100" s="907"/>
      <c r="CP100" s="907"/>
      <c r="CQ100" s="908"/>
      <c r="CR100" s="906"/>
      <c r="CS100" s="907"/>
      <c r="CT100" s="907"/>
      <c r="CU100" s="907"/>
      <c r="CV100" s="908"/>
      <c r="CW100" s="906"/>
      <c r="CX100" s="907"/>
      <c r="CY100" s="907"/>
      <c r="CZ100" s="907"/>
      <c r="DA100" s="908"/>
      <c r="DB100" s="906"/>
      <c r="DC100" s="907"/>
      <c r="DD100" s="907"/>
      <c r="DE100" s="907"/>
      <c r="DF100" s="908"/>
      <c r="DG100" s="906"/>
      <c r="DH100" s="907"/>
      <c r="DI100" s="907"/>
      <c r="DJ100" s="907"/>
      <c r="DK100" s="908"/>
      <c r="DL100" s="906"/>
      <c r="DM100" s="907"/>
      <c r="DN100" s="907"/>
      <c r="DO100" s="907"/>
      <c r="DP100" s="908"/>
      <c r="DQ100" s="906"/>
      <c r="DR100" s="907"/>
      <c r="DS100" s="907"/>
      <c r="DT100" s="907"/>
      <c r="DU100" s="908"/>
      <c r="DV100" s="903"/>
      <c r="DW100" s="904"/>
      <c r="DX100" s="904"/>
      <c r="DY100" s="904"/>
      <c r="DZ100" s="905"/>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09"/>
      <c r="BT101" s="910"/>
      <c r="BU101" s="910"/>
      <c r="BV101" s="910"/>
      <c r="BW101" s="910"/>
      <c r="BX101" s="910"/>
      <c r="BY101" s="910"/>
      <c r="BZ101" s="910"/>
      <c r="CA101" s="910"/>
      <c r="CB101" s="910"/>
      <c r="CC101" s="910"/>
      <c r="CD101" s="910"/>
      <c r="CE101" s="910"/>
      <c r="CF101" s="910"/>
      <c r="CG101" s="911"/>
      <c r="CH101" s="906"/>
      <c r="CI101" s="907"/>
      <c r="CJ101" s="907"/>
      <c r="CK101" s="907"/>
      <c r="CL101" s="908"/>
      <c r="CM101" s="906"/>
      <c r="CN101" s="907"/>
      <c r="CO101" s="907"/>
      <c r="CP101" s="907"/>
      <c r="CQ101" s="908"/>
      <c r="CR101" s="906"/>
      <c r="CS101" s="907"/>
      <c r="CT101" s="907"/>
      <c r="CU101" s="907"/>
      <c r="CV101" s="908"/>
      <c r="CW101" s="906"/>
      <c r="CX101" s="907"/>
      <c r="CY101" s="907"/>
      <c r="CZ101" s="907"/>
      <c r="DA101" s="908"/>
      <c r="DB101" s="906"/>
      <c r="DC101" s="907"/>
      <c r="DD101" s="907"/>
      <c r="DE101" s="907"/>
      <c r="DF101" s="908"/>
      <c r="DG101" s="906"/>
      <c r="DH101" s="907"/>
      <c r="DI101" s="907"/>
      <c r="DJ101" s="907"/>
      <c r="DK101" s="908"/>
      <c r="DL101" s="906"/>
      <c r="DM101" s="907"/>
      <c r="DN101" s="907"/>
      <c r="DO101" s="907"/>
      <c r="DP101" s="908"/>
      <c r="DQ101" s="906"/>
      <c r="DR101" s="907"/>
      <c r="DS101" s="907"/>
      <c r="DT101" s="907"/>
      <c r="DU101" s="908"/>
      <c r="DV101" s="903"/>
      <c r="DW101" s="904"/>
      <c r="DX101" s="904"/>
      <c r="DY101" s="904"/>
      <c r="DZ101" s="905"/>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390</v>
      </c>
      <c r="BR102" s="836" t="s">
        <v>429</v>
      </c>
      <c r="BS102" s="837"/>
      <c r="BT102" s="837"/>
      <c r="BU102" s="837"/>
      <c r="BV102" s="837"/>
      <c r="BW102" s="837"/>
      <c r="BX102" s="837"/>
      <c r="BY102" s="837"/>
      <c r="BZ102" s="837"/>
      <c r="CA102" s="837"/>
      <c r="CB102" s="837"/>
      <c r="CC102" s="837"/>
      <c r="CD102" s="837"/>
      <c r="CE102" s="837"/>
      <c r="CF102" s="837"/>
      <c r="CG102" s="838"/>
      <c r="CH102" s="935"/>
      <c r="CI102" s="936"/>
      <c r="CJ102" s="936"/>
      <c r="CK102" s="936"/>
      <c r="CL102" s="937"/>
      <c r="CM102" s="935"/>
      <c r="CN102" s="936"/>
      <c r="CO102" s="936"/>
      <c r="CP102" s="936"/>
      <c r="CQ102" s="937"/>
      <c r="CR102" s="938">
        <f>+SUM(CR7:CV16)</f>
        <v>520</v>
      </c>
      <c r="CS102" s="896"/>
      <c r="CT102" s="896"/>
      <c r="CU102" s="896"/>
      <c r="CV102" s="939"/>
      <c r="CW102" s="938">
        <f>+CW7+CW12+CW15+CW16</f>
        <v>66</v>
      </c>
      <c r="CX102" s="896"/>
      <c r="CY102" s="896"/>
      <c r="CZ102" s="896"/>
      <c r="DA102" s="939"/>
      <c r="DB102" s="938" t="s">
        <v>529</v>
      </c>
      <c r="DC102" s="896"/>
      <c r="DD102" s="896"/>
      <c r="DE102" s="896"/>
      <c r="DF102" s="939"/>
      <c r="DG102" s="938">
        <f>+DG9</f>
        <v>1734</v>
      </c>
      <c r="DH102" s="896"/>
      <c r="DI102" s="896"/>
      <c r="DJ102" s="896"/>
      <c r="DK102" s="939"/>
      <c r="DL102" s="938" t="s">
        <v>529</v>
      </c>
      <c r="DM102" s="896"/>
      <c r="DN102" s="896"/>
      <c r="DO102" s="896"/>
      <c r="DP102" s="939"/>
      <c r="DQ102" s="938">
        <f>+DQ9</f>
        <v>1384</v>
      </c>
      <c r="DR102" s="896"/>
      <c r="DS102" s="896"/>
      <c r="DT102" s="896"/>
      <c r="DU102" s="939"/>
      <c r="DV102" s="962"/>
      <c r="DW102" s="963"/>
      <c r="DX102" s="963"/>
      <c r="DY102" s="963"/>
      <c r="DZ102" s="964"/>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65" t="s">
        <v>430</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66" t="s">
        <v>431</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432</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433</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67" t="s">
        <v>434</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435</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247" customFormat="1" ht="26.25" customHeight="1" x14ac:dyDescent="0.15">
      <c r="A109" s="960" t="s">
        <v>436</v>
      </c>
      <c r="B109" s="941"/>
      <c r="C109" s="941"/>
      <c r="D109" s="941"/>
      <c r="E109" s="941"/>
      <c r="F109" s="941"/>
      <c r="G109" s="941"/>
      <c r="H109" s="941"/>
      <c r="I109" s="941"/>
      <c r="J109" s="941"/>
      <c r="K109" s="941"/>
      <c r="L109" s="941"/>
      <c r="M109" s="941"/>
      <c r="N109" s="941"/>
      <c r="O109" s="941"/>
      <c r="P109" s="941"/>
      <c r="Q109" s="941"/>
      <c r="R109" s="941"/>
      <c r="S109" s="941"/>
      <c r="T109" s="941"/>
      <c r="U109" s="941"/>
      <c r="V109" s="941"/>
      <c r="W109" s="941"/>
      <c r="X109" s="941"/>
      <c r="Y109" s="941"/>
      <c r="Z109" s="942"/>
      <c r="AA109" s="940" t="s">
        <v>437</v>
      </c>
      <c r="AB109" s="941"/>
      <c r="AC109" s="941"/>
      <c r="AD109" s="941"/>
      <c r="AE109" s="942"/>
      <c r="AF109" s="940" t="s">
        <v>305</v>
      </c>
      <c r="AG109" s="941"/>
      <c r="AH109" s="941"/>
      <c r="AI109" s="941"/>
      <c r="AJ109" s="942"/>
      <c r="AK109" s="940" t="s">
        <v>304</v>
      </c>
      <c r="AL109" s="941"/>
      <c r="AM109" s="941"/>
      <c r="AN109" s="941"/>
      <c r="AO109" s="942"/>
      <c r="AP109" s="940" t="s">
        <v>438</v>
      </c>
      <c r="AQ109" s="941"/>
      <c r="AR109" s="941"/>
      <c r="AS109" s="941"/>
      <c r="AT109" s="943"/>
      <c r="AU109" s="960" t="s">
        <v>436</v>
      </c>
      <c r="AV109" s="941"/>
      <c r="AW109" s="941"/>
      <c r="AX109" s="941"/>
      <c r="AY109" s="941"/>
      <c r="AZ109" s="941"/>
      <c r="BA109" s="941"/>
      <c r="BB109" s="941"/>
      <c r="BC109" s="941"/>
      <c r="BD109" s="941"/>
      <c r="BE109" s="941"/>
      <c r="BF109" s="941"/>
      <c r="BG109" s="941"/>
      <c r="BH109" s="941"/>
      <c r="BI109" s="941"/>
      <c r="BJ109" s="941"/>
      <c r="BK109" s="941"/>
      <c r="BL109" s="941"/>
      <c r="BM109" s="941"/>
      <c r="BN109" s="941"/>
      <c r="BO109" s="941"/>
      <c r="BP109" s="942"/>
      <c r="BQ109" s="940" t="s">
        <v>437</v>
      </c>
      <c r="BR109" s="941"/>
      <c r="BS109" s="941"/>
      <c r="BT109" s="941"/>
      <c r="BU109" s="942"/>
      <c r="BV109" s="940" t="s">
        <v>305</v>
      </c>
      <c r="BW109" s="941"/>
      <c r="BX109" s="941"/>
      <c r="BY109" s="941"/>
      <c r="BZ109" s="942"/>
      <c r="CA109" s="940" t="s">
        <v>304</v>
      </c>
      <c r="CB109" s="941"/>
      <c r="CC109" s="941"/>
      <c r="CD109" s="941"/>
      <c r="CE109" s="942"/>
      <c r="CF109" s="961" t="s">
        <v>438</v>
      </c>
      <c r="CG109" s="961"/>
      <c r="CH109" s="961"/>
      <c r="CI109" s="961"/>
      <c r="CJ109" s="961"/>
      <c r="CK109" s="940" t="s">
        <v>439</v>
      </c>
      <c r="CL109" s="941"/>
      <c r="CM109" s="941"/>
      <c r="CN109" s="941"/>
      <c r="CO109" s="941"/>
      <c r="CP109" s="941"/>
      <c r="CQ109" s="941"/>
      <c r="CR109" s="941"/>
      <c r="CS109" s="941"/>
      <c r="CT109" s="941"/>
      <c r="CU109" s="941"/>
      <c r="CV109" s="941"/>
      <c r="CW109" s="941"/>
      <c r="CX109" s="941"/>
      <c r="CY109" s="941"/>
      <c r="CZ109" s="941"/>
      <c r="DA109" s="941"/>
      <c r="DB109" s="941"/>
      <c r="DC109" s="941"/>
      <c r="DD109" s="941"/>
      <c r="DE109" s="941"/>
      <c r="DF109" s="942"/>
      <c r="DG109" s="940" t="s">
        <v>437</v>
      </c>
      <c r="DH109" s="941"/>
      <c r="DI109" s="941"/>
      <c r="DJ109" s="941"/>
      <c r="DK109" s="942"/>
      <c r="DL109" s="940" t="s">
        <v>305</v>
      </c>
      <c r="DM109" s="941"/>
      <c r="DN109" s="941"/>
      <c r="DO109" s="941"/>
      <c r="DP109" s="942"/>
      <c r="DQ109" s="940" t="s">
        <v>304</v>
      </c>
      <c r="DR109" s="941"/>
      <c r="DS109" s="941"/>
      <c r="DT109" s="941"/>
      <c r="DU109" s="942"/>
      <c r="DV109" s="940" t="s">
        <v>438</v>
      </c>
      <c r="DW109" s="941"/>
      <c r="DX109" s="941"/>
      <c r="DY109" s="941"/>
      <c r="DZ109" s="943"/>
    </row>
    <row r="110" spans="1:131" s="247" customFormat="1" ht="26.25" customHeight="1" x14ac:dyDescent="0.15">
      <c r="A110" s="944" t="s">
        <v>440</v>
      </c>
      <c r="B110" s="945"/>
      <c r="C110" s="945"/>
      <c r="D110" s="945"/>
      <c r="E110" s="945"/>
      <c r="F110" s="945"/>
      <c r="G110" s="945"/>
      <c r="H110" s="945"/>
      <c r="I110" s="945"/>
      <c r="J110" s="945"/>
      <c r="K110" s="945"/>
      <c r="L110" s="945"/>
      <c r="M110" s="945"/>
      <c r="N110" s="945"/>
      <c r="O110" s="945"/>
      <c r="P110" s="945"/>
      <c r="Q110" s="945"/>
      <c r="R110" s="945"/>
      <c r="S110" s="945"/>
      <c r="T110" s="945"/>
      <c r="U110" s="945"/>
      <c r="V110" s="945"/>
      <c r="W110" s="945"/>
      <c r="X110" s="945"/>
      <c r="Y110" s="945"/>
      <c r="Z110" s="946"/>
      <c r="AA110" s="947">
        <v>15480397</v>
      </c>
      <c r="AB110" s="948"/>
      <c r="AC110" s="948"/>
      <c r="AD110" s="948"/>
      <c r="AE110" s="949"/>
      <c r="AF110" s="950">
        <v>15680117</v>
      </c>
      <c r="AG110" s="948"/>
      <c r="AH110" s="948"/>
      <c r="AI110" s="948"/>
      <c r="AJ110" s="949"/>
      <c r="AK110" s="950">
        <v>13155795</v>
      </c>
      <c r="AL110" s="948"/>
      <c r="AM110" s="948"/>
      <c r="AN110" s="948"/>
      <c r="AO110" s="949"/>
      <c r="AP110" s="951">
        <v>22.2</v>
      </c>
      <c r="AQ110" s="952"/>
      <c r="AR110" s="952"/>
      <c r="AS110" s="952"/>
      <c r="AT110" s="953"/>
      <c r="AU110" s="954" t="s">
        <v>73</v>
      </c>
      <c r="AV110" s="955"/>
      <c r="AW110" s="955"/>
      <c r="AX110" s="955"/>
      <c r="AY110" s="955"/>
      <c r="AZ110" s="996" t="s">
        <v>441</v>
      </c>
      <c r="BA110" s="945"/>
      <c r="BB110" s="945"/>
      <c r="BC110" s="945"/>
      <c r="BD110" s="945"/>
      <c r="BE110" s="945"/>
      <c r="BF110" s="945"/>
      <c r="BG110" s="945"/>
      <c r="BH110" s="945"/>
      <c r="BI110" s="945"/>
      <c r="BJ110" s="945"/>
      <c r="BK110" s="945"/>
      <c r="BL110" s="945"/>
      <c r="BM110" s="945"/>
      <c r="BN110" s="945"/>
      <c r="BO110" s="945"/>
      <c r="BP110" s="946"/>
      <c r="BQ110" s="982">
        <v>141985856</v>
      </c>
      <c r="BR110" s="983"/>
      <c r="BS110" s="983"/>
      <c r="BT110" s="983"/>
      <c r="BU110" s="983"/>
      <c r="BV110" s="983">
        <v>138299364</v>
      </c>
      <c r="BW110" s="983"/>
      <c r="BX110" s="983"/>
      <c r="BY110" s="983"/>
      <c r="BZ110" s="983"/>
      <c r="CA110" s="983">
        <v>140023654</v>
      </c>
      <c r="CB110" s="983"/>
      <c r="CC110" s="983"/>
      <c r="CD110" s="983"/>
      <c r="CE110" s="983"/>
      <c r="CF110" s="997">
        <v>236.2</v>
      </c>
      <c r="CG110" s="998"/>
      <c r="CH110" s="998"/>
      <c r="CI110" s="998"/>
      <c r="CJ110" s="998"/>
      <c r="CK110" s="999" t="s">
        <v>442</v>
      </c>
      <c r="CL110" s="1000"/>
      <c r="CM110" s="979" t="s">
        <v>443</v>
      </c>
      <c r="CN110" s="980"/>
      <c r="CO110" s="980"/>
      <c r="CP110" s="980"/>
      <c r="CQ110" s="980"/>
      <c r="CR110" s="980"/>
      <c r="CS110" s="980"/>
      <c r="CT110" s="980"/>
      <c r="CU110" s="980"/>
      <c r="CV110" s="980"/>
      <c r="CW110" s="980"/>
      <c r="CX110" s="980"/>
      <c r="CY110" s="980"/>
      <c r="CZ110" s="980"/>
      <c r="DA110" s="980"/>
      <c r="DB110" s="980"/>
      <c r="DC110" s="980"/>
      <c r="DD110" s="980"/>
      <c r="DE110" s="980"/>
      <c r="DF110" s="981"/>
      <c r="DG110" s="982" t="s">
        <v>444</v>
      </c>
      <c r="DH110" s="983"/>
      <c r="DI110" s="983"/>
      <c r="DJ110" s="983"/>
      <c r="DK110" s="983"/>
      <c r="DL110" s="983" t="s">
        <v>445</v>
      </c>
      <c r="DM110" s="983"/>
      <c r="DN110" s="983"/>
      <c r="DO110" s="983"/>
      <c r="DP110" s="983"/>
      <c r="DQ110" s="983" t="s">
        <v>445</v>
      </c>
      <c r="DR110" s="983"/>
      <c r="DS110" s="983"/>
      <c r="DT110" s="983"/>
      <c r="DU110" s="983"/>
      <c r="DV110" s="984" t="s">
        <v>446</v>
      </c>
      <c r="DW110" s="984"/>
      <c r="DX110" s="984"/>
      <c r="DY110" s="984"/>
      <c r="DZ110" s="985"/>
    </row>
    <row r="111" spans="1:131" s="247" customFormat="1" ht="26.25" customHeight="1" x14ac:dyDescent="0.15">
      <c r="A111" s="986" t="s">
        <v>447</v>
      </c>
      <c r="B111" s="987"/>
      <c r="C111" s="987"/>
      <c r="D111" s="987"/>
      <c r="E111" s="987"/>
      <c r="F111" s="987"/>
      <c r="G111" s="987"/>
      <c r="H111" s="987"/>
      <c r="I111" s="987"/>
      <c r="J111" s="987"/>
      <c r="K111" s="987"/>
      <c r="L111" s="987"/>
      <c r="M111" s="987"/>
      <c r="N111" s="987"/>
      <c r="O111" s="987"/>
      <c r="P111" s="987"/>
      <c r="Q111" s="987"/>
      <c r="R111" s="987"/>
      <c r="S111" s="987"/>
      <c r="T111" s="987"/>
      <c r="U111" s="987"/>
      <c r="V111" s="987"/>
      <c r="W111" s="987"/>
      <c r="X111" s="987"/>
      <c r="Y111" s="987"/>
      <c r="Z111" s="988"/>
      <c r="AA111" s="989" t="s">
        <v>448</v>
      </c>
      <c r="AB111" s="990"/>
      <c r="AC111" s="990"/>
      <c r="AD111" s="990"/>
      <c r="AE111" s="991"/>
      <c r="AF111" s="992" t="s">
        <v>446</v>
      </c>
      <c r="AG111" s="990"/>
      <c r="AH111" s="990"/>
      <c r="AI111" s="990"/>
      <c r="AJ111" s="991"/>
      <c r="AK111" s="992" t="s">
        <v>449</v>
      </c>
      <c r="AL111" s="990"/>
      <c r="AM111" s="990"/>
      <c r="AN111" s="990"/>
      <c r="AO111" s="991"/>
      <c r="AP111" s="993" t="s">
        <v>445</v>
      </c>
      <c r="AQ111" s="994"/>
      <c r="AR111" s="994"/>
      <c r="AS111" s="994"/>
      <c r="AT111" s="995"/>
      <c r="AU111" s="956"/>
      <c r="AV111" s="957"/>
      <c r="AW111" s="957"/>
      <c r="AX111" s="957"/>
      <c r="AY111" s="957"/>
      <c r="AZ111" s="1005" t="s">
        <v>450</v>
      </c>
      <c r="BA111" s="1006"/>
      <c r="BB111" s="1006"/>
      <c r="BC111" s="1006"/>
      <c r="BD111" s="1006"/>
      <c r="BE111" s="1006"/>
      <c r="BF111" s="1006"/>
      <c r="BG111" s="1006"/>
      <c r="BH111" s="1006"/>
      <c r="BI111" s="1006"/>
      <c r="BJ111" s="1006"/>
      <c r="BK111" s="1006"/>
      <c r="BL111" s="1006"/>
      <c r="BM111" s="1006"/>
      <c r="BN111" s="1006"/>
      <c r="BO111" s="1006"/>
      <c r="BP111" s="1007"/>
      <c r="BQ111" s="975">
        <v>1448046</v>
      </c>
      <c r="BR111" s="976"/>
      <c r="BS111" s="976"/>
      <c r="BT111" s="976"/>
      <c r="BU111" s="976"/>
      <c r="BV111" s="976">
        <v>1333447</v>
      </c>
      <c r="BW111" s="976"/>
      <c r="BX111" s="976"/>
      <c r="BY111" s="976"/>
      <c r="BZ111" s="976"/>
      <c r="CA111" s="976">
        <v>1226789</v>
      </c>
      <c r="CB111" s="976"/>
      <c r="CC111" s="976"/>
      <c r="CD111" s="976"/>
      <c r="CE111" s="976"/>
      <c r="CF111" s="970">
        <v>2.1</v>
      </c>
      <c r="CG111" s="971"/>
      <c r="CH111" s="971"/>
      <c r="CI111" s="971"/>
      <c r="CJ111" s="971"/>
      <c r="CK111" s="1001"/>
      <c r="CL111" s="1002"/>
      <c r="CM111" s="972" t="s">
        <v>451</v>
      </c>
      <c r="CN111" s="973"/>
      <c r="CO111" s="973"/>
      <c r="CP111" s="973"/>
      <c r="CQ111" s="973"/>
      <c r="CR111" s="973"/>
      <c r="CS111" s="973"/>
      <c r="CT111" s="973"/>
      <c r="CU111" s="973"/>
      <c r="CV111" s="973"/>
      <c r="CW111" s="973"/>
      <c r="CX111" s="973"/>
      <c r="CY111" s="973"/>
      <c r="CZ111" s="973"/>
      <c r="DA111" s="973"/>
      <c r="DB111" s="973"/>
      <c r="DC111" s="973"/>
      <c r="DD111" s="973"/>
      <c r="DE111" s="973"/>
      <c r="DF111" s="974"/>
      <c r="DG111" s="975" t="s">
        <v>419</v>
      </c>
      <c r="DH111" s="976"/>
      <c r="DI111" s="976"/>
      <c r="DJ111" s="976"/>
      <c r="DK111" s="976"/>
      <c r="DL111" s="976" t="s">
        <v>446</v>
      </c>
      <c r="DM111" s="976"/>
      <c r="DN111" s="976"/>
      <c r="DO111" s="976"/>
      <c r="DP111" s="976"/>
      <c r="DQ111" s="976" t="s">
        <v>419</v>
      </c>
      <c r="DR111" s="976"/>
      <c r="DS111" s="976"/>
      <c r="DT111" s="976"/>
      <c r="DU111" s="976"/>
      <c r="DV111" s="977" t="s">
        <v>445</v>
      </c>
      <c r="DW111" s="977"/>
      <c r="DX111" s="977"/>
      <c r="DY111" s="977"/>
      <c r="DZ111" s="978"/>
    </row>
    <row r="112" spans="1:131" s="247" customFormat="1" ht="26.25" customHeight="1" x14ac:dyDescent="0.15">
      <c r="A112" s="1008" t="s">
        <v>452</v>
      </c>
      <c r="B112" s="1009"/>
      <c r="C112" s="1006" t="s">
        <v>453</v>
      </c>
      <c r="D112" s="1006"/>
      <c r="E112" s="1006"/>
      <c r="F112" s="1006"/>
      <c r="G112" s="1006"/>
      <c r="H112" s="1006"/>
      <c r="I112" s="1006"/>
      <c r="J112" s="1006"/>
      <c r="K112" s="1006"/>
      <c r="L112" s="1006"/>
      <c r="M112" s="1006"/>
      <c r="N112" s="1006"/>
      <c r="O112" s="1006"/>
      <c r="P112" s="1006"/>
      <c r="Q112" s="1006"/>
      <c r="R112" s="1006"/>
      <c r="S112" s="1006"/>
      <c r="T112" s="1006"/>
      <c r="U112" s="1006"/>
      <c r="V112" s="1006"/>
      <c r="W112" s="1006"/>
      <c r="X112" s="1006"/>
      <c r="Y112" s="1006"/>
      <c r="Z112" s="1007"/>
      <c r="AA112" s="1014" t="s">
        <v>445</v>
      </c>
      <c r="AB112" s="1015"/>
      <c r="AC112" s="1015"/>
      <c r="AD112" s="1015"/>
      <c r="AE112" s="1016"/>
      <c r="AF112" s="1017" t="s">
        <v>446</v>
      </c>
      <c r="AG112" s="1015"/>
      <c r="AH112" s="1015"/>
      <c r="AI112" s="1015"/>
      <c r="AJ112" s="1016"/>
      <c r="AK112" s="1017" t="s">
        <v>446</v>
      </c>
      <c r="AL112" s="1015"/>
      <c r="AM112" s="1015"/>
      <c r="AN112" s="1015"/>
      <c r="AO112" s="1016"/>
      <c r="AP112" s="1018" t="s">
        <v>446</v>
      </c>
      <c r="AQ112" s="1019"/>
      <c r="AR112" s="1019"/>
      <c r="AS112" s="1019"/>
      <c r="AT112" s="1020"/>
      <c r="AU112" s="956"/>
      <c r="AV112" s="957"/>
      <c r="AW112" s="957"/>
      <c r="AX112" s="957"/>
      <c r="AY112" s="957"/>
      <c r="AZ112" s="1005" t="s">
        <v>454</v>
      </c>
      <c r="BA112" s="1006"/>
      <c r="BB112" s="1006"/>
      <c r="BC112" s="1006"/>
      <c r="BD112" s="1006"/>
      <c r="BE112" s="1006"/>
      <c r="BF112" s="1006"/>
      <c r="BG112" s="1006"/>
      <c r="BH112" s="1006"/>
      <c r="BI112" s="1006"/>
      <c r="BJ112" s="1006"/>
      <c r="BK112" s="1006"/>
      <c r="BL112" s="1006"/>
      <c r="BM112" s="1006"/>
      <c r="BN112" s="1006"/>
      <c r="BO112" s="1006"/>
      <c r="BP112" s="1007"/>
      <c r="BQ112" s="975">
        <v>28110414</v>
      </c>
      <c r="BR112" s="976"/>
      <c r="BS112" s="976"/>
      <c r="BT112" s="976"/>
      <c r="BU112" s="976"/>
      <c r="BV112" s="976">
        <v>26539287</v>
      </c>
      <c r="BW112" s="976"/>
      <c r="BX112" s="976"/>
      <c r="BY112" s="976"/>
      <c r="BZ112" s="976"/>
      <c r="CA112" s="976">
        <v>25328799</v>
      </c>
      <c r="CB112" s="976"/>
      <c r="CC112" s="976"/>
      <c r="CD112" s="976"/>
      <c r="CE112" s="976"/>
      <c r="CF112" s="970">
        <v>42.7</v>
      </c>
      <c r="CG112" s="971"/>
      <c r="CH112" s="971"/>
      <c r="CI112" s="971"/>
      <c r="CJ112" s="971"/>
      <c r="CK112" s="1001"/>
      <c r="CL112" s="1002"/>
      <c r="CM112" s="972" t="s">
        <v>455</v>
      </c>
      <c r="CN112" s="973"/>
      <c r="CO112" s="973"/>
      <c r="CP112" s="973"/>
      <c r="CQ112" s="973"/>
      <c r="CR112" s="973"/>
      <c r="CS112" s="973"/>
      <c r="CT112" s="973"/>
      <c r="CU112" s="973"/>
      <c r="CV112" s="973"/>
      <c r="CW112" s="973"/>
      <c r="CX112" s="973"/>
      <c r="CY112" s="973"/>
      <c r="CZ112" s="973"/>
      <c r="DA112" s="973"/>
      <c r="DB112" s="973"/>
      <c r="DC112" s="973"/>
      <c r="DD112" s="973"/>
      <c r="DE112" s="973"/>
      <c r="DF112" s="974"/>
      <c r="DG112" s="975" t="s">
        <v>449</v>
      </c>
      <c r="DH112" s="976"/>
      <c r="DI112" s="976"/>
      <c r="DJ112" s="976"/>
      <c r="DK112" s="976"/>
      <c r="DL112" s="976" t="s">
        <v>456</v>
      </c>
      <c r="DM112" s="976"/>
      <c r="DN112" s="976"/>
      <c r="DO112" s="976"/>
      <c r="DP112" s="976"/>
      <c r="DQ112" s="976" t="s">
        <v>445</v>
      </c>
      <c r="DR112" s="976"/>
      <c r="DS112" s="976"/>
      <c r="DT112" s="976"/>
      <c r="DU112" s="976"/>
      <c r="DV112" s="977" t="s">
        <v>457</v>
      </c>
      <c r="DW112" s="977"/>
      <c r="DX112" s="977"/>
      <c r="DY112" s="977"/>
      <c r="DZ112" s="978"/>
    </row>
    <row r="113" spans="1:130" s="247" customFormat="1" ht="26.25" customHeight="1" x14ac:dyDescent="0.15">
      <c r="A113" s="1010"/>
      <c r="B113" s="1011"/>
      <c r="C113" s="1006" t="s">
        <v>458</v>
      </c>
      <c r="D113" s="1006"/>
      <c r="E113" s="1006"/>
      <c r="F113" s="1006"/>
      <c r="G113" s="1006"/>
      <c r="H113" s="1006"/>
      <c r="I113" s="1006"/>
      <c r="J113" s="1006"/>
      <c r="K113" s="1006"/>
      <c r="L113" s="1006"/>
      <c r="M113" s="1006"/>
      <c r="N113" s="1006"/>
      <c r="O113" s="1006"/>
      <c r="P113" s="1006"/>
      <c r="Q113" s="1006"/>
      <c r="R113" s="1006"/>
      <c r="S113" s="1006"/>
      <c r="T113" s="1006"/>
      <c r="U113" s="1006"/>
      <c r="V113" s="1006"/>
      <c r="W113" s="1006"/>
      <c r="X113" s="1006"/>
      <c r="Y113" s="1006"/>
      <c r="Z113" s="1007"/>
      <c r="AA113" s="989">
        <v>2962612</v>
      </c>
      <c r="AB113" s="990"/>
      <c r="AC113" s="990"/>
      <c r="AD113" s="990"/>
      <c r="AE113" s="991"/>
      <c r="AF113" s="992">
        <v>2938160</v>
      </c>
      <c r="AG113" s="990"/>
      <c r="AH113" s="990"/>
      <c r="AI113" s="990"/>
      <c r="AJ113" s="991"/>
      <c r="AK113" s="992">
        <v>2819304</v>
      </c>
      <c r="AL113" s="990"/>
      <c r="AM113" s="990"/>
      <c r="AN113" s="990"/>
      <c r="AO113" s="991"/>
      <c r="AP113" s="993">
        <v>4.8</v>
      </c>
      <c r="AQ113" s="994"/>
      <c r="AR113" s="994"/>
      <c r="AS113" s="994"/>
      <c r="AT113" s="995"/>
      <c r="AU113" s="956"/>
      <c r="AV113" s="957"/>
      <c r="AW113" s="957"/>
      <c r="AX113" s="957"/>
      <c r="AY113" s="957"/>
      <c r="AZ113" s="1005" t="s">
        <v>459</v>
      </c>
      <c r="BA113" s="1006"/>
      <c r="BB113" s="1006"/>
      <c r="BC113" s="1006"/>
      <c r="BD113" s="1006"/>
      <c r="BE113" s="1006"/>
      <c r="BF113" s="1006"/>
      <c r="BG113" s="1006"/>
      <c r="BH113" s="1006"/>
      <c r="BI113" s="1006"/>
      <c r="BJ113" s="1006"/>
      <c r="BK113" s="1006"/>
      <c r="BL113" s="1006"/>
      <c r="BM113" s="1006"/>
      <c r="BN113" s="1006"/>
      <c r="BO113" s="1006"/>
      <c r="BP113" s="1007"/>
      <c r="BQ113" s="975">
        <v>1991078</v>
      </c>
      <c r="BR113" s="976"/>
      <c r="BS113" s="976"/>
      <c r="BT113" s="976"/>
      <c r="BU113" s="976"/>
      <c r="BV113" s="976">
        <v>1637445</v>
      </c>
      <c r="BW113" s="976"/>
      <c r="BX113" s="976"/>
      <c r="BY113" s="976"/>
      <c r="BZ113" s="976"/>
      <c r="CA113" s="976">
        <v>1281739</v>
      </c>
      <c r="CB113" s="976"/>
      <c r="CC113" s="976"/>
      <c r="CD113" s="976"/>
      <c r="CE113" s="976"/>
      <c r="CF113" s="970">
        <v>2.2000000000000002</v>
      </c>
      <c r="CG113" s="971"/>
      <c r="CH113" s="971"/>
      <c r="CI113" s="971"/>
      <c r="CJ113" s="971"/>
      <c r="CK113" s="1001"/>
      <c r="CL113" s="1002"/>
      <c r="CM113" s="972" t="s">
        <v>460</v>
      </c>
      <c r="CN113" s="973"/>
      <c r="CO113" s="973"/>
      <c r="CP113" s="973"/>
      <c r="CQ113" s="973"/>
      <c r="CR113" s="973"/>
      <c r="CS113" s="973"/>
      <c r="CT113" s="973"/>
      <c r="CU113" s="973"/>
      <c r="CV113" s="973"/>
      <c r="CW113" s="973"/>
      <c r="CX113" s="973"/>
      <c r="CY113" s="973"/>
      <c r="CZ113" s="973"/>
      <c r="DA113" s="973"/>
      <c r="DB113" s="973"/>
      <c r="DC113" s="973"/>
      <c r="DD113" s="973"/>
      <c r="DE113" s="973"/>
      <c r="DF113" s="974"/>
      <c r="DG113" s="1014" t="s">
        <v>445</v>
      </c>
      <c r="DH113" s="1015"/>
      <c r="DI113" s="1015"/>
      <c r="DJ113" s="1015"/>
      <c r="DK113" s="1016"/>
      <c r="DL113" s="1017" t="s">
        <v>449</v>
      </c>
      <c r="DM113" s="1015"/>
      <c r="DN113" s="1015"/>
      <c r="DO113" s="1015"/>
      <c r="DP113" s="1016"/>
      <c r="DQ113" s="1017" t="s">
        <v>446</v>
      </c>
      <c r="DR113" s="1015"/>
      <c r="DS113" s="1015"/>
      <c r="DT113" s="1015"/>
      <c r="DU113" s="1016"/>
      <c r="DV113" s="1018" t="s">
        <v>456</v>
      </c>
      <c r="DW113" s="1019"/>
      <c r="DX113" s="1019"/>
      <c r="DY113" s="1019"/>
      <c r="DZ113" s="1020"/>
    </row>
    <row r="114" spans="1:130" s="247" customFormat="1" ht="26.25" customHeight="1" x14ac:dyDescent="0.15">
      <c r="A114" s="1010"/>
      <c r="B114" s="1011"/>
      <c r="C114" s="1006" t="s">
        <v>461</v>
      </c>
      <c r="D114" s="1006"/>
      <c r="E114" s="1006"/>
      <c r="F114" s="1006"/>
      <c r="G114" s="1006"/>
      <c r="H114" s="1006"/>
      <c r="I114" s="1006"/>
      <c r="J114" s="1006"/>
      <c r="K114" s="1006"/>
      <c r="L114" s="1006"/>
      <c r="M114" s="1006"/>
      <c r="N114" s="1006"/>
      <c r="O114" s="1006"/>
      <c r="P114" s="1006"/>
      <c r="Q114" s="1006"/>
      <c r="R114" s="1006"/>
      <c r="S114" s="1006"/>
      <c r="T114" s="1006"/>
      <c r="U114" s="1006"/>
      <c r="V114" s="1006"/>
      <c r="W114" s="1006"/>
      <c r="X114" s="1006"/>
      <c r="Y114" s="1006"/>
      <c r="Z114" s="1007"/>
      <c r="AA114" s="1014" t="s">
        <v>449</v>
      </c>
      <c r="AB114" s="1015"/>
      <c r="AC114" s="1015"/>
      <c r="AD114" s="1015"/>
      <c r="AE114" s="1016"/>
      <c r="AF114" s="1017" t="s">
        <v>457</v>
      </c>
      <c r="AG114" s="1015"/>
      <c r="AH114" s="1015"/>
      <c r="AI114" s="1015"/>
      <c r="AJ114" s="1016"/>
      <c r="AK114" s="1017" t="s">
        <v>449</v>
      </c>
      <c r="AL114" s="1015"/>
      <c r="AM114" s="1015"/>
      <c r="AN114" s="1015"/>
      <c r="AO114" s="1016"/>
      <c r="AP114" s="1018" t="s">
        <v>446</v>
      </c>
      <c r="AQ114" s="1019"/>
      <c r="AR114" s="1019"/>
      <c r="AS114" s="1019"/>
      <c r="AT114" s="1020"/>
      <c r="AU114" s="956"/>
      <c r="AV114" s="957"/>
      <c r="AW114" s="957"/>
      <c r="AX114" s="957"/>
      <c r="AY114" s="957"/>
      <c r="AZ114" s="1005" t="s">
        <v>462</v>
      </c>
      <c r="BA114" s="1006"/>
      <c r="BB114" s="1006"/>
      <c r="BC114" s="1006"/>
      <c r="BD114" s="1006"/>
      <c r="BE114" s="1006"/>
      <c r="BF114" s="1006"/>
      <c r="BG114" s="1006"/>
      <c r="BH114" s="1006"/>
      <c r="BI114" s="1006"/>
      <c r="BJ114" s="1006"/>
      <c r="BK114" s="1006"/>
      <c r="BL114" s="1006"/>
      <c r="BM114" s="1006"/>
      <c r="BN114" s="1006"/>
      <c r="BO114" s="1006"/>
      <c r="BP114" s="1007"/>
      <c r="BQ114" s="975">
        <v>16202786</v>
      </c>
      <c r="BR114" s="976"/>
      <c r="BS114" s="976"/>
      <c r="BT114" s="976"/>
      <c r="BU114" s="976"/>
      <c r="BV114" s="976">
        <v>16336521</v>
      </c>
      <c r="BW114" s="976"/>
      <c r="BX114" s="976"/>
      <c r="BY114" s="976"/>
      <c r="BZ114" s="976"/>
      <c r="CA114" s="976">
        <v>16292527</v>
      </c>
      <c r="CB114" s="976"/>
      <c r="CC114" s="976"/>
      <c r="CD114" s="976"/>
      <c r="CE114" s="976"/>
      <c r="CF114" s="970">
        <v>27.5</v>
      </c>
      <c r="CG114" s="971"/>
      <c r="CH114" s="971"/>
      <c r="CI114" s="971"/>
      <c r="CJ114" s="971"/>
      <c r="CK114" s="1001"/>
      <c r="CL114" s="1002"/>
      <c r="CM114" s="972" t="s">
        <v>463</v>
      </c>
      <c r="CN114" s="973"/>
      <c r="CO114" s="973"/>
      <c r="CP114" s="973"/>
      <c r="CQ114" s="973"/>
      <c r="CR114" s="973"/>
      <c r="CS114" s="973"/>
      <c r="CT114" s="973"/>
      <c r="CU114" s="973"/>
      <c r="CV114" s="973"/>
      <c r="CW114" s="973"/>
      <c r="CX114" s="973"/>
      <c r="CY114" s="973"/>
      <c r="CZ114" s="973"/>
      <c r="DA114" s="973"/>
      <c r="DB114" s="973"/>
      <c r="DC114" s="973"/>
      <c r="DD114" s="973"/>
      <c r="DE114" s="973"/>
      <c r="DF114" s="974"/>
      <c r="DG114" s="1014" t="s">
        <v>419</v>
      </c>
      <c r="DH114" s="1015"/>
      <c r="DI114" s="1015"/>
      <c r="DJ114" s="1015"/>
      <c r="DK114" s="1016"/>
      <c r="DL114" s="1017" t="s">
        <v>457</v>
      </c>
      <c r="DM114" s="1015"/>
      <c r="DN114" s="1015"/>
      <c r="DO114" s="1015"/>
      <c r="DP114" s="1016"/>
      <c r="DQ114" s="1017" t="s">
        <v>446</v>
      </c>
      <c r="DR114" s="1015"/>
      <c r="DS114" s="1015"/>
      <c r="DT114" s="1015"/>
      <c r="DU114" s="1016"/>
      <c r="DV114" s="1018" t="s">
        <v>445</v>
      </c>
      <c r="DW114" s="1019"/>
      <c r="DX114" s="1019"/>
      <c r="DY114" s="1019"/>
      <c r="DZ114" s="1020"/>
    </row>
    <row r="115" spans="1:130" s="247" customFormat="1" ht="26.25" customHeight="1" x14ac:dyDescent="0.15">
      <c r="A115" s="1010"/>
      <c r="B115" s="1011"/>
      <c r="C115" s="1006" t="s">
        <v>464</v>
      </c>
      <c r="D115" s="1006"/>
      <c r="E115" s="1006"/>
      <c r="F115" s="1006"/>
      <c r="G115" s="1006"/>
      <c r="H115" s="1006"/>
      <c r="I115" s="1006"/>
      <c r="J115" s="1006"/>
      <c r="K115" s="1006"/>
      <c r="L115" s="1006"/>
      <c r="M115" s="1006"/>
      <c r="N115" s="1006"/>
      <c r="O115" s="1006"/>
      <c r="P115" s="1006"/>
      <c r="Q115" s="1006"/>
      <c r="R115" s="1006"/>
      <c r="S115" s="1006"/>
      <c r="T115" s="1006"/>
      <c r="U115" s="1006"/>
      <c r="V115" s="1006"/>
      <c r="W115" s="1006"/>
      <c r="X115" s="1006"/>
      <c r="Y115" s="1006"/>
      <c r="Z115" s="1007"/>
      <c r="AA115" s="989">
        <v>186081</v>
      </c>
      <c r="AB115" s="990"/>
      <c r="AC115" s="990"/>
      <c r="AD115" s="990"/>
      <c r="AE115" s="991"/>
      <c r="AF115" s="992">
        <v>243857</v>
      </c>
      <c r="AG115" s="990"/>
      <c r="AH115" s="990"/>
      <c r="AI115" s="990"/>
      <c r="AJ115" s="991"/>
      <c r="AK115" s="992">
        <v>204874</v>
      </c>
      <c r="AL115" s="990"/>
      <c r="AM115" s="990"/>
      <c r="AN115" s="990"/>
      <c r="AO115" s="991"/>
      <c r="AP115" s="993">
        <v>0.3</v>
      </c>
      <c r="AQ115" s="994"/>
      <c r="AR115" s="994"/>
      <c r="AS115" s="994"/>
      <c r="AT115" s="995"/>
      <c r="AU115" s="956"/>
      <c r="AV115" s="957"/>
      <c r="AW115" s="957"/>
      <c r="AX115" s="957"/>
      <c r="AY115" s="957"/>
      <c r="AZ115" s="1005" t="s">
        <v>465</v>
      </c>
      <c r="BA115" s="1006"/>
      <c r="BB115" s="1006"/>
      <c r="BC115" s="1006"/>
      <c r="BD115" s="1006"/>
      <c r="BE115" s="1006"/>
      <c r="BF115" s="1006"/>
      <c r="BG115" s="1006"/>
      <c r="BH115" s="1006"/>
      <c r="BI115" s="1006"/>
      <c r="BJ115" s="1006"/>
      <c r="BK115" s="1006"/>
      <c r="BL115" s="1006"/>
      <c r="BM115" s="1006"/>
      <c r="BN115" s="1006"/>
      <c r="BO115" s="1006"/>
      <c r="BP115" s="1007"/>
      <c r="BQ115" s="975">
        <v>1676922</v>
      </c>
      <c r="BR115" s="976"/>
      <c r="BS115" s="976"/>
      <c r="BT115" s="976"/>
      <c r="BU115" s="976"/>
      <c r="BV115" s="976">
        <v>1481872</v>
      </c>
      <c r="BW115" s="976"/>
      <c r="BX115" s="976"/>
      <c r="BY115" s="976"/>
      <c r="BZ115" s="976"/>
      <c r="CA115" s="976">
        <v>1383829</v>
      </c>
      <c r="CB115" s="976"/>
      <c r="CC115" s="976"/>
      <c r="CD115" s="976"/>
      <c r="CE115" s="976"/>
      <c r="CF115" s="970">
        <v>2.2999999999999998</v>
      </c>
      <c r="CG115" s="971"/>
      <c r="CH115" s="971"/>
      <c r="CI115" s="971"/>
      <c r="CJ115" s="971"/>
      <c r="CK115" s="1001"/>
      <c r="CL115" s="1002"/>
      <c r="CM115" s="1005" t="s">
        <v>466</v>
      </c>
      <c r="CN115" s="1026"/>
      <c r="CO115" s="1026"/>
      <c r="CP115" s="1026"/>
      <c r="CQ115" s="1026"/>
      <c r="CR115" s="1026"/>
      <c r="CS115" s="1026"/>
      <c r="CT115" s="1026"/>
      <c r="CU115" s="1026"/>
      <c r="CV115" s="1026"/>
      <c r="CW115" s="1026"/>
      <c r="CX115" s="1026"/>
      <c r="CY115" s="1026"/>
      <c r="CZ115" s="1026"/>
      <c r="DA115" s="1026"/>
      <c r="DB115" s="1026"/>
      <c r="DC115" s="1026"/>
      <c r="DD115" s="1026"/>
      <c r="DE115" s="1026"/>
      <c r="DF115" s="1007"/>
      <c r="DG115" s="1014">
        <v>252884</v>
      </c>
      <c r="DH115" s="1015"/>
      <c r="DI115" s="1015"/>
      <c r="DJ115" s="1015"/>
      <c r="DK115" s="1016"/>
      <c r="DL115" s="1017">
        <v>253995</v>
      </c>
      <c r="DM115" s="1015"/>
      <c r="DN115" s="1015"/>
      <c r="DO115" s="1015"/>
      <c r="DP115" s="1016"/>
      <c r="DQ115" s="1017">
        <v>253995</v>
      </c>
      <c r="DR115" s="1015"/>
      <c r="DS115" s="1015"/>
      <c r="DT115" s="1015"/>
      <c r="DU115" s="1016"/>
      <c r="DV115" s="1018">
        <v>0.4</v>
      </c>
      <c r="DW115" s="1019"/>
      <c r="DX115" s="1019"/>
      <c r="DY115" s="1019"/>
      <c r="DZ115" s="1020"/>
    </row>
    <row r="116" spans="1:130" s="247" customFormat="1" ht="26.25" customHeight="1" x14ac:dyDescent="0.15">
      <c r="A116" s="1012"/>
      <c r="B116" s="1013"/>
      <c r="C116" s="1021" t="s">
        <v>467</v>
      </c>
      <c r="D116" s="1021"/>
      <c r="E116" s="1021"/>
      <c r="F116" s="1021"/>
      <c r="G116" s="1021"/>
      <c r="H116" s="1021"/>
      <c r="I116" s="1021"/>
      <c r="J116" s="1021"/>
      <c r="K116" s="1021"/>
      <c r="L116" s="1021"/>
      <c r="M116" s="1021"/>
      <c r="N116" s="1021"/>
      <c r="O116" s="1021"/>
      <c r="P116" s="1021"/>
      <c r="Q116" s="1021"/>
      <c r="R116" s="1021"/>
      <c r="S116" s="1021"/>
      <c r="T116" s="1021"/>
      <c r="U116" s="1021"/>
      <c r="V116" s="1021"/>
      <c r="W116" s="1021"/>
      <c r="X116" s="1021"/>
      <c r="Y116" s="1021"/>
      <c r="Z116" s="1022"/>
      <c r="AA116" s="1014">
        <v>1093</v>
      </c>
      <c r="AB116" s="1015"/>
      <c r="AC116" s="1015"/>
      <c r="AD116" s="1015"/>
      <c r="AE116" s="1016"/>
      <c r="AF116" s="1017">
        <v>1151</v>
      </c>
      <c r="AG116" s="1015"/>
      <c r="AH116" s="1015"/>
      <c r="AI116" s="1015"/>
      <c r="AJ116" s="1016"/>
      <c r="AK116" s="1017" t="s">
        <v>446</v>
      </c>
      <c r="AL116" s="1015"/>
      <c r="AM116" s="1015"/>
      <c r="AN116" s="1015"/>
      <c r="AO116" s="1016"/>
      <c r="AP116" s="1018" t="s">
        <v>419</v>
      </c>
      <c r="AQ116" s="1019"/>
      <c r="AR116" s="1019"/>
      <c r="AS116" s="1019"/>
      <c r="AT116" s="1020"/>
      <c r="AU116" s="956"/>
      <c r="AV116" s="957"/>
      <c r="AW116" s="957"/>
      <c r="AX116" s="957"/>
      <c r="AY116" s="957"/>
      <c r="AZ116" s="1023" t="s">
        <v>468</v>
      </c>
      <c r="BA116" s="1024"/>
      <c r="BB116" s="1024"/>
      <c r="BC116" s="1024"/>
      <c r="BD116" s="1024"/>
      <c r="BE116" s="1024"/>
      <c r="BF116" s="1024"/>
      <c r="BG116" s="1024"/>
      <c r="BH116" s="1024"/>
      <c r="BI116" s="1024"/>
      <c r="BJ116" s="1024"/>
      <c r="BK116" s="1024"/>
      <c r="BL116" s="1024"/>
      <c r="BM116" s="1024"/>
      <c r="BN116" s="1024"/>
      <c r="BO116" s="1024"/>
      <c r="BP116" s="1025"/>
      <c r="BQ116" s="975" t="s">
        <v>446</v>
      </c>
      <c r="BR116" s="976"/>
      <c r="BS116" s="976"/>
      <c r="BT116" s="976"/>
      <c r="BU116" s="976"/>
      <c r="BV116" s="976" t="s">
        <v>449</v>
      </c>
      <c r="BW116" s="976"/>
      <c r="BX116" s="976"/>
      <c r="BY116" s="976"/>
      <c r="BZ116" s="976"/>
      <c r="CA116" s="976" t="s">
        <v>456</v>
      </c>
      <c r="CB116" s="976"/>
      <c r="CC116" s="976"/>
      <c r="CD116" s="976"/>
      <c r="CE116" s="976"/>
      <c r="CF116" s="970" t="s">
        <v>446</v>
      </c>
      <c r="CG116" s="971"/>
      <c r="CH116" s="971"/>
      <c r="CI116" s="971"/>
      <c r="CJ116" s="971"/>
      <c r="CK116" s="1001"/>
      <c r="CL116" s="1002"/>
      <c r="CM116" s="972" t="s">
        <v>469</v>
      </c>
      <c r="CN116" s="973"/>
      <c r="CO116" s="973"/>
      <c r="CP116" s="973"/>
      <c r="CQ116" s="973"/>
      <c r="CR116" s="973"/>
      <c r="CS116" s="973"/>
      <c r="CT116" s="973"/>
      <c r="CU116" s="973"/>
      <c r="CV116" s="973"/>
      <c r="CW116" s="973"/>
      <c r="CX116" s="973"/>
      <c r="CY116" s="973"/>
      <c r="CZ116" s="973"/>
      <c r="DA116" s="973"/>
      <c r="DB116" s="973"/>
      <c r="DC116" s="973"/>
      <c r="DD116" s="973"/>
      <c r="DE116" s="973"/>
      <c r="DF116" s="974"/>
      <c r="DG116" s="1014">
        <v>1195162</v>
      </c>
      <c r="DH116" s="1015"/>
      <c r="DI116" s="1015"/>
      <c r="DJ116" s="1015"/>
      <c r="DK116" s="1016"/>
      <c r="DL116" s="1017">
        <v>1079452</v>
      </c>
      <c r="DM116" s="1015"/>
      <c r="DN116" s="1015"/>
      <c r="DO116" s="1015"/>
      <c r="DP116" s="1016"/>
      <c r="DQ116" s="1017">
        <v>972794</v>
      </c>
      <c r="DR116" s="1015"/>
      <c r="DS116" s="1015"/>
      <c r="DT116" s="1015"/>
      <c r="DU116" s="1016"/>
      <c r="DV116" s="1018">
        <v>1.6</v>
      </c>
      <c r="DW116" s="1019"/>
      <c r="DX116" s="1019"/>
      <c r="DY116" s="1019"/>
      <c r="DZ116" s="1020"/>
    </row>
    <row r="117" spans="1:130" s="247" customFormat="1" ht="26.25" customHeight="1" x14ac:dyDescent="0.15">
      <c r="A117" s="960" t="s">
        <v>184</v>
      </c>
      <c r="B117" s="941"/>
      <c r="C117" s="941"/>
      <c r="D117" s="941"/>
      <c r="E117" s="941"/>
      <c r="F117" s="941"/>
      <c r="G117" s="941"/>
      <c r="H117" s="941"/>
      <c r="I117" s="941"/>
      <c r="J117" s="941"/>
      <c r="K117" s="941"/>
      <c r="L117" s="941"/>
      <c r="M117" s="941"/>
      <c r="N117" s="941"/>
      <c r="O117" s="941"/>
      <c r="P117" s="941"/>
      <c r="Q117" s="941"/>
      <c r="R117" s="941"/>
      <c r="S117" s="941"/>
      <c r="T117" s="941"/>
      <c r="U117" s="941"/>
      <c r="V117" s="941"/>
      <c r="W117" s="941"/>
      <c r="X117" s="941"/>
      <c r="Y117" s="1031" t="s">
        <v>470</v>
      </c>
      <c r="Z117" s="942"/>
      <c r="AA117" s="1032">
        <v>18630183</v>
      </c>
      <c r="AB117" s="1033"/>
      <c r="AC117" s="1033"/>
      <c r="AD117" s="1033"/>
      <c r="AE117" s="1034"/>
      <c r="AF117" s="1035">
        <v>18863285</v>
      </c>
      <c r="AG117" s="1033"/>
      <c r="AH117" s="1033"/>
      <c r="AI117" s="1033"/>
      <c r="AJ117" s="1034"/>
      <c r="AK117" s="1035">
        <v>16179973</v>
      </c>
      <c r="AL117" s="1033"/>
      <c r="AM117" s="1033"/>
      <c r="AN117" s="1033"/>
      <c r="AO117" s="1034"/>
      <c r="AP117" s="1036"/>
      <c r="AQ117" s="1037"/>
      <c r="AR117" s="1037"/>
      <c r="AS117" s="1037"/>
      <c r="AT117" s="1038"/>
      <c r="AU117" s="956"/>
      <c r="AV117" s="957"/>
      <c r="AW117" s="957"/>
      <c r="AX117" s="957"/>
      <c r="AY117" s="957"/>
      <c r="AZ117" s="1023" t="s">
        <v>471</v>
      </c>
      <c r="BA117" s="1024"/>
      <c r="BB117" s="1024"/>
      <c r="BC117" s="1024"/>
      <c r="BD117" s="1024"/>
      <c r="BE117" s="1024"/>
      <c r="BF117" s="1024"/>
      <c r="BG117" s="1024"/>
      <c r="BH117" s="1024"/>
      <c r="BI117" s="1024"/>
      <c r="BJ117" s="1024"/>
      <c r="BK117" s="1024"/>
      <c r="BL117" s="1024"/>
      <c r="BM117" s="1024"/>
      <c r="BN117" s="1024"/>
      <c r="BO117" s="1024"/>
      <c r="BP117" s="1025"/>
      <c r="BQ117" s="975" t="s">
        <v>446</v>
      </c>
      <c r="BR117" s="976"/>
      <c r="BS117" s="976"/>
      <c r="BT117" s="976"/>
      <c r="BU117" s="976"/>
      <c r="BV117" s="976" t="s">
        <v>419</v>
      </c>
      <c r="BW117" s="976"/>
      <c r="BX117" s="976"/>
      <c r="BY117" s="976"/>
      <c r="BZ117" s="976"/>
      <c r="CA117" s="976" t="s">
        <v>445</v>
      </c>
      <c r="CB117" s="976"/>
      <c r="CC117" s="976"/>
      <c r="CD117" s="976"/>
      <c r="CE117" s="976"/>
      <c r="CF117" s="970" t="s">
        <v>446</v>
      </c>
      <c r="CG117" s="971"/>
      <c r="CH117" s="971"/>
      <c r="CI117" s="971"/>
      <c r="CJ117" s="971"/>
      <c r="CK117" s="1001"/>
      <c r="CL117" s="1002"/>
      <c r="CM117" s="972" t="s">
        <v>472</v>
      </c>
      <c r="CN117" s="973"/>
      <c r="CO117" s="973"/>
      <c r="CP117" s="973"/>
      <c r="CQ117" s="973"/>
      <c r="CR117" s="973"/>
      <c r="CS117" s="973"/>
      <c r="CT117" s="973"/>
      <c r="CU117" s="973"/>
      <c r="CV117" s="973"/>
      <c r="CW117" s="973"/>
      <c r="CX117" s="973"/>
      <c r="CY117" s="973"/>
      <c r="CZ117" s="973"/>
      <c r="DA117" s="973"/>
      <c r="DB117" s="973"/>
      <c r="DC117" s="973"/>
      <c r="DD117" s="973"/>
      <c r="DE117" s="973"/>
      <c r="DF117" s="974"/>
      <c r="DG117" s="1014" t="s">
        <v>444</v>
      </c>
      <c r="DH117" s="1015"/>
      <c r="DI117" s="1015"/>
      <c r="DJ117" s="1015"/>
      <c r="DK117" s="1016"/>
      <c r="DL117" s="1017" t="s">
        <v>449</v>
      </c>
      <c r="DM117" s="1015"/>
      <c r="DN117" s="1015"/>
      <c r="DO117" s="1015"/>
      <c r="DP117" s="1016"/>
      <c r="DQ117" s="1017" t="s">
        <v>444</v>
      </c>
      <c r="DR117" s="1015"/>
      <c r="DS117" s="1015"/>
      <c r="DT117" s="1015"/>
      <c r="DU117" s="1016"/>
      <c r="DV117" s="1018" t="s">
        <v>419</v>
      </c>
      <c r="DW117" s="1019"/>
      <c r="DX117" s="1019"/>
      <c r="DY117" s="1019"/>
      <c r="DZ117" s="1020"/>
    </row>
    <row r="118" spans="1:130" s="247" customFormat="1" ht="26.25" customHeight="1" x14ac:dyDescent="0.15">
      <c r="A118" s="960" t="s">
        <v>439</v>
      </c>
      <c r="B118" s="941"/>
      <c r="C118" s="941"/>
      <c r="D118" s="941"/>
      <c r="E118" s="941"/>
      <c r="F118" s="941"/>
      <c r="G118" s="941"/>
      <c r="H118" s="941"/>
      <c r="I118" s="941"/>
      <c r="J118" s="941"/>
      <c r="K118" s="941"/>
      <c r="L118" s="941"/>
      <c r="M118" s="941"/>
      <c r="N118" s="941"/>
      <c r="O118" s="941"/>
      <c r="P118" s="941"/>
      <c r="Q118" s="941"/>
      <c r="R118" s="941"/>
      <c r="S118" s="941"/>
      <c r="T118" s="941"/>
      <c r="U118" s="941"/>
      <c r="V118" s="941"/>
      <c r="W118" s="941"/>
      <c r="X118" s="941"/>
      <c r="Y118" s="941"/>
      <c r="Z118" s="942"/>
      <c r="AA118" s="940" t="s">
        <v>437</v>
      </c>
      <c r="AB118" s="941"/>
      <c r="AC118" s="941"/>
      <c r="AD118" s="941"/>
      <c r="AE118" s="942"/>
      <c r="AF118" s="940" t="s">
        <v>305</v>
      </c>
      <c r="AG118" s="941"/>
      <c r="AH118" s="941"/>
      <c r="AI118" s="941"/>
      <c r="AJ118" s="942"/>
      <c r="AK118" s="940" t="s">
        <v>304</v>
      </c>
      <c r="AL118" s="941"/>
      <c r="AM118" s="941"/>
      <c r="AN118" s="941"/>
      <c r="AO118" s="942"/>
      <c r="AP118" s="1027" t="s">
        <v>438</v>
      </c>
      <c r="AQ118" s="1028"/>
      <c r="AR118" s="1028"/>
      <c r="AS118" s="1028"/>
      <c r="AT118" s="1029"/>
      <c r="AU118" s="956"/>
      <c r="AV118" s="957"/>
      <c r="AW118" s="957"/>
      <c r="AX118" s="957"/>
      <c r="AY118" s="957"/>
      <c r="AZ118" s="1030" t="s">
        <v>473</v>
      </c>
      <c r="BA118" s="1021"/>
      <c r="BB118" s="1021"/>
      <c r="BC118" s="1021"/>
      <c r="BD118" s="1021"/>
      <c r="BE118" s="1021"/>
      <c r="BF118" s="1021"/>
      <c r="BG118" s="1021"/>
      <c r="BH118" s="1021"/>
      <c r="BI118" s="1021"/>
      <c r="BJ118" s="1021"/>
      <c r="BK118" s="1021"/>
      <c r="BL118" s="1021"/>
      <c r="BM118" s="1021"/>
      <c r="BN118" s="1021"/>
      <c r="BO118" s="1021"/>
      <c r="BP118" s="1022"/>
      <c r="BQ118" s="1053" t="s">
        <v>419</v>
      </c>
      <c r="BR118" s="1054"/>
      <c r="BS118" s="1054"/>
      <c r="BT118" s="1054"/>
      <c r="BU118" s="1054"/>
      <c r="BV118" s="1054" t="s">
        <v>419</v>
      </c>
      <c r="BW118" s="1054"/>
      <c r="BX118" s="1054"/>
      <c r="BY118" s="1054"/>
      <c r="BZ118" s="1054"/>
      <c r="CA118" s="1054" t="s">
        <v>444</v>
      </c>
      <c r="CB118" s="1054"/>
      <c r="CC118" s="1054"/>
      <c r="CD118" s="1054"/>
      <c r="CE118" s="1054"/>
      <c r="CF118" s="970" t="s">
        <v>419</v>
      </c>
      <c r="CG118" s="971"/>
      <c r="CH118" s="971"/>
      <c r="CI118" s="971"/>
      <c r="CJ118" s="971"/>
      <c r="CK118" s="1001"/>
      <c r="CL118" s="1002"/>
      <c r="CM118" s="972" t="s">
        <v>474</v>
      </c>
      <c r="CN118" s="973"/>
      <c r="CO118" s="973"/>
      <c r="CP118" s="973"/>
      <c r="CQ118" s="973"/>
      <c r="CR118" s="973"/>
      <c r="CS118" s="973"/>
      <c r="CT118" s="973"/>
      <c r="CU118" s="973"/>
      <c r="CV118" s="973"/>
      <c r="CW118" s="973"/>
      <c r="CX118" s="973"/>
      <c r="CY118" s="973"/>
      <c r="CZ118" s="973"/>
      <c r="DA118" s="973"/>
      <c r="DB118" s="973"/>
      <c r="DC118" s="973"/>
      <c r="DD118" s="973"/>
      <c r="DE118" s="973"/>
      <c r="DF118" s="974"/>
      <c r="DG118" s="1014" t="s">
        <v>419</v>
      </c>
      <c r="DH118" s="1015"/>
      <c r="DI118" s="1015"/>
      <c r="DJ118" s="1015"/>
      <c r="DK118" s="1016"/>
      <c r="DL118" s="1017" t="s">
        <v>444</v>
      </c>
      <c r="DM118" s="1015"/>
      <c r="DN118" s="1015"/>
      <c r="DO118" s="1015"/>
      <c r="DP118" s="1016"/>
      <c r="DQ118" s="1017" t="s">
        <v>445</v>
      </c>
      <c r="DR118" s="1015"/>
      <c r="DS118" s="1015"/>
      <c r="DT118" s="1015"/>
      <c r="DU118" s="1016"/>
      <c r="DV118" s="1018" t="s">
        <v>419</v>
      </c>
      <c r="DW118" s="1019"/>
      <c r="DX118" s="1019"/>
      <c r="DY118" s="1019"/>
      <c r="DZ118" s="1020"/>
    </row>
    <row r="119" spans="1:130" s="247" customFormat="1" ht="26.25" customHeight="1" x14ac:dyDescent="0.15">
      <c r="A119" s="1114" t="s">
        <v>442</v>
      </c>
      <c r="B119" s="1000"/>
      <c r="C119" s="979" t="s">
        <v>443</v>
      </c>
      <c r="D119" s="980"/>
      <c r="E119" s="980"/>
      <c r="F119" s="980"/>
      <c r="G119" s="980"/>
      <c r="H119" s="980"/>
      <c r="I119" s="980"/>
      <c r="J119" s="980"/>
      <c r="K119" s="980"/>
      <c r="L119" s="980"/>
      <c r="M119" s="980"/>
      <c r="N119" s="980"/>
      <c r="O119" s="980"/>
      <c r="P119" s="980"/>
      <c r="Q119" s="980"/>
      <c r="R119" s="980"/>
      <c r="S119" s="980"/>
      <c r="T119" s="980"/>
      <c r="U119" s="980"/>
      <c r="V119" s="980"/>
      <c r="W119" s="980"/>
      <c r="X119" s="980"/>
      <c r="Y119" s="980"/>
      <c r="Z119" s="981"/>
      <c r="AA119" s="947" t="s">
        <v>419</v>
      </c>
      <c r="AB119" s="948"/>
      <c r="AC119" s="948"/>
      <c r="AD119" s="948"/>
      <c r="AE119" s="949"/>
      <c r="AF119" s="950" t="s">
        <v>446</v>
      </c>
      <c r="AG119" s="948"/>
      <c r="AH119" s="948"/>
      <c r="AI119" s="948"/>
      <c r="AJ119" s="949"/>
      <c r="AK119" s="950" t="s">
        <v>446</v>
      </c>
      <c r="AL119" s="948"/>
      <c r="AM119" s="948"/>
      <c r="AN119" s="948"/>
      <c r="AO119" s="949"/>
      <c r="AP119" s="951" t="s">
        <v>419</v>
      </c>
      <c r="AQ119" s="952"/>
      <c r="AR119" s="952"/>
      <c r="AS119" s="952"/>
      <c r="AT119" s="953"/>
      <c r="AU119" s="958"/>
      <c r="AV119" s="959"/>
      <c r="AW119" s="959"/>
      <c r="AX119" s="959"/>
      <c r="AY119" s="959"/>
      <c r="AZ119" s="278" t="s">
        <v>184</v>
      </c>
      <c r="BA119" s="278"/>
      <c r="BB119" s="278"/>
      <c r="BC119" s="278"/>
      <c r="BD119" s="278"/>
      <c r="BE119" s="278"/>
      <c r="BF119" s="278"/>
      <c r="BG119" s="278"/>
      <c r="BH119" s="278"/>
      <c r="BI119" s="278"/>
      <c r="BJ119" s="278"/>
      <c r="BK119" s="278"/>
      <c r="BL119" s="278"/>
      <c r="BM119" s="278"/>
      <c r="BN119" s="278"/>
      <c r="BO119" s="1031" t="s">
        <v>475</v>
      </c>
      <c r="BP119" s="1062"/>
      <c r="BQ119" s="1053">
        <v>191415102</v>
      </c>
      <c r="BR119" s="1054"/>
      <c r="BS119" s="1054"/>
      <c r="BT119" s="1054"/>
      <c r="BU119" s="1054"/>
      <c r="BV119" s="1054">
        <v>185627936</v>
      </c>
      <c r="BW119" s="1054"/>
      <c r="BX119" s="1054"/>
      <c r="BY119" s="1054"/>
      <c r="BZ119" s="1054"/>
      <c r="CA119" s="1054">
        <v>185537337</v>
      </c>
      <c r="CB119" s="1054"/>
      <c r="CC119" s="1054"/>
      <c r="CD119" s="1054"/>
      <c r="CE119" s="1054"/>
      <c r="CF119" s="1055"/>
      <c r="CG119" s="1056"/>
      <c r="CH119" s="1056"/>
      <c r="CI119" s="1056"/>
      <c r="CJ119" s="1057"/>
      <c r="CK119" s="1003"/>
      <c r="CL119" s="1004"/>
      <c r="CM119" s="1058" t="s">
        <v>476</v>
      </c>
      <c r="CN119" s="1059"/>
      <c r="CO119" s="1059"/>
      <c r="CP119" s="1059"/>
      <c r="CQ119" s="1059"/>
      <c r="CR119" s="1059"/>
      <c r="CS119" s="1059"/>
      <c r="CT119" s="1059"/>
      <c r="CU119" s="1059"/>
      <c r="CV119" s="1059"/>
      <c r="CW119" s="1059"/>
      <c r="CX119" s="1059"/>
      <c r="CY119" s="1059"/>
      <c r="CZ119" s="1059"/>
      <c r="DA119" s="1059"/>
      <c r="DB119" s="1059"/>
      <c r="DC119" s="1059"/>
      <c r="DD119" s="1059"/>
      <c r="DE119" s="1059"/>
      <c r="DF119" s="1060"/>
      <c r="DG119" s="1061" t="s">
        <v>446</v>
      </c>
      <c r="DH119" s="1040"/>
      <c r="DI119" s="1040"/>
      <c r="DJ119" s="1040"/>
      <c r="DK119" s="1041"/>
      <c r="DL119" s="1039" t="s">
        <v>419</v>
      </c>
      <c r="DM119" s="1040"/>
      <c r="DN119" s="1040"/>
      <c r="DO119" s="1040"/>
      <c r="DP119" s="1041"/>
      <c r="DQ119" s="1039" t="s">
        <v>446</v>
      </c>
      <c r="DR119" s="1040"/>
      <c r="DS119" s="1040"/>
      <c r="DT119" s="1040"/>
      <c r="DU119" s="1041"/>
      <c r="DV119" s="1042" t="s">
        <v>419</v>
      </c>
      <c r="DW119" s="1043"/>
      <c r="DX119" s="1043"/>
      <c r="DY119" s="1043"/>
      <c r="DZ119" s="1044"/>
    </row>
    <row r="120" spans="1:130" s="247" customFormat="1" ht="26.25" customHeight="1" x14ac:dyDescent="0.15">
      <c r="A120" s="1115"/>
      <c r="B120" s="1002"/>
      <c r="C120" s="972" t="s">
        <v>451</v>
      </c>
      <c r="D120" s="973"/>
      <c r="E120" s="973"/>
      <c r="F120" s="973"/>
      <c r="G120" s="973"/>
      <c r="H120" s="973"/>
      <c r="I120" s="973"/>
      <c r="J120" s="973"/>
      <c r="K120" s="973"/>
      <c r="L120" s="973"/>
      <c r="M120" s="973"/>
      <c r="N120" s="973"/>
      <c r="O120" s="973"/>
      <c r="P120" s="973"/>
      <c r="Q120" s="973"/>
      <c r="R120" s="973"/>
      <c r="S120" s="973"/>
      <c r="T120" s="973"/>
      <c r="U120" s="973"/>
      <c r="V120" s="973"/>
      <c r="W120" s="973"/>
      <c r="X120" s="973"/>
      <c r="Y120" s="973"/>
      <c r="Z120" s="974"/>
      <c r="AA120" s="1014" t="s">
        <v>446</v>
      </c>
      <c r="AB120" s="1015"/>
      <c r="AC120" s="1015"/>
      <c r="AD120" s="1015"/>
      <c r="AE120" s="1016"/>
      <c r="AF120" s="1017" t="s">
        <v>446</v>
      </c>
      <c r="AG120" s="1015"/>
      <c r="AH120" s="1015"/>
      <c r="AI120" s="1015"/>
      <c r="AJ120" s="1016"/>
      <c r="AK120" s="1017" t="s">
        <v>419</v>
      </c>
      <c r="AL120" s="1015"/>
      <c r="AM120" s="1015"/>
      <c r="AN120" s="1015"/>
      <c r="AO120" s="1016"/>
      <c r="AP120" s="1018" t="s">
        <v>445</v>
      </c>
      <c r="AQ120" s="1019"/>
      <c r="AR120" s="1019"/>
      <c r="AS120" s="1019"/>
      <c r="AT120" s="1020"/>
      <c r="AU120" s="1045" t="s">
        <v>477</v>
      </c>
      <c r="AV120" s="1046"/>
      <c r="AW120" s="1046"/>
      <c r="AX120" s="1046"/>
      <c r="AY120" s="1047"/>
      <c r="AZ120" s="996" t="s">
        <v>478</v>
      </c>
      <c r="BA120" s="945"/>
      <c r="BB120" s="945"/>
      <c r="BC120" s="945"/>
      <c r="BD120" s="945"/>
      <c r="BE120" s="945"/>
      <c r="BF120" s="945"/>
      <c r="BG120" s="945"/>
      <c r="BH120" s="945"/>
      <c r="BI120" s="945"/>
      <c r="BJ120" s="945"/>
      <c r="BK120" s="945"/>
      <c r="BL120" s="945"/>
      <c r="BM120" s="945"/>
      <c r="BN120" s="945"/>
      <c r="BO120" s="945"/>
      <c r="BP120" s="946"/>
      <c r="BQ120" s="982">
        <v>10290174</v>
      </c>
      <c r="BR120" s="983"/>
      <c r="BS120" s="983"/>
      <c r="BT120" s="983"/>
      <c r="BU120" s="983"/>
      <c r="BV120" s="983">
        <v>10099836</v>
      </c>
      <c r="BW120" s="983"/>
      <c r="BX120" s="983"/>
      <c r="BY120" s="983"/>
      <c r="BZ120" s="983"/>
      <c r="CA120" s="983">
        <v>11612803</v>
      </c>
      <c r="CB120" s="983"/>
      <c r="CC120" s="983"/>
      <c r="CD120" s="983"/>
      <c r="CE120" s="983"/>
      <c r="CF120" s="997">
        <v>19.600000000000001</v>
      </c>
      <c r="CG120" s="998"/>
      <c r="CH120" s="998"/>
      <c r="CI120" s="998"/>
      <c r="CJ120" s="998"/>
      <c r="CK120" s="1063" t="s">
        <v>479</v>
      </c>
      <c r="CL120" s="1064"/>
      <c r="CM120" s="1064"/>
      <c r="CN120" s="1064"/>
      <c r="CO120" s="1065"/>
      <c r="CP120" s="1071" t="s">
        <v>480</v>
      </c>
      <c r="CQ120" s="1072"/>
      <c r="CR120" s="1072"/>
      <c r="CS120" s="1072"/>
      <c r="CT120" s="1072"/>
      <c r="CU120" s="1072"/>
      <c r="CV120" s="1072"/>
      <c r="CW120" s="1072"/>
      <c r="CX120" s="1072"/>
      <c r="CY120" s="1072"/>
      <c r="CZ120" s="1072"/>
      <c r="DA120" s="1072"/>
      <c r="DB120" s="1072"/>
      <c r="DC120" s="1072"/>
      <c r="DD120" s="1072"/>
      <c r="DE120" s="1072"/>
      <c r="DF120" s="1073"/>
      <c r="DG120" s="982">
        <v>15424491</v>
      </c>
      <c r="DH120" s="983"/>
      <c r="DI120" s="983"/>
      <c r="DJ120" s="983"/>
      <c r="DK120" s="983"/>
      <c r="DL120" s="983">
        <v>15473805</v>
      </c>
      <c r="DM120" s="983"/>
      <c r="DN120" s="983"/>
      <c r="DO120" s="983"/>
      <c r="DP120" s="983"/>
      <c r="DQ120" s="983">
        <v>15535552</v>
      </c>
      <c r="DR120" s="983"/>
      <c r="DS120" s="983"/>
      <c r="DT120" s="983"/>
      <c r="DU120" s="983"/>
      <c r="DV120" s="984">
        <v>26.2</v>
      </c>
      <c r="DW120" s="984"/>
      <c r="DX120" s="984"/>
      <c r="DY120" s="984"/>
      <c r="DZ120" s="985"/>
    </row>
    <row r="121" spans="1:130" s="247" customFormat="1" ht="26.25" customHeight="1" x14ac:dyDescent="0.15">
      <c r="A121" s="1115"/>
      <c r="B121" s="1002"/>
      <c r="C121" s="1023" t="s">
        <v>481</v>
      </c>
      <c r="D121" s="1024"/>
      <c r="E121" s="1024"/>
      <c r="F121" s="1024"/>
      <c r="G121" s="1024"/>
      <c r="H121" s="1024"/>
      <c r="I121" s="1024"/>
      <c r="J121" s="1024"/>
      <c r="K121" s="1024"/>
      <c r="L121" s="1024"/>
      <c r="M121" s="1024"/>
      <c r="N121" s="1024"/>
      <c r="O121" s="1024"/>
      <c r="P121" s="1024"/>
      <c r="Q121" s="1024"/>
      <c r="R121" s="1024"/>
      <c r="S121" s="1024"/>
      <c r="T121" s="1024"/>
      <c r="U121" s="1024"/>
      <c r="V121" s="1024"/>
      <c r="W121" s="1024"/>
      <c r="X121" s="1024"/>
      <c r="Y121" s="1024"/>
      <c r="Z121" s="1025"/>
      <c r="AA121" s="1014" t="s">
        <v>449</v>
      </c>
      <c r="AB121" s="1015"/>
      <c r="AC121" s="1015"/>
      <c r="AD121" s="1015"/>
      <c r="AE121" s="1016"/>
      <c r="AF121" s="1017" t="s">
        <v>446</v>
      </c>
      <c r="AG121" s="1015"/>
      <c r="AH121" s="1015"/>
      <c r="AI121" s="1015"/>
      <c r="AJ121" s="1016"/>
      <c r="AK121" s="1017" t="s">
        <v>446</v>
      </c>
      <c r="AL121" s="1015"/>
      <c r="AM121" s="1015"/>
      <c r="AN121" s="1015"/>
      <c r="AO121" s="1016"/>
      <c r="AP121" s="1018" t="s">
        <v>444</v>
      </c>
      <c r="AQ121" s="1019"/>
      <c r="AR121" s="1019"/>
      <c r="AS121" s="1019"/>
      <c r="AT121" s="1020"/>
      <c r="AU121" s="1048"/>
      <c r="AV121" s="1049"/>
      <c r="AW121" s="1049"/>
      <c r="AX121" s="1049"/>
      <c r="AY121" s="1050"/>
      <c r="AZ121" s="1005" t="s">
        <v>482</v>
      </c>
      <c r="BA121" s="1006"/>
      <c r="BB121" s="1006"/>
      <c r="BC121" s="1006"/>
      <c r="BD121" s="1006"/>
      <c r="BE121" s="1006"/>
      <c r="BF121" s="1006"/>
      <c r="BG121" s="1006"/>
      <c r="BH121" s="1006"/>
      <c r="BI121" s="1006"/>
      <c r="BJ121" s="1006"/>
      <c r="BK121" s="1006"/>
      <c r="BL121" s="1006"/>
      <c r="BM121" s="1006"/>
      <c r="BN121" s="1006"/>
      <c r="BO121" s="1006"/>
      <c r="BP121" s="1007"/>
      <c r="BQ121" s="975">
        <v>23763738</v>
      </c>
      <c r="BR121" s="976"/>
      <c r="BS121" s="976"/>
      <c r="BT121" s="976"/>
      <c r="BU121" s="976"/>
      <c r="BV121" s="976">
        <v>23178657</v>
      </c>
      <c r="BW121" s="976"/>
      <c r="BX121" s="976"/>
      <c r="BY121" s="976"/>
      <c r="BZ121" s="976"/>
      <c r="CA121" s="976">
        <v>24190494</v>
      </c>
      <c r="CB121" s="976"/>
      <c r="CC121" s="976"/>
      <c r="CD121" s="976"/>
      <c r="CE121" s="976"/>
      <c r="CF121" s="970">
        <v>40.799999999999997</v>
      </c>
      <c r="CG121" s="971"/>
      <c r="CH121" s="971"/>
      <c r="CI121" s="971"/>
      <c r="CJ121" s="971"/>
      <c r="CK121" s="1066"/>
      <c r="CL121" s="1067"/>
      <c r="CM121" s="1067"/>
      <c r="CN121" s="1067"/>
      <c r="CO121" s="1068"/>
      <c r="CP121" s="1076" t="s">
        <v>483</v>
      </c>
      <c r="CQ121" s="1077"/>
      <c r="CR121" s="1077"/>
      <c r="CS121" s="1077"/>
      <c r="CT121" s="1077"/>
      <c r="CU121" s="1077"/>
      <c r="CV121" s="1077"/>
      <c r="CW121" s="1077"/>
      <c r="CX121" s="1077"/>
      <c r="CY121" s="1077"/>
      <c r="CZ121" s="1077"/>
      <c r="DA121" s="1077"/>
      <c r="DB121" s="1077"/>
      <c r="DC121" s="1077"/>
      <c r="DD121" s="1077"/>
      <c r="DE121" s="1077"/>
      <c r="DF121" s="1078"/>
      <c r="DG121" s="975">
        <v>11070819</v>
      </c>
      <c r="DH121" s="976"/>
      <c r="DI121" s="976"/>
      <c r="DJ121" s="976"/>
      <c r="DK121" s="976"/>
      <c r="DL121" s="976">
        <v>9577319</v>
      </c>
      <c r="DM121" s="976"/>
      <c r="DN121" s="976"/>
      <c r="DO121" s="976"/>
      <c r="DP121" s="976"/>
      <c r="DQ121" s="976">
        <v>8399027</v>
      </c>
      <c r="DR121" s="976"/>
      <c r="DS121" s="976"/>
      <c r="DT121" s="976"/>
      <c r="DU121" s="976"/>
      <c r="DV121" s="977">
        <v>14.2</v>
      </c>
      <c r="DW121" s="977"/>
      <c r="DX121" s="977"/>
      <c r="DY121" s="977"/>
      <c r="DZ121" s="978"/>
    </row>
    <row r="122" spans="1:130" s="247" customFormat="1" ht="26.25" customHeight="1" x14ac:dyDescent="0.15">
      <c r="A122" s="1115"/>
      <c r="B122" s="1002"/>
      <c r="C122" s="972" t="s">
        <v>463</v>
      </c>
      <c r="D122" s="973"/>
      <c r="E122" s="973"/>
      <c r="F122" s="973"/>
      <c r="G122" s="973"/>
      <c r="H122" s="973"/>
      <c r="I122" s="973"/>
      <c r="J122" s="973"/>
      <c r="K122" s="973"/>
      <c r="L122" s="973"/>
      <c r="M122" s="973"/>
      <c r="N122" s="973"/>
      <c r="O122" s="973"/>
      <c r="P122" s="973"/>
      <c r="Q122" s="973"/>
      <c r="R122" s="973"/>
      <c r="S122" s="973"/>
      <c r="T122" s="973"/>
      <c r="U122" s="973"/>
      <c r="V122" s="973"/>
      <c r="W122" s="973"/>
      <c r="X122" s="973"/>
      <c r="Y122" s="973"/>
      <c r="Z122" s="974"/>
      <c r="AA122" s="1014" t="s">
        <v>446</v>
      </c>
      <c r="AB122" s="1015"/>
      <c r="AC122" s="1015"/>
      <c r="AD122" s="1015"/>
      <c r="AE122" s="1016"/>
      <c r="AF122" s="1017" t="s">
        <v>446</v>
      </c>
      <c r="AG122" s="1015"/>
      <c r="AH122" s="1015"/>
      <c r="AI122" s="1015"/>
      <c r="AJ122" s="1016"/>
      <c r="AK122" s="1017" t="s">
        <v>445</v>
      </c>
      <c r="AL122" s="1015"/>
      <c r="AM122" s="1015"/>
      <c r="AN122" s="1015"/>
      <c r="AO122" s="1016"/>
      <c r="AP122" s="1018" t="s">
        <v>446</v>
      </c>
      <c r="AQ122" s="1019"/>
      <c r="AR122" s="1019"/>
      <c r="AS122" s="1019"/>
      <c r="AT122" s="1020"/>
      <c r="AU122" s="1048"/>
      <c r="AV122" s="1049"/>
      <c r="AW122" s="1049"/>
      <c r="AX122" s="1049"/>
      <c r="AY122" s="1050"/>
      <c r="AZ122" s="1030" t="s">
        <v>484</v>
      </c>
      <c r="BA122" s="1021"/>
      <c r="BB122" s="1021"/>
      <c r="BC122" s="1021"/>
      <c r="BD122" s="1021"/>
      <c r="BE122" s="1021"/>
      <c r="BF122" s="1021"/>
      <c r="BG122" s="1021"/>
      <c r="BH122" s="1021"/>
      <c r="BI122" s="1021"/>
      <c r="BJ122" s="1021"/>
      <c r="BK122" s="1021"/>
      <c r="BL122" s="1021"/>
      <c r="BM122" s="1021"/>
      <c r="BN122" s="1021"/>
      <c r="BO122" s="1021"/>
      <c r="BP122" s="1022"/>
      <c r="BQ122" s="1053">
        <v>120831246</v>
      </c>
      <c r="BR122" s="1054"/>
      <c r="BS122" s="1054"/>
      <c r="BT122" s="1054"/>
      <c r="BU122" s="1054"/>
      <c r="BV122" s="1054">
        <v>118446837</v>
      </c>
      <c r="BW122" s="1054"/>
      <c r="BX122" s="1054"/>
      <c r="BY122" s="1054"/>
      <c r="BZ122" s="1054"/>
      <c r="CA122" s="1054">
        <v>118607109</v>
      </c>
      <c r="CB122" s="1054"/>
      <c r="CC122" s="1054"/>
      <c r="CD122" s="1054"/>
      <c r="CE122" s="1054"/>
      <c r="CF122" s="1074">
        <v>200</v>
      </c>
      <c r="CG122" s="1075"/>
      <c r="CH122" s="1075"/>
      <c r="CI122" s="1075"/>
      <c r="CJ122" s="1075"/>
      <c r="CK122" s="1066"/>
      <c r="CL122" s="1067"/>
      <c r="CM122" s="1067"/>
      <c r="CN122" s="1067"/>
      <c r="CO122" s="1068"/>
      <c r="CP122" s="1076" t="s">
        <v>485</v>
      </c>
      <c r="CQ122" s="1077"/>
      <c r="CR122" s="1077"/>
      <c r="CS122" s="1077"/>
      <c r="CT122" s="1077"/>
      <c r="CU122" s="1077"/>
      <c r="CV122" s="1077"/>
      <c r="CW122" s="1077"/>
      <c r="CX122" s="1077"/>
      <c r="CY122" s="1077"/>
      <c r="CZ122" s="1077"/>
      <c r="DA122" s="1077"/>
      <c r="DB122" s="1077"/>
      <c r="DC122" s="1077"/>
      <c r="DD122" s="1077"/>
      <c r="DE122" s="1077"/>
      <c r="DF122" s="1078"/>
      <c r="DG122" s="975">
        <v>921328</v>
      </c>
      <c r="DH122" s="976"/>
      <c r="DI122" s="976"/>
      <c r="DJ122" s="976"/>
      <c r="DK122" s="976"/>
      <c r="DL122" s="976">
        <v>768893</v>
      </c>
      <c r="DM122" s="976"/>
      <c r="DN122" s="976"/>
      <c r="DO122" s="976"/>
      <c r="DP122" s="976"/>
      <c r="DQ122" s="976">
        <v>639526</v>
      </c>
      <c r="DR122" s="976"/>
      <c r="DS122" s="976"/>
      <c r="DT122" s="976"/>
      <c r="DU122" s="976"/>
      <c r="DV122" s="977">
        <v>1.1000000000000001</v>
      </c>
      <c r="DW122" s="977"/>
      <c r="DX122" s="977"/>
      <c r="DY122" s="977"/>
      <c r="DZ122" s="978"/>
    </row>
    <row r="123" spans="1:130" s="247" customFormat="1" ht="26.25" customHeight="1" x14ac:dyDescent="0.15">
      <c r="A123" s="1115"/>
      <c r="B123" s="1002"/>
      <c r="C123" s="972" t="s">
        <v>469</v>
      </c>
      <c r="D123" s="973"/>
      <c r="E123" s="973"/>
      <c r="F123" s="973"/>
      <c r="G123" s="973"/>
      <c r="H123" s="973"/>
      <c r="I123" s="973"/>
      <c r="J123" s="973"/>
      <c r="K123" s="973"/>
      <c r="L123" s="973"/>
      <c r="M123" s="973"/>
      <c r="N123" s="973"/>
      <c r="O123" s="973"/>
      <c r="P123" s="973"/>
      <c r="Q123" s="973"/>
      <c r="R123" s="973"/>
      <c r="S123" s="973"/>
      <c r="T123" s="973"/>
      <c r="U123" s="973"/>
      <c r="V123" s="973"/>
      <c r="W123" s="973"/>
      <c r="X123" s="973"/>
      <c r="Y123" s="973"/>
      <c r="Z123" s="974"/>
      <c r="AA123" s="1014" t="s">
        <v>444</v>
      </c>
      <c r="AB123" s="1015"/>
      <c r="AC123" s="1015"/>
      <c r="AD123" s="1015"/>
      <c r="AE123" s="1016"/>
      <c r="AF123" s="1017" t="s">
        <v>419</v>
      </c>
      <c r="AG123" s="1015"/>
      <c r="AH123" s="1015"/>
      <c r="AI123" s="1015"/>
      <c r="AJ123" s="1016"/>
      <c r="AK123" s="1017" t="s">
        <v>449</v>
      </c>
      <c r="AL123" s="1015"/>
      <c r="AM123" s="1015"/>
      <c r="AN123" s="1015"/>
      <c r="AO123" s="1016"/>
      <c r="AP123" s="1018" t="s">
        <v>445</v>
      </c>
      <c r="AQ123" s="1019"/>
      <c r="AR123" s="1019"/>
      <c r="AS123" s="1019"/>
      <c r="AT123" s="1020"/>
      <c r="AU123" s="1051"/>
      <c r="AV123" s="1052"/>
      <c r="AW123" s="1052"/>
      <c r="AX123" s="1052"/>
      <c r="AY123" s="1052"/>
      <c r="AZ123" s="278" t="s">
        <v>184</v>
      </c>
      <c r="BA123" s="278"/>
      <c r="BB123" s="278"/>
      <c r="BC123" s="278"/>
      <c r="BD123" s="278"/>
      <c r="BE123" s="278"/>
      <c r="BF123" s="278"/>
      <c r="BG123" s="278"/>
      <c r="BH123" s="278"/>
      <c r="BI123" s="278"/>
      <c r="BJ123" s="278"/>
      <c r="BK123" s="278"/>
      <c r="BL123" s="278"/>
      <c r="BM123" s="278"/>
      <c r="BN123" s="278"/>
      <c r="BO123" s="1031" t="s">
        <v>486</v>
      </c>
      <c r="BP123" s="1062"/>
      <c r="BQ123" s="1121">
        <v>154885158</v>
      </c>
      <c r="BR123" s="1122"/>
      <c r="BS123" s="1122"/>
      <c r="BT123" s="1122"/>
      <c r="BU123" s="1122"/>
      <c r="BV123" s="1122">
        <v>151725330</v>
      </c>
      <c r="BW123" s="1122"/>
      <c r="BX123" s="1122"/>
      <c r="BY123" s="1122"/>
      <c r="BZ123" s="1122"/>
      <c r="CA123" s="1122">
        <v>154410406</v>
      </c>
      <c r="CB123" s="1122"/>
      <c r="CC123" s="1122"/>
      <c r="CD123" s="1122"/>
      <c r="CE123" s="1122"/>
      <c r="CF123" s="1055"/>
      <c r="CG123" s="1056"/>
      <c r="CH123" s="1056"/>
      <c r="CI123" s="1056"/>
      <c r="CJ123" s="1057"/>
      <c r="CK123" s="1066"/>
      <c r="CL123" s="1067"/>
      <c r="CM123" s="1067"/>
      <c r="CN123" s="1067"/>
      <c r="CO123" s="1068"/>
      <c r="CP123" s="1076" t="s">
        <v>487</v>
      </c>
      <c r="CQ123" s="1077"/>
      <c r="CR123" s="1077"/>
      <c r="CS123" s="1077"/>
      <c r="CT123" s="1077"/>
      <c r="CU123" s="1077"/>
      <c r="CV123" s="1077"/>
      <c r="CW123" s="1077"/>
      <c r="CX123" s="1077"/>
      <c r="CY123" s="1077"/>
      <c r="CZ123" s="1077"/>
      <c r="DA123" s="1077"/>
      <c r="DB123" s="1077"/>
      <c r="DC123" s="1077"/>
      <c r="DD123" s="1077"/>
      <c r="DE123" s="1077"/>
      <c r="DF123" s="1078"/>
      <c r="DG123" s="1014">
        <v>398409</v>
      </c>
      <c r="DH123" s="1015"/>
      <c r="DI123" s="1015"/>
      <c r="DJ123" s="1015"/>
      <c r="DK123" s="1016"/>
      <c r="DL123" s="1017">
        <v>469451</v>
      </c>
      <c r="DM123" s="1015"/>
      <c r="DN123" s="1015"/>
      <c r="DO123" s="1015"/>
      <c r="DP123" s="1016"/>
      <c r="DQ123" s="1017">
        <v>531428</v>
      </c>
      <c r="DR123" s="1015"/>
      <c r="DS123" s="1015"/>
      <c r="DT123" s="1015"/>
      <c r="DU123" s="1016"/>
      <c r="DV123" s="1018">
        <v>0.9</v>
      </c>
      <c r="DW123" s="1019"/>
      <c r="DX123" s="1019"/>
      <c r="DY123" s="1019"/>
      <c r="DZ123" s="1020"/>
    </row>
    <row r="124" spans="1:130" s="247" customFormat="1" ht="26.25" customHeight="1" thickBot="1" x14ac:dyDescent="0.2">
      <c r="A124" s="1115"/>
      <c r="B124" s="1002"/>
      <c r="C124" s="972" t="s">
        <v>472</v>
      </c>
      <c r="D124" s="973"/>
      <c r="E124" s="973"/>
      <c r="F124" s="973"/>
      <c r="G124" s="973"/>
      <c r="H124" s="973"/>
      <c r="I124" s="973"/>
      <c r="J124" s="973"/>
      <c r="K124" s="973"/>
      <c r="L124" s="973"/>
      <c r="M124" s="973"/>
      <c r="N124" s="973"/>
      <c r="O124" s="973"/>
      <c r="P124" s="973"/>
      <c r="Q124" s="973"/>
      <c r="R124" s="973"/>
      <c r="S124" s="973"/>
      <c r="T124" s="973"/>
      <c r="U124" s="973"/>
      <c r="V124" s="973"/>
      <c r="W124" s="973"/>
      <c r="X124" s="973"/>
      <c r="Y124" s="973"/>
      <c r="Z124" s="974"/>
      <c r="AA124" s="1014" t="s">
        <v>446</v>
      </c>
      <c r="AB124" s="1015"/>
      <c r="AC124" s="1015"/>
      <c r="AD124" s="1015"/>
      <c r="AE124" s="1016"/>
      <c r="AF124" s="1017" t="s">
        <v>449</v>
      </c>
      <c r="AG124" s="1015"/>
      <c r="AH124" s="1015"/>
      <c r="AI124" s="1015"/>
      <c r="AJ124" s="1016"/>
      <c r="AK124" s="1017" t="s">
        <v>448</v>
      </c>
      <c r="AL124" s="1015"/>
      <c r="AM124" s="1015"/>
      <c r="AN124" s="1015"/>
      <c r="AO124" s="1016"/>
      <c r="AP124" s="1018" t="s">
        <v>419</v>
      </c>
      <c r="AQ124" s="1019"/>
      <c r="AR124" s="1019"/>
      <c r="AS124" s="1019"/>
      <c r="AT124" s="1020"/>
      <c r="AU124" s="1117" t="s">
        <v>488</v>
      </c>
      <c r="AV124" s="1118"/>
      <c r="AW124" s="1118"/>
      <c r="AX124" s="1118"/>
      <c r="AY124" s="1118"/>
      <c r="AZ124" s="1118"/>
      <c r="BA124" s="1118"/>
      <c r="BB124" s="1118"/>
      <c r="BC124" s="1118"/>
      <c r="BD124" s="1118"/>
      <c r="BE124" s="1118"/>
      <c r="BF124" s="1118"/>
      <c r="BG124" s="1118"/>
      <c r="BH124" s="1118"/>
      <c r="BI124" s="1118"/>
      <c r="BJ124" s="1118"/>
      <c r="BK124" s="1118"/>
      <c r="BL124" s="1118"/>
      <c r="BM124" s="1118"/>
      <c r="BN124" s="1118"/>
      <c r="BO124" s="1118"/>
      <c r="BP124" s="1119"/>
      <c r="BQ124" s="1120">
        <v>61.1</v>
      </c>
      <c r="BR124" s="1084"/>
      <c r="BS124" s="1084"/>
      <c r="BT124" s="1084"/>
      <c r="BU124" s="1084"/>
      <c r="BV124" s="1084">
        <v>57.2</v>
      </c>
      <c r="BW124" s="1084"/>
      <c r="BX124" s="1084"/>
      <c r="BY124" s="1084"/>
      <c r="BZ124" s="1084"/>
      <c r="CA124" s="1084">
        <v>52.4</v>
      </c>
      <c r="CB124" s="1084"/>
      <c r="CC124" s="1084"/>
      <c r="CD124" s="1084"/>
      <c r="CE124" s="1084"/>
      <c r="CF124" s="1085"/>
      <c r="CG124" s="1086"/>
      <c r="CH124" s="1086"/>
      <c r="CI124" s="1086"/>
      <c r="CJ124" s="1087"/>
      <c r="CK124" s="1069"/>
      <c r="CL124" s="1069"/>
      <c r="CM124" s="1069"/>
      <c r="CN124" s="1069"/>
      <c r="CO124" s="1070"/>
      <c r="CP124" s="1076" t="s">
        <v>489</v>
      </c>
      <c r="CQ124" s="1077"/>
      <c r="CR124" s="1077"/>
      <c r="CS124" s="1077"/>
      <c r="CT124" s="1077"/>
      <c r="CU124" s="1077"/>
      <c r="CV124" s="1077"/>
      <c r="CW124" s="1077"/>
      <c r="CX124" s="1077"/>
      <c r="CY124" s="1077"/>
      <c r="CZ124" s="1077"/>
      <c r="DA124" s="1077"/>
      <c r="DB124" s="1077"/>
      <c r="DC124" s="1077"/>
      <c r="DD124" s="1077"/>
      <c r="DE124" s="1077"/>
      <c r="DF124" s="1078"/>
      <c r="DG124" s="1061">
        <v>295367</v>
      </c>
      <c r="DH124" s="1040"/>
      <c r="DI124" s="1040"/>
      <c r="DJ124" s="1040"/>
      <c r="DK124" s="1041"/>
      <c r="DL124" s="1039">
        <v>249819</v>
      </c>
      <c r="DM124" s="1040"/>
      <c r="DN124" s="1040"/>
      <c r="DO124" s="1040"/>
      <c r="DP124" s="1041"/>
      <c r="DQ124" s="1039">
        <v>223266</v>
      </c>
      <c r="DR124" s="1040"/>
      <c r="DS124" s="1040"/>
      <c r="DT124" s="1040"/>
      <c r="DU124" s="1041"/>
      <c r="DV124" s="1042">
        <v>0.4</v>
      </c>
      <c r="DW124" s="1043"/>
      <c r="DX124" s="1043"/>
      <c r="DY124" s="1043"/>
      <c r="DZ124" s="1044"/>
    </row>
    <row r="125" spans="1:130" s="247" customFormat="1" ht="26.25" customHeight="1" x14ac:dyDescent="0.15">
      <c r="A125" s="1115"/>
      <c r="B125" s="1002"/>
      <c r="C125" s="972" t="s">
        <v>474</v>
      </c>
      <c r="D125" s="973"/>
      <c r="E125" s="973"/>
      <c r="F125" s="973"/>
      <c r="G125" s="973"/>
      <c r="H125" s="973"/>
      <c r="I125" s="973"/>
      <c r="J125" s="973"/>
      <c r="K125" s="973"/>
      <c r="L125" s="973"/>
      <c r="M125" s="973"/>
      <c r="N125" s="973"/>
      <c r="O125" s="973"/>
      <c r="P125" s="973"/>
      <c r="Q125" s="973"/>
      <c r="R125" s="973"/>
      <c r="S125" s="973"/>
      <c r="T125" s="973"/>
      <c r="U125" s="973"/>
      <c r="V125" s="973"/>
      <c r="W125" s="973"/>
      <c r="X125" s="973"/>
      <c r="Y125" s="973"/>
      <c r="Z125" s="974"/>
      <c r="AA125" s="1014" t="s">
        <v>444</v>
      </c>
      <c r="AB125" s="1015"/>
      <c r="AC125" s="1015"/>
      <c r="AD125" s="1015"/>
      <c r="AE125" s="1016"/>
      <c r="AF125" s="1017" t="s">
        <v>444</v>
      </c>
      <c r="AG125" s="1015"/>
      <c r="AH125" s="1015"/>
      <c r="AI125" s="1015"/>
      <c r="AJ125" s="1016"/>
      <c r="AK125" s="1017" t="s">
        <v>445</v>
      </c>
      <c r="AL125" s="1015"/>
      <c r="AM125" s="1015"/>
      <c r="AN125" s="1015"/>
      <c r="AO125" s="1016"/>
      <c r="AP125" s="1018" t="s">
        <v>445</v>
      </c>
      <c r="AQ125" s="1019"/>
      <c r="AR125" s="1019"/>
      <c r="AS125" s="1019"/>
      <c r="AT125" s="1020"/>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79" t="s">
        <v>490</v>
      </c>
      <c r="CL125" s="1064"/>
      <c r="CM125" s="1064"/>
      <c r="CN125" s="1064"/>
      <c r="CO125" s="1065"/>
      <c r="CP125" s="996" t="s">
        <v>491</v>
      </c>
      <c r="CQ125" s="945"/>
      <c r="CR125" s="945"/>
      <c r="CS125" s="945"/>
      <c r="CT125" s="945"/>
      <c r="CU125" s="945"/>
      <c r="CV125" s="945"/>
      <c r="CW125" s="945"/>
      <c r="CX125" s="945"/>
      <c r="CY125" s="945"/>
      <c r="CZ125" s="945"/>
      <c r="DA125" s="945"/>
      <c r="DB125" s="945"/>
      <c r="DC125" s="945"/>
      <c r="DD125" s="945"/>
      <c r="DE125" s="945"/>
      <c r="DF125" s="946"/>
      <c r="DG125" s="982" t="s">
        <v>444</v>
      </c>
      <c r="DH125" s="983"/>
      <c r="DI125" s="983"/>
      <c r="DJ125" s="983"/>
      <c r="DK125" s="983"/>
      <c r="DL125" s="983" t="s">
        <v>444</v>
      </c>
      <c r="DM125" s="983"/>
      <c r="DN125" s="983"/>
      <c r="DO125" s="983"/>
      <c r="DP125" s="983"/>
      <c r="DQ125" s="983" t="s">
        <v>444</v>
      </c>
      <c r="DR125" s="983"/>
      <c r="DS125" s="983"/>
      <c r="DT125" s="983"/>
      <c r="DU125" s="983"/>
      <c r="DV125" s="984" t="s">
        <v>419</v>
      </c>
      <c r="DW125" s="984"/>
      <c r="DX125" s="984"/>
      <c r="DY125" s="984"/>
      <c r="DZ125" s="985"/>
    </row>
    <row r="126" spans="1:130" s="247" customFormat="1" ht="26.25" customHeight="1" thickBot="1" x14ac:dyDescent="0.2">
      <c r="A126" s="1115"/>
      <c r="B126" s="1002"/>
      <c r="C126" s="972" t="s">
        <v>476</v>
      </c>
      <c r="D126" s="973"/>
      <c r="E126" s="973"/>
      <c r="F126" s="973"/>
      <c r="G126" s="973"/>
      <c r="H126" s="973"/>
      <c r="I126" s="973"/>
      <c r="J126" s="973"/>
      <c r="K126" s="973"/>
      <c r="L126" s="973"/>
      <c r="M126" s="973"/>
      <c r="N126" s="973"/>
      <c r="O126" s="973"/>
      <c r="P126" s="973"/>
      <c r="Q126" s="973"/>
      <c r="R126" s="973"/>
      <c r="S126" s="973"/>
      <c r="T126" s="973"/>
      <c r="U126" s="973"/>
      <c r="V126" s="973"/>
      <c r="W126" s="973"/>
      <c r="X126" s="973"/>
      <c r="Y126" s="973"/>
      <c r="Z126" s="974"/>
      <c r="AA126" s="1014">
        <v>185862</v>
      </c>
      <c r="AB126" s="1015"/>
      <c r="AC126" s="1015"/>
      <c r="AD126" s="1015"/>
      <c r="AE126" s="1016"/>
      <c r="AF126" s="1017">
        <v>243697</v>
      </c>
      <c r="AG126" s="1015"/>
      <c r="AH126" s="1015"/>
      <c r="AI126" s="1015"/>
      <c r="AJ126" s="1016"/>
      <c r="AK126" s="1017">
        <v>204819</v>
      </c>
      <c r="AL126" s="1015"/>
      <c r="AM126" s="1015"/>
      <c r="AN126" s="1015"/>
      <c r="AO126" s="1016"/>
      <c r="AP126" s="1018">
        <v>0.3</v>
      </c>
      <c r="AQ126" s="1019"/>
      <c r="AR126" s="1019"/>
      <c r="AS126" s="1019"/>
      <c r="AT126" s="1020"/>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80"/>
      <c r="CL126" s="1067"/>
      <c r="CM126" s="1067"/>
      <c r="CN126" s="1067"/>
      <c r="CO126" s="1068"/>
      <c r="CP126" s="1005" t="s">
        <v>492</v>
      </c>
      <c r="CQ126" s="1006"/>
      <c r="CR126" s="1006"/>
      <c r="CS126" s="1006"/>
      <c r="CT126" s="1006"/>
      <c r="CU126" s="1006"/>
      <c r="CV126" s="1006"/>
      <c r="CW126" s="1006"/>
      <c r="CX126" s="1006"/>
      <c r="CY126" s="1006"/>
      <c r="CZ126" s="1006"/>
      <c r="DA126" s="1006"/>
      <c r="DB126" s="1006"/>
      <c r="DC126" s="1006"/>
      <c r="DD126" s="1006"/>
      <c r="DE126" s="1006"/>
      <c r="DF126" s="1007"/>
      <c r="DG126" s="975">
        <v>1676922</v>
      </c>
      <c r="DH126" s="976"/>
      <c r="DI126" s="976"/>
      <c r="DJ126" s="976"/>
      <c r="DK126" s="976"/>
      <c r="DL126" s="976">
        <v>1481872</v>
      </c>
      <c r="DM126" s="976"/>
      <c r="DN126" s="976"/>
      <c r="DO126" s="976"/>
      <c r="DP126" s="976"/>
      <c r="DQ126" s="976">
        <v>1383829</v>
      </c>
      <c r="DR126" s="976"/>
      <c r="DS126" s="976"/>
      <c r="DT126" s="976"/>
      <c r="DU126" s="976"/>
      <c r="DV126" s="977">
        <v>2.2999999999999998</v>
      </c>
      <c r="DW126" s="977"/>
      <c r="DX126" s="977"/>
      <c r="DY126" s="977"/>
      <c r="DZ126" s="978"/>
    </row>
    <row r="127" spans="1:130" s="247" customFormat="1" ht="26.25" customHeight="1" x14ac:dyDescent="0.15">
      <c r="A127" s="1116"/>
      <c r="B127" s="1004"/>
      <c r="C127" s="1058" t="s">
        <v>493</v>
      </c>
      <c r="D127" s="1059"/>
      <c r="E127" s="1059"/>
      <c r="F127" s="1059"/>
      <c r="G127" s="1059"/>
      <c r="H127" s="1059"/>
      <c r="I127" s="1059"/>
      <c r="J127" s="1059"/>
      <c r="K127" s="1059"/>
      <c r="L127" s="1059"/>
      <c r="M127" s="1059"/>
      <c r="N127" s="1059"/>
      <c r="O127" s="1059"/>
      <c r="P127" s="1059"/>
      <c r="Q127" s="1059"/>
      <c r="R127" s="1059"/>
      <c r="S127" s="1059"/>
      <c r="T127" s="1059"/>
      <c r="U127" s="1059"/>
      <c r="V127" s="1059"/>
      <c r="W127" s="1059"/>
      <c r="X127" s="1059"/>
      <c r="Y127" s="1059"/>
      <c r="Z127" s="1060"/>
      <c r="AA127" s="1014">
        <v>219</v>
      </c>
      <c r="AB127" s="1015"/>
      <c r="AC127" s="1015"/>
      <c r="AD127" s="1015"/>
      <c r="AE127" s="1016"/>
      <c r="AF127" s="1017">
        <v>160</v>
      </c>
      <c r="AG127" s="1015"/>
      <c r="AH127" s="1015"/>
      <c r="AI127" s="1015"/>
      <c r="AJ127" s="1016"/>
      <c r="AK127" s="1017">
        <v>55</v>
      </c>
      <c r="AL127" s="1015"/>
      <c r="AM127" s="1015"/>
      <c r="AN127" s="1015"/>
      <c r="AO127" s="1016"/>
      <c r="AP127" s="1018">
        <v>0</v>
      </c>
      <c r="AQ127" s="1019"/>
      <c r="AR127" s="1019"/>
      <c r="AS127" s="1019"/>
      <c r="AT127" s="1020"/>
      <c r="AU127" s="283"/>
      <c r="AV127" s="283"/>
      <c r="AW127" s="283"/>
      <c r="AX127" s="1088" t="s">
        <v>494</v>
      </c>
      <c r="AY127" s="1089"/>
      <c r="AZ127" s="1089"/>
      <c r="BA127" s="1089"/>
      <c r="BB127" s="1089"/>
      <c r="BC127" s="1089"/>
      <c r="BD127" s="1089"/>
      <c r="BE127" s="1090"/>
      <c r="BF127" s="1091" t="s">
        <v>495</v>
      </c>
      <c r="BG127" s="1089"/>
      <c r="BH127" s="1089"/>
      <c r="BI127" s="1089"/>
      <c r="BJ127" s="1089"/>
      <c r="BK127" s="1089"/>
      <c r="BL127" s="1090"/>
      <c r="BM127" s="1091" t="s">
        <v>496</v>
      </c>
      <c r="BN127" s="1089"/>
      <c r="BO127" s="1089"/>
      <c r="BP127" s="1089"/>
      <c r="BQ127" s="1089"/>
      <c r="BR127" s="1089"/>
      <c r="BS127" s="1090"/>
      <c r="BT127" s="1091" t="s">
        <v>497</v>
      </c>
      <c r="BU127" s="1089"/>
      <c r="BV127" s="1089"/>
      <c r="BW127" s="1089"/>
      <c r="BX127" s="1089"/>
      <c r="BY127" s="1089"/>
      <c r="BZ127" s="1113"/>
      <c r="CA127" s="283"/>
      <c r="CB127" s="283"/>
      <c r="CC127" s="283"/>
      <c r="CD127" s="284"/>
      <c r="CE127" s="284"/>
      <c r="CF127" s="284"/>
      <c r="CG127" s="281"/>
      <c r="CH127" s="281"/>
      <c r="CI127" s="281"/>
      <c r="CJ127" s="282"/>
      <c r="CK127" s="1080"/>
      <c r="CL127" s="1067"/>
      <c r="CM127" s="1067"/>
      <c r="CN127" s="1067"/>
      <c r="CO127" s="1068"/>
      <c r="CP127" s="1005" t="s">
        <v>498</v>
      </c>
      <c r="CQ127" s="1006"/>
      <c r="CR127" s="1006"/>
      <c r="CS127" s="1006"/>
      <c r="CT127" s="1006"/>
      <c r="CU127" s="1006"/>
      <c r="CV127" s="1006"/>
      <c r="CW127" s="1006"/>
      <c r="CX127" s="1006"/>
      <c r="CY127" s="1006"/>
      <c r="CZ127" s="1006"/>
      <c r="DA127" s="1006"/>
      <c r="DB127" s="1006"/>
      <c r="DC127" s="1006"/>
      <c r="DD127" s="1006"/>
      <c r="DE127" s="1006"/>
      <c r="DF127" s="1007"/>
      <c r="DG127" s="975" t="s">
        <v>445</v>
      </c>
      <c r="DH127" s="976"/>
      <c r="DI127" s="976"/>
      <c r="DJ127" s="976"/>
      <c r="DK127" s="976"/>
      <c r="DL127" s="976" t="s">
        <v>444</v>
      </c>
      <c r="DM127" s="976"/>
      <c r="DN127" s="976"/>
      <c r="DO127" s="976"/>
      <c r="DP127" s="976"/>
      <c r="DQ127" s="976" t="s">
        <v>444</v>
      </c>
      <c r="DR127" s="976"/>
      <c r="DS127" s="976"/>
      <c r="DT127" s="976"/>
      <c r="DU127" s="976"/>
      <c r="DV127" s="977" t="s">
        <v>444</v>
      </c>
      <c r="DW127" s="977"/>
      <c r="DX127" s="977"/>
      <c r="DY127" s="977"/>
      <c r="DZ127" s="978"/>
    </row>
    <row r="128" spans="1:130" s="247" customFormat="1" ht="26.25" customHeight="1" thickBot="1" x14ac:dyDescent="0.2">
      <c r="A128" s="1099" t="s">
        <v>499</v>
      </c>
      <c r="B128" s="1100"/>
      <c r="C128" s="1100"/>
      <c r="D128" s="1100"/>
      <c r="E128" s="1100"/>
      <c r="F128" s="1100"/>
      <c r="G128" s="1100"/>
      <c r="H128" s="1100"/>
      <c r="I128" s="1100"/>
      <c r="J128" s="1100"/>
      <c r="K128" s="1100"/>
      <c r="L128" s="1100"/>
      <c r="M128" s="1100"/>
      <c r="N128" s="1100"/>
      <c r="O128" s="1100"/>
      <c r="P128" s="1100"/>
      <c r="Q128" s="1100"/>
      <c r="R128" s="1100"/>
      <c r="S128" s="1100"/>
      <c r="T128" s="1100"/>
      <c r="U128" s="1100"/>
      <c r="V128" s="1100"/>
      <c r="W128" s="1101" t="s">
        <v>500</v>
      </c>
      <c r="X128" s="1101"/>
      <c r="Y128" s="1101"/>
      <c r="Z128" s="1102"/>
      <c r="AA128" s="1103">
        <v>2722404</v>
      </c>
      <c r="AB128" s="1104"/>
      <c r="AC128" s="1104"/>
      <c r="AD128" s="1104"/>
      <c r="AE128" s="1105"/>
      <c r="AF128" s="1106">
        <v>2680083</v>
      </c>
      <c r="AG128" s="1104"/>
      <c r="AH128" s="1104"/>
      <c r="AI128" s="1104"/>
      <c r="AJ128" s="1105"/>
      <c r="AK128" s="1106">
        <v>2641838</v>
      </c>
      <c r="AL128" s="1104"/>
      <c r="AM128" s="1104"/>
      <c r="AN128" s="1104"/>
      <c r="AO128" s="1105"/>
      <c r="AP128" s="1107"/>
      <c r="AQ128" s="1108"/>
      <c r="AR128" s="1108"/>
      <c r="AS128" s="1108"/>
      <c r="AT128" s="1109"/>
      <c r="AU128" s="283"/>
      <c r="AV128" s="283"/>
      <c r="AW128" s="283"/>
      <c r="AX128" s="944" t="s">
        <v>501</v>
      </c>
      <c r="AY128" s="945"/>
      <c r="AZ128" s="945"/>
      <c r="BA128" s="945"/>
      <c r="BB128" s="945"/>
      <c r="BC128" s="945"/>
      <c r="BD128" s="945"/>
      <c r="BE128" s="946"/>
      <c r="BF128" s="1110" t="s">
        <v>446</v>
      </c>
      <c r="BG128" s="1111"/>
      <c r="BH128" s="1111"/>
      <c r="BI128" s="1111"/>
      <c r="BJ128" s="1111"/>
      <c r="BK128" s="1111"/>
      <c r="BL128" s="1112"/>
      <c r="BM128" s="1110">
        <v>11.25</v>
      </c>
      <c r="BN128" s="1111"/>
      <c r="BO128" s="1111"/>
      <c r="BP128" s="1111"/>
      <c r="BQ128" s="1111"/>
      <c r="BR128" s="1111"/>
      <c r="BS128" s="1112"/>
      <c r="BT128" s="1110">
        <v>20</v>
      </c>
      <c r="BU128" s="1111"/>
      <c r="BV128" s="1111"/>
      <c r="BW128" s="1111"/>
      <c r="BX128" s="1111"/>
      <c r="BY128" s="1111"/>
      <c r="BZ128" s="1135"/>
      <c r="CA128" s="284"/>
      <c r="CB128" s="284"/>
      <c r="CC128" s="284"/>
      <c r="CD128" s="284"/>
      <c r="CE128" s="284"/>
      <c r="CF128" s="284"/>
      <c r="CG128" s="281"/>
      <c r="CH128" s="281"/>
      <c r="CI128" s="281"/>
      <c r="CJ128" s="282"/>
      <c r="CK128" s="1081"/>
      <c r="CL128" s="1082"/>
      <c r="CM128" s="1082"/>
      <c r="CN128" s="1082"/>
      <c r="CO128" s="1083"/>
      <c r="CP128" s="1092" t="s">
        <v>502</v>
      </c>
      <c r="CQ128" s="1093"/>
      <c r="CR128" s="1093"/>
      <c r="CS128" s="1093"/>
      <c r="CT128" s="1093"/>
      <c r="CU128" s="1093"/>
      <c r="CV128" s="1093"/>
      <c r="CW128" s="1093"/>
      <c r="CX128" s="1093"/>
      <c r="CY128" s="1093"/>
      <c r="CZ128" s="1093"/>
      <c r="DA128" s="1093"/>
      <c r="DB128" s="1093"/>
      <c r="DC128" s="1093"/>
      <c r="DD128" s="1093"/>
      <c r="DE128" s="1093"/>
      <c r="DF128" s="1094"/>
      <c r="DG128" s="1095" t="s">
        <v>503</v>
      </c>
      <c r="DH128" s="1096"/>
      <c r="DI128" s="1096"/>
      <c r="DJ128" s="1096"/>
      <c r="DK128" s="1096"/>
      <c r="DL128" s="1096" t="s">
        <v>419</v>
      </c>
      <c r="DM128" s="1096"/>
      <c r="DN128" s="1096"/>
      <c r="DO128" s="1096"/>
      <c r="DP128" s="1096"/>
      <c r="DQ128" s="1096" t="s">
        <v>456</v>
      </c>
      <c r="DR128" s="1096"/>
      <c r="DS128" s="1096"/>
      <c r="DT128" s="1096"/>
      <c r="DU128" s="1096"/>
      <c r="DV128" s="1097" t="s">
        <v>504</v>
      </c>
      <c r="DW128" s="1097"/>
      <c r="DX128" s="1097"/>
      <c r="DY128" s="1097"/>
      <c r="DZ128" s="1098"/>
    </row>
    <row r="129" spans="1:131" s="247" customFormat="1" ht="26.25" customHeight="1" x14ac:dyDescent="0.15">
      <c r="A129" s="986" t="s">
        <v>106</v>
      </c>
      <c r="B129" s="987"/>
      <c r="C129" s="987"/>
      <c r="D129" s="987"/>
      <c r="E129" s="987"/>
      <c r="F129" s="987"/>
      <c r="G129" s="987"/>
      <c r="H129" s="987"/>
      <c r="I129" s="987"/>
      <c r="J129" s="987"/>
      <c r="K129" s="987"/>
      <c r="L129" s="987"/>
      <c r="M129" s="987"/>
      <c r="N129" s="987"/>
      <c r="O129" s="987"/>
      <c r="P129" s="987"/>
      <c r="Q129" s="987"/>
      <c r="R129" s="987"/>
      <c r="S129" s="987"/>
      <c r="T129" s="987"/>
      <c r="U129" s="987"/>
      <c r="V129" s="987"/>
      <c r="W129" s="1129" t="s">
        <v>505</v>
      </c>
      <c r="X129" s="1130"/>
      <c r="Y129" s="1130"/>
      <c r="Z129" s="1131"/>
      <c r="AA129" s="1014">
        <v>70806025</v>
      </c>
      <c r="AB129" s="1015"/>
      <c r="AC129" s="1015"/>
      <c r="AD129" s="1015"/>
      <c r="AE129" s="1016"/>
      <c r="AF129" s="1017">
        <v>70330634</v>
      </c>
      <c r="AG129" s="1015"/>
      <c r="AH129" s="1015"/>
      <c r="AI129" s="1015"/>
      <c r="AJ129" s="1016"/>
      <c r="AK129" s="1017">
        <v>69622544</v>
      </c>
      <c r="AL129" s="1015"/>
      <c r="AM129" s="1015"/>
      <c r="AN129" s="1015"/>
      <c r="AO129" s="1016"/>
      <c r="AP129" s="1132"/>
      <c r="AQ129" s="1133"/>
      <c r="AR129" s="1133"/>
      <c r="AS129" s="1133"/>
      <c r="AT129" s="1134"/>
      <c r="AU129" s="285"/>
      <c r="AV129" s="285"/>
      <c r="AW129" s="285"/>
      <c r="AX129" s="1123" t="s">
        <v>506</v>
      </c>
      <c r="AY129" s="1006"/>
      <c r="AZ129" s="1006"/>
      <c r="BA129" s="1006"/>
      <c r="BB129" s="1006"/>
      <c r="BC129" s="1006"/>
      <c r="BD129" s="1006"/>
      <c r="BE129" s="1007"/>
      <c r="BF129" s="1124" t="s">
        <v>507</v>
      </c>
      <c r="BG129" s="1125"/>
      <c r="BH129" s="1125"/>
      <c r="BI129" s="1125"/>
      <c r="BJ129" s="1125"/>
      <c r="BK129" s="1125"/>
      <c r="BL129" s="1126"/>
      <c r="BM129" s="1124">
        <v>16.25</v>
      </c>
      <c r="BN129" s="1125"/>
      <c r="BO129" s="1125"/>
      <c r="BP129" s="1125"/>
      <c r="BQ129" s="1125"/>
      <c r="BR129" s="1125"/>
      <c r="BS129" s="1126"/>
      <c r="BT129" s="1124">
        <v>30</v>
      </c>
      <c r="BU129" s="1127"/>
      <c r="BV129" s="1127"/>
      <c r="BW129" s="1127"/>
      <c r="BX129" s="1127"/>
      <c r="BY129" s="1127"/>
      <c r="BZ129" s="1128"/>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986" t="s">
        <v>508</v>
      </c>
      <c r="B130" s="987"/>
      <c r="C130" s="987"/>
      <c r="D130" s="987"/>
      <c r="E130" s="987"/>
      <c r="F130" s="987"/>
      <c r="G130" s="987"/>
      <c r="H130" s="987"/>
      <c r="I130" s="987"/>
      <c r="J130" s="987"/>
      <c r="K130" s="987"/>
      <c r="L130" s="987"/>
      <c r="M130" s="987"/>
      <c r="N130" s="987"/>
      <c r="O130" s="987"/>
      <c r="P130" s="987"/>
      <c r="Q130" s="987"/>
      <c r="R130" s="987"/>
      <c r="S130" s="987"/>
      <c r="T130" s="987"/>
      <c r="U130" s="987"/>
      <c r="V130" s="987"/>
      <c r="W130" s="1129" t="s">
        <v>509</v>
      </c>
      <c r="X130" s="1130"/>
      <c r="Y130" s="1130"/>
      <c r="Z130" s="1131"/>
      <c r="AA130" s="1014">
        <v>11052792</v>
      </c>
      <c r="AB130" s="1015"/>
      <c r="AC130" s="1015"/>
      <c r="AD130" s="1015"/>
      <c r="AE130" s="1016"/>
      <c r="AF130" s="1017">
        <v>11103640</v>
      </c>
      <c r="AG130" s="1015"/>
      <c r="AH130" s="1015"/>
      <c r="AI130" s="1015"/>
      <c r="AJ130" s="1016"/>
      <c r="AK130" s="1017">
        <v>10328960</v>
      </c>
      <c r="AL130" s="1015"/>
      <c r="AM130" s="1015"/>
      <c r="AN130" s="1015"/>
      <c r="AO130" s="1016"/>
      <c r="AP130" s="1132"/>
      <c r="AQ130" s="1133"/>
      <c r="AR130" s="1133"/>
      <c r="AS130" s="1133"/>
      <c r="AT130" s="1134"/>
      <c r="AU130" s="285"/>
      <c r="AV130" s="285"/>
      <c r="AW130" s="285"/>
      <c r="AX130" s="1123" t="s">
        <v>510</v>
      </c>
      <c r="AY130" s="1006"/>
      <c r="AZ130" s="1006"/>
      <c r="BA130" s="1006"/>
      <c r="BB130" s="1006"/>
      <c r="BC130" s="1006"/>
      <c r="BD130" s="1006"/>
      <c r="BE130" s="1007"/>
      <c r="BF130" s="1160">
        <v>7.3</v>
      </c>
      <c r="BG130" s="1161"/>
      <c r="BH130" s="1161"/>
      <c r="BI130" s="1161"/>
      <c r="BJ130" s="1161"/>
      <c r="BK130" s="1161"/>
      <c r="BL130" s="1162"/>
      <c r="BM130" s="1160">
        <v>25</v>
      </c>
      <c r="BN130" s="1161"/>
      <c r="BO130" s="1161"/>
      <c r="BP130" s="1161"/>
      <c r="BQ130" s="1161"/>
      <c r="BR130" s="1161"/>
      <c r="BS130" s="1162"/>
      <c r="BT130" s="1160">
        <v>35</v>
      </c>
      <c r="BU130" s="1163"/>
      <c r="BV130" s="1163"/>
      <c r="BW130" s="1163"/>
      <c r="BX130" s="1163"/>
      <c r="BY130" s="1163"/>
      <c r="BZ130" s="1164"/>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165"/>
      <c r="B131" s="1166"/>
      <c r="C131" s="1166"/>
      <c r="D131" s="1166"/>
      <c r="E131" s="1166"/>
      <c r="F131" s="1166"/>
      <c r="G131" s="1166"/>
      <c r="H131" s="1166"/>
      <c r="I131" s="1166"/>
      <c r="J131" s="1166"/>
      <c r="K131" s="1166"/>
      <c r="L131" s="1166"/>
      <c r="M131" s="1166"/>
      <c r="N131" s="1166"/>
      <c r="O131" s="1166"/>
      <c r="P131" s="1166"/>
      <c r="Q131" s="1166"/>
      <c r="R131" s="1166"/>
      <c r="S131" s="1166"/>
      <c r="T131" s="1166"/>
      <c r="U131" s="1166"/>
      <c r="V131" s="1166"/>
      <c r="W131" s="1167" t="s">
        <v>511</v>
      </c>
      <c r="X131" s="1168"/>
      <c r="Y131" s="1168"/>
      <c r="Z131" s="1169"/>
      <c r="AA131" s="1061">
        <v>59753233</v>
      </c>
      <c r="AB131" s="1040"/>
      <c r="AC131" s="1040"/>
      <c r="AD131" s="1040"/>
      <c r="AE131" s="1041"/>
      <c r="AF131" s="1039">
        <v>59226994</v>
      </c>
      <c r="AG131" s="1040"/>
      <c r="AH131" s="1040"/>
      <c r="AI131" s="1040"/>
      <c r="AJ131" s="1041"/>
      <c r="AK131" s="1039">
        <v>59293584</v>
      </c>
      <c r="AL131" s="1040"/>
      <c r="AM131" s="1040"/>
      <c r="AN131" s="1040"/>
      <c r="AO131" s="1041"/>
      <c r="AP131" s="1170"/>
      <c r="AQ131" s="1171"/>
      <c r="AR131" s="1171"/>
      <c r="AS131" s="1171"/>
      <c r="AT131" s="1172"/>
      <c r="AU131" s="285"/>
      <c r="AV131" s="285"/>
      <c r="AW131" s="285"/>
      <c r="AX131" s="1142" t="s">
        <v>512</v>
      </c>
      <c r="AY131" s="1093"/>
      <c r="AZ131" s="1093"/>
      <c r="BA131" s="1093"/>
      <c r="BB131" s="1093"/>
      <c r="BC131" s="1093"/>
      <c r="BD131" s="1093"/>
      <c r="BE131" s="1094"/>
      <c r="BF131" s="1143">
        <v>52.4</v>
      </c>
      <c r="BG131" s="1144"/>
      <c r="BH131" s="1144"/>
      <c r="BI131" s="1144"/>
      <c r="BJ131" s="1144"/>
      <c r="BK131" s="1144"/>
      <c r="BL131" s="1145"/>
      <c r="BM131" s="1143">
        <v>350</v>
      </c>
      <c r="BN131" s="1144"/>
      <c r="BO131" s="1144"/>
      <c r="BP131" s="1144"/>
      <c r="BQ131" s="1144"/>
      <c r="BR131" s="1144"/>
      <c r="BS131" s="1145"/>
      <c r="BT131" s="1146"/>
      <c r="BU131" s="1147"/>
      <c r="BV131" s="1147"/>
      <c r="BW131" s="1147"/>
      <c r="BX131" s="1147"/>
      <c r="BY131" s="1147"/>
      <c r="BZ131" s="1148"/>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49" t="s">
        <v>513</v>
      </c>
      <c r="B132" s="1150"/>
      <c r="C132" s="1150"/>
      <c r="D132" s="1150"/>
      <c r="E132" s="1150"/>
      <c r="F132" s="1150"/>
      <c r="G132" s="1150"/>
      <c r="H132" s="1150"/>
      <c r="I132" s="1150"/>
      <c r="J132" s="1150"/>
      <c r="K132" s="1150"/>
      <c r="L132" s="1150"/>
      <c r="M132" s="1150"/>
      <c r="N132" s="1150"/>
      <c r="O132" s="1150"/>
      <c r="P132" s="1150"/>
      <c r="Q132" s="1150"/>
      <c r="R132" s="1150"/>
      <c r="S132" s="1150"/>
      <c r="T132" s="1150"/>
      <c r="U132" s="1150"/>
      <c r="V132" s="1153" t="s">
        <v>514</v>
      </c>
      <c r="W132" s="1153"/>
      <c r="X132" s="1153"/>
      <c r="Y132" s="1153"/>
      <c r="Z132" s="1154"/>
      <c r="AA132" s="1155">
        <v>8.1250616180000002</v>
      </c>
      <c r="AB132" s="1156"/>
      <c r="AC132" s="1156"/>
      <c r="AD132" s="1156"/>
      <c r="AE132" s="1157"/>
      <c r="AF132" s="1158">
        <v>8.5764305380000003</v>
      </c>
      <c r="AG132" s="1156"/>
      <c r="AH132" s="1156"/>
      <c r="AI132" s="1156"/>
      <c r="AJ132" s="1157"/>
      <c r="AK132" s="1158">
        <v>5.4123478179999998</v>
      </c>
      <c r="AL132" s="1156"/>
      <c r="AM132" s="1156"/>
      <c r="AN132" s="1156"/>
      <c r="AO132" s="1157"/>
      <c r="AP132" s="1055"/>
      <c r="AQ132" s="1056"/>
      <c r="AR132" s="1056"/>
      <c r="AS132" s="1056"/>
      <c r="AT132" s="1159"/>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51"/>
      <c r="B133" s="1152"/>
      <c r="C133" s="1152"/>
      <c r="D133" s="1152"/>
      <c r="E133" s="1152"/>
      <c r="F133" s="1152"/>
      <c r="G133" s="1152"/>
      <c r="H133" s="1152"/>
      <c r="I133" s="1152"/>
      <c r="J133" s="1152"/>
      <c r="K133" s="1152"/>
      <c r="L133" s="1152"/>
      <c r="M133" s="1152"/>
      <c r="N133" s="1152"/>
      <c r="O133" s="1152"/>
      <c r="P133" s="1152"/>
      <c r="Q133" s="1152"/>
      <c r="R133" s="1152"/>
      <c r="S133" s="1152"/>
      <c r="T133" s="1152"/>
      <c r="U133" s="1152"/>
      <c r="V133" s="1136" t="s">
        <v>515</v>
      </c>
      <c r="W133" s="1136"/>
      <c r="X133" s="1136"/>
      <c r="Y133" s="1136"/>
      <c r="Z133" s="1137"/>
      <c r="AA133" s="1138">
        <v>7.9</v>
      </c>
      <c r="AB133" s="1139"/>
      <c r="AC133" s="1139"/>
      <c r="AD133" s="1139"/>
      <c r="AE133" s="1140"/>
      <c r="AF133" s="1138">
        <v>8.1</v>
      </c>
      <c r="AG133" s="1139"/>
      <c r="AH133" s="1139"/>
      <c r="AI133" s="1139"/>
      <c r="AJ133" s="1140"/>
      <c r="AK133" s="1138">
        <v>7.3</v>
      </c>
      <c r="AL133" s="1139"/>
      <c r="AM133" s="1139"/>
      <c r="AN133" s="1139"/>
      <c r="AO133" s="1140"/>
      <c r="AP133" s="1085"/>
      <c r="AQ133" s="1086"/>
      <c r="AR133" s="1086"/>
      <c r="AS133" s="1086"/>
      <c r="AT133" s="1141"/>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hgUlZ4YOo1oxc4mU3esoC8qpWurPKYWLsX1ALs5dpCux22NuT/7WJ2RpJGET3MmaO5F9/BESmwlG/DIwxzb3PA==" saltValue="t/4GYwc5eenM6XFoy7rSD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election activeCell="A7" sqref="A7"/>
    </sheetView>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516</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FApmrcy38QLkiufcLKYjE+bCo9QaSSlkPn5Gcyc2shPAFPAIygGmrxZF8bpKsRo2gaTSvPvRZ9bQG1c9Y2t+gw==" saltValue="EH2gnXejUkjkKcpI2J/ya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gvrEhR5ZArTBLdERrE54vzDVU5vUsA5mReFlWM7UMB1rHQ69EDEDcQyco0u8Cq/ukrLHS8seh/t4VBdl+K6h9Q==" saltValue="92WHN4kByQ+W8CcmN+vJ4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517</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518</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6" t="s">
        <v>519</v>
      </c>
      <c r="AP7" s="304"/>
      <c r="AQ7" s="305" t="s">
        <v>520</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7"/>
      <c r="AP8" s="310" t="s">
        <v>521</v>
      </c>
      <c r="AQ8" s="311" t="s">
        <v>522</v>
      </c>
      <c r="AR8" s="312" t="s">
        <v>523</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78" t="s">
        <v>524</v>
      </c>
      <c r="AL9" s="1179"/>
      <c r="AM9" s="1179"/>
      <c r="AN9" s="1180"/>
      <c r="AO9" s="313">
        <v>17104867</v>
      </c>
      <c r="AP9" s="313">
        <v>66997</v>
      </c>
      <c r="AQ9" s="314">
        <v>58073</v>
      </c>
      <c r="AR9" s="315">
        <v>15.4</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78" t="s">
        <v>525</v>
      </c>
      <c r="AL10" s="1179"/>
      <c r="AM10" s="1179"/>
      <c r="AN10" s="1180"/>
      <c r="AO10" s="316">
        <v>327218</v>
      </c>
      <c r="AP10" s="316">
        <v>1282</v>
      </c>
      <c r="AQ10" s="317">
        <v>2762</v>
      </c>
      <c r="AR10" s="318">
        <v>-53.6</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78" t="s">
        <v>526</v>
      </c>
      <c r="AL11" s="1179"/>
      <c r="AM11" s="1179"/>
      <c r="AN11" s="1180"/>
      <c r="AO11" s="316">
        <v>940</v>
      </c>
      <c r="AP11" s="316">
        <v>4</v>
      </c>
      <c r="AQ11" s="317">
        <v>1714</v>
      </c>
      <c r="AR11" s="318">
        <v>-99.8</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78" t="s">
        <v>527</v>
      </c>
      <c r="AL12" s="1179"/>
      <c r="AM12" s="1179"/>
      <c r="AN12" s="1180"/>
      <c r="AO12" s="316">
        <v>1063767</v>
      </c>
      <c r="AP12" s="316">
        <v>4167</v>
      </c>
      <c r="AQ12" s="317">
        <v>632</v>
      </c>
      <c r="AR12" s="318">
        <v>559.29999999999995</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78" t="s">
        <v>528</v>
      </c>
      <c r="AL13" s="1179"/>
      <c r="AM13" s="1179"/>
      <c r="AN13" s="1180"/>
      <c r="AO13" s="316" t="s">
        <v>529</v>
      </c>
      <c r="AP13" s="316" t="s">
        <v>529</v>
      </c>
      <c r="AQ13" s="317">
        <v>9</v>
      </c>
      <c r="AR13" s="318" t="s">
        <v>529</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78" t="s">
        <v>530</v>
      </c>
      <c r="AL14" s="1179"/>
      <c r="AM14" s="1179"/>
      <c r="AN14" s="1180"/>
      <c r="AO14" s="316">
        <v>834469</v>
      </c>
      <c r="AP14" s="316">
        <v>3268</v>
      </c>
      <c r="AQ14" s="317">
        <v>1980</v>
      </c>
      <c r="AR14" s="318">
        <v>65.099999999999994</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78" t="s">
        <v>531</v>
      </c>
      <c r="AL15" s="1179"/>
      <c r="AM15" s="1179"/>
      <c r="AN15" s="1180"/>
      <c r="AO15" s="316">
        <v>312016</v>
      </c>
      <c r="AP15" s="316">
        <v>1222</v>
      </c>
      <c r="AQ15" s="317">
        <v>1379</v>
      </c>
      <c r="AR15" s="318">
        <v>-11.4</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81" t="s">
        <v>532</v>
      </c>
      <c r="AL16" s="1182"/>
      <c r="AM16" s="1182"/>
      <c r="AN16" s="1183"/>
      <c r="AO16" s="316">
        <v>-1464905</v>
      </c>
      <c r="AP16" s="316">
        <v>-5738</v>
      </c>
      <c r="AQ16" s="317">
        <v>-3914</v>
      </c>
      <c r="AR16" s="318">
        <v>46.6</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81" t="s">
        <v>184</v>
      </c>
      <c r="AL17" s="1182"/>
      <c r="AM17" s="1182"/>
      <c r="AN17" s="1183"/>
      <c r="AO17" s="316">
        <v>18178372</v>
      </c>
      <c r="AP17" s="316">
        <v>71202</v>
      </c>
      <c r="AQ17" s="317">
        <v>62636</v>
      </c>
      <c r="AR17" s="318">
        <v>13.7</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533</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534</v>
      </c>
      <c r="AP20" s="324" t="s">
        <v>535</v>
      </c>
      <c r="AQ20" s="325" t="s">
        <v>536</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73" t="s">
        <v>537</v>
      </c>
      <c r="AL21" s="1174"/>
      <c r="AM21" s="1174"/>
      <c r="AN21" s="1175"/>
      <c r="AO21" s="328">
        <v>7.54</v>
      </c>
      <c r="AP21" s="329">
        <v>6.32</v>
      </c>
      <c r="AQ21" s="330">
        <v>1.22</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73" t="s">
        <v>538</v>
      </c>
      <c r="AL22" s="1174"/>
      <c r="AM22" s="1174"/>
      <c r="AN22" s="1175"/>
      <c r="AO22" s="333">
        <v>97.5</v>
      </c>
      <c r="AP22" s="334">
        <v>99.9</v>
      </c>
      <c r="AQ22" s="335">
        <v>-2.4</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539</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540</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541</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6" t="s">
        <v>519</v>
      </c>
      <c r="AP30" s="304"/>
      <c r="AQ30" s="305" t="s">
        <v>520</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7"/>
      <c r="AP31" s="310" t="s">
        <v>521</v>
      </c>
      <c r="AQ31" s="311" t="s">
        <v>522</v>
      </c>
      <c r="AR31" s="312" t="s">
        <v>523</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9" t="s">
        <v>542</v>
      </c>
      <c r="AL32" s="1190"/>
      <c r="AM32" s="1190"/>
      <c r="AN32" s="1191"/>
      <c r="AO32" s="343">
        <v>13155795</v>
      </c>
      <c r="AP32" s="343">
        <v>51529</v>
      </c>
      <c r="AQ32" s="344">
        <v>36995</v>
      </c>
      <c r="AR32" s="345">
        <v>39.299999999999997</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9" t="s">
        <v>543</v>
      </c>
      <c r="AL33" s="1190"/>
      <c r="AM33" s="1190"/>
      <c r="AN33" s="1191"/>
      <c r="AO33" s="343" t="s">
        <v>529</v>
      </c>
      <c r="AP33" s="343" t="s">
        <v>529</v>
      </c>
      <c r="AQ33" s="344">
        <v>3</v>
      </c>
      <c r="AR33" s="345" t="s">
        <v>529</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9" t="s">
        <v>544</v>
      </c>
      <c r="AL34" s="1190"/>
      <c r="AM34" s="1190"/>
      <c r="AN34" s="1191"/>
      <c r="AO34" s="343" t="s">
        <v>529</v>
      </c>
      <c r="AP34" s="343" t="s">
        <v>529</v>
      </c>
      <c r="AQ34" s="344">
        <v>81</v>
      </c>
      <c r="AR34" s="345" t="s">
        <v>529</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9" t="s">
        <v>545</v>
      </c>
      <c r="AL35" s="1190"/>
      <c r="AM35" s="1190"/>
      <c r="AN35" s="1191"/>
      <c r="AO35" s="343">
        <v>2819304</v>
      </c>
      <c r="AP35" s="343">
        <v>11043</v>
      </c>
      <c r="AQ35" s="344">
        <v>8919</v>
      </c>
      <c r="AR35" s="345">
        <v>23.8</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9" t="s">
        <v>546</v>
      </c>
      <c r="AL36" s="1190"/>
      <c r="AM36" s="1190"/>
      <c r="AN36" s="1191"/>
      <c r="AO36" s="343" t="s">
        <v>529</v>
      </c>
      <c r="AP36" s="343" t="s">
        <v>529</v>
      </c>
      <c r="AQ36" s="344">
        <v>380</v>
      </c>
      <c r="AR36" s="345" t="s">
        <v>529</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9" t="s">
        <v>547</v>
      </c>
      <c r="AL37" s="1190"/>
      <c r="AM37" s="1190"/>
      <c r="AN37" s="1191"/>
      <c r="AO37" s="343">
        <v>204874</v>
      </c>
      <c r="AP37" s="343">
        <v>802</v>
      </c>
      <c r="AQ37" s="344">
        <v>886</v>
      </c>
      <c r="AR37" s="345">
        <v>-9.5</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2" t="s">
        <v>548</v>
      </c>
      <c r="AL38" s="1193"/>
      <c r="AM38" s="1193"/>
      <c r="AN38" s="1194"/>
      <c r="AO38" s="346" t="s">
        <v>529</v>
      </c>
      <c r="AP38" s="346" t="s">
        <v>529</v>
      </c>
      <c r="AQ38" s="347">
        <v>1</v>
      </c>
      <c r="AR38" s="335" t="s">
        <v>529</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2" t="s">
        <v>549</v>
      </c>
      <c r="AL39" s="1193"/>
      <c r="AM39" s="1193"/>
      <c r="AN39" s="1194"/>
      <c r="AO39" s="343">
        <v>-2641838</v>
      </c>
      <c r="AP39" s="343">
        <v>-10348</v>
      </c>
      <c r="AQ39" s="344">
        <v>-8108</v>
      </c>
      <c r="AR39" s="345">
        <v>27.6</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9" t="s">
        <v>550</v>
      </c>
      <c r="AL40" s="1190"/>
      <c r="AM40" s="1190"/>
      <c r="AN40" s="1191"/>
      <c r="AO40" s="343">
        <v>-10328960</v>
      </c>
      <c r="AP40" s="343">
        <v>-40457</v>
      </c>
      <c r="AQ40" s="344">
        <v>-28743</v>
      </c>
      <c r="AR40" s="345">
        <v>40.799999999999997</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5" t="s">
        <v>296</v>
      </c>
      <c r="AL41" s="1196"/>
      <c r="AM41" s="1196"/>
      <c r="AN41" s="1197"/>
      <c r="AO41" s="343">
        <v>3209175</v>
      </c>
      <c r="AP41" s="343">
        <v>12570</v>
      </c>
      <c r="AQ41" s="344">
        <v>10414</v>
      </c>
      <c r="AR41" s="345">
        <v>20.7</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551</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552</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553</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4" t="s">
        <v>519</v>
      </c>
      <c r="AN49" s="1186" t="s">
        <v>554</v>
      </c>
      <c r="AO49" s="1187"/>
      <c r="AP49" s="1187"/>
      <c r="AQ49" s="1187"/>
      <c r="AR49" s="1188"/>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85"/>
      <c r="AN50" s="359" t="s">
        <v>555</v>
      </c>
      <c r="AO50" s="360" t="s">
        <v>556</v>
      </c>
      <c r="AP50" s="361" t="s">
        <v>557</v>
      </c>
      <c r="AQ50" s="362" t="s">
        <v>558</v>
      </c>
      <c r="AR50" s="363" t="s">
        <v>559</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560</v>
      </c>
      <c r="AL51" s="356"/>
      <c r="AM51" s="364">
        <v>15281275</v>
      </c>
      <c r="AN51" s="365">
        <v>56889</v>
      </c>
      <c r="AO51" s="366">
        <v>-15.6</v>
      </c>
      <c r="AP51" s="367">
        <v>50880</v>
      </c>
      <c r="AQ51" s="368">
        <v>-1.4</v>
      </c>
      <c r="AR51" s="369">
        <v>-14.2</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561</v>
      </c>
      <c r="AM52" s="372">
        <v>6339175</v>
      </c>
      <c r="AN52" s="373">
        <v>23599</v>
      </c>
      <c r="AO52" s="374">
        <v>-14</v>
      </c>
      <c r="AP52" s="375">
        <v>27819</v>
      </c>
      <c r="AQ52" s="376">
        <v>7.5</v>
      </c>
      <c r="AR52" s="377">
        <v>-21.5</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562</v>
      </c>
      <c r="AL53" s="356"/>
      <c r="AM53" s="364">
        <v>13179005</v>
      </c>
      <c r="AN53" s="365">
        <v>49638</v>
      </c>
      <c r="AO53" s="366">
        <v>-12.7</v>
      </c>
      <c r="AP53" s="367">
        <v>46395</v>
      </c>
      <c r="AQ53" s="368">
        <v>-8.8000000000000007</v>
      </c>
      <c r="AR53" s="369">
        <v>-3.9</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561</v>
      </c>
      <c r="AM54" s="372">
        <v>5780846</v>
      </c>
      <c r="AN54" s="373">
        <v>21773</v>
      </c>
      <c r="AO54" s="374">
        <v>-7.7</v>
      </c>
      <c r="AP54" s="375">
        <v>26304</v>
      </c>
      <c r="AQ54" s="376">
        <v>-5.4</v>
      </c>
      <c r="AR54" s="377">
        <v>-2.2999999999999998</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563</v>
      </c>
      <c r="AL55" s="356"/>
      <c r="AM55" s="364">
        <v>14052271</v>
      </c>
      <c r="AN55" s="365">
        <v>53529</v>
      </c>
      <c r="AO55" s="366">
        <v>7.8</v>
      </c>
      <c r="AP55" s="367">
        <v>48088</v>
      </c>
      <c r="AQ55" s="368">
        <v>3.6</v>
      </c>
      <c r="AR55" s="369">
        <v>4.2</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561</v>
      </c>
      <c r="AM56" s="372">
        <v>6707095</v>
      </c>
      <c r="AN56" s="373">
        <v>25549</v>
      </c>
      <c r="AO56" s="374">
        <v>17.3</v>
      </c>
      <c r="AP56" s="375">
        <v>25183</v>
      </c>
      <c r="AQ56" s="376">
        <v>-4.3</v>
      </c>
      <c r="AR56" s="377">
        <v>21.6</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564</v>
      </c>
      <c r="AL57" s="356"/>
      <c r="AM57" s="364">
        <v>11643092</v>
      </c>
      <c r="AN57" s="365">
        <v>44963</v>
      </c>
      <c r="AO57" s="366">
        <v>-16</v>
      </c>
      <c r="AP57" s="367">
        <v>46457</v>
      </c>
      <c r="AQ57" s="368">
        <v>-3.4</v>
      </c>
      <c r="AR57" s="369">
        <v>-12.6</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561</v>
      </c>
      <c r="AM58" s="372">
        <v>6379846</v>
      </c>
      <c r="AN58" s="373">
        <v>24638</v>
      </c>
      <c r="AO58" s="374">
        <v>-3.6</v>
      </c>
      <c r="AP58" s="375">
        <v>24020</v>
      </c>
      <c r="AQ58" s="376">
        <v>-4.5999999999999996</v>
      </c>
      <c r="AR58" s="377">
        <v>1</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565</v>
      </c>
      <c r="AL59" s="356"/>
      <c r="AM59" s="364">
        <v>14619913</v>
      </c>
      <c r="AN59" s="365">
        <v>57264</v>
      </c>
      <c r="AO59" s="366">
        <v>27.4</v>
      </c>
      <c r="AP59" s="367">
        <v>51849</v>
      </c>
      <c r="AQ59" s="368">
        <v>11.6</v>
      </c>
      <c r="AR59" s="369">
        <v>15.8</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561</v>
      </c>
      <c r="AM60" s="372">
        <v>8874195</v>
      </c>
      <c r="AN60" s="373">
        <v>34759</v>
      </c>
      <c r="AO60" s="374">
        <v>41.1</v>
      </c>
      <c r="AP60" s="375">
        <v>26326</v>
      </c>
      <c r="AQ60" s="376">
        <v>9.6</v>
      </c>
      <c r="AR60" s="377">
        <v>31.5</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566</v>
      </c>
      <c r="AL61" s="378"/>
      <c r="AM61" s="379">
        <v>13755111</v>
      </c>
      <c r="AN61" s="380">
        <v>52457</v>
      </c>
      <c r="AO61" s="381">
        <v>-1.8</v>
      </c>
      <c r="AP61" s="382">
        <v>48734</v>
      </c>
      <c r="AQ61" s="383">
        <v>0.3</v>
      </c>
      <c r="AR61" s="369">
        <v>-2.1</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561</v>
      </c>
      <c r="AM62" s="372">
        <v>6816231</v>
      </c>
      <c r="AN62" s="373">
        <v>26064</v>
      </c>
      <c r="AO62" s="374">
        <v>6.6</v>
      </c>
      <c r="AP62" s="375">
        <v>25930</v>
      </c>
      <c r="AQ62" s="376">
        <v>0.6</v>
      </c>
      <c r="AR62" s="377">
        <v>6</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jboC/brTGYmQwgY1ZObBpk0HFx3CwILYk8rkucJJOlM+uXRl6ZYLTl6tDgMXCDNOSQs/swqqrIG3GhBh4vqpJg==" saltValue="jHMLSMXjMYTA7nxEswsZl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568</v>
      </c>
    </row>
    <row r="120" spans="125:125" ht="13.5" hidden="1" customHeight="1" x14ac:dyDescent="0.15"/>
    <row r="121" spans="125:125" ht="13.5" hidden="1" customHeight="1" x14ac:dyDescent="0.15">
      <c r="DU121" s="291"/>
    </row>
  </sheetData>
  <sheetProtection algorithmName="SHA-512" hashValue="FR7VbSCEF7rZ7lNuOuIT/vMO2+X/rya7pmrOMptgqzzkM7pnpB1DVllq55Ht/BpHeNDtsMKFjPuik2XFOMvbKw==" saltValue="oWad5GfME7qtEMLlN17RS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569</v>
      </c>
    </row>
  </sheetData>
  <sheetProtection algorithmName="SHA-512" hashValue="W97XAz6+80duisiPHdVEqYv7YSEoLnj52THuf+myZuZyg+M9jKEhxJWM3Dprv4R6XeDr8dEgZS8YnX+tr3qEiA==" saltValue="8ybcSc0fUfU5x4TVCvEZ4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570</v>
      </c>
      <c r="G46" s="8" t="s">
        <v>571</v>
      </c>
      <c r="H46" s="8" t="s">
        <v>572</v>
      </c>
      <c r="I46" s="8" t="s">
        <v>573</v>
      </c>
      <c r="J46" s="9" t="s">
        <v>574</v>
      </c>
    </row>
    <row r="47" spans="2:10" ht="57.75" customHeight="1" x14ac:dyDescent="0.15">
      <c r="B47" s="10"/>
      <c r="C47" s="1198" t="s">
        <v>3</v>
      </c>
      <c r="D47" s="1198"/>
      <c r="E47" s="1199"/>
      <c r="F47" s="11">
        <v>3.41</v>
      </c>
      <c r="G47" s="12">
        <v>5.1100000000000003</v>
      </c>
      <c r="H47" s="12">
        <v>7.39</v>
      </c>
      <c r="I47" s="12">
        <v>7.75</v>
      </c>
      <c r="J47" s="13">
        <v>8.15</v>
      </c>
    </row>
    <row r="48" spans="2:10" ht="57.75" customHeight="1" x14ac:dyDescent="0.15">
      <c r="B48" s="14"/>
      <c r="C48" s="1200" t="s">
        <v>4</v>
      </c>
      <c r="D48" s="1200"/>
      <c r="E48" s="1201"/>
      <c r="F48" s="15">
        <v>3.3</v>
      </c>
      <c r="G48" s="16">
        <v>2.14</v>
      </c>
      <c r="H48" s="16">
        <v>1.31</v>
      </c>
      <c r="I48" s="16">
        <v>0.67</v>
      </c>
      <c r="J48" s="17">
        <v>1.93</v>
      </c>
    </row>
    <row r="49" spans="2:10" ht="57.75" customHeight="1" thickBot="1" x14ac:dyDescent="0.2">
      <c r="B49" s="18"/>
      <c r="C49" s="1202" t="s">
        <v>5</v>
      </c>
      <c r="D49" s="1202"/>
      <c r="E49" s="1203"/>
      <c r="F49" s="19">
        <v>1.48</v>
      </c>
      <c r="G49" s="20">
        <v>0.66</v>
      </c>
      <c r="H49" s="20">
        <v>1.48</v>
      </c>
      <c r="I49" s="20" t="s">
        <v>575</v>
      </c>
      <c r="J49" s="21">
        <v>1.68</v>
      </c>
    </row>
    <row r="50" spans="2:10" ht="13.5" customHeight="1" x14ac:dyDescent="0.15"/>
  </sheetData>
  <sheetProtection algorithmName="SHA-512" hashValue="eyyGKChp4bFU0ghM4w81THZMDveMmy1FKNPdy1dNqXphRV2xhs8ltS0mQJOOhyxKg3xKf/Di3Er9v4GUDoXilg==" saltValue="sHfmAkPg7KvUKgRWvQvQl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570</v>
      </c>
      <c r="G33" s="29" t="s">
        <v>571</v>
      </c>
      <c r="H33" s="29" t="s">
        <v>572</v>
      </c>
      <c r="I33" s="29" t="s">
        <v>573</v>
      </c>
      <c r="J33" s="30" t="s">
        <v>574</v>
      </c>
      <c r="K33" s="22"/>
      <c r="L33" s="22"/>
      <c r="M33" s="22"/>
      <c r="N33" s="22"/>
      <c r="O33" s="22"/>
      <c r="P33" s="22"/>
    </row>
    <row r="34" spans="1:16" ht="39" customHeight="1" x14ac:dyDescent="0.15">
      <c r="A34" s="22"/>
      <c r="B34" s="31"/>
      <c r="C34" s="1210" t="s">
        <v>576</v>
      </c>
      <c r="D34" s="1210"/>
      <c r="E34" s="1211"/>
      <c r="F34" s="32" t="s">
        <v>577</v>
      </c>
      <c r="G34" s="33" t="s">
        <v>578</v>
      </c>
      <c r="H34" s="33" t="s">
        <v>579</v>
      </c>
      <c r="I34" s="33" t="s">
        <v>580</v>
      </c>
      <c r="J34" s="34" t="s">
        <v>581</v>
      </c>
      <c r="K34" s="22"/>
      <c r="L34" s="22"/>
      <c r="M34" s="22"/>
      <c r="N34" s="22"/>
      <c r="O34" s="22"/>
      <c r="P34" s="22"/>
    </row>
    <row r="35" spans="1:16" ht="39" customHeight="1" x14ac:dyDescent="0.15">
      <c r="A35" s="22"/>
      <c r="B35" s="35"/>
      <c r="C35" s="1204" t="s">
        <v>582</v>
      </c>
      <c r="D35" s="1205"/>
      <c r="E35" s="1206"/>
      <c r="F35" s="36">
        <v>3.42</v>
      </c>
      <c r="G35" s="37">
        <v>3.66</v>
      </c>
      <c r="H35" s="37">
        <v>3.97</v>
      </c>
      <c r="I35" s="37">
        <v>4.3099999999999996</v>
      </c>
      <c r="J35" s="38">
        <v>4.72</v>
      </c>
      <c r="K35" s="22"/>
      <c r="L35" s="22"/>
      <c r="M35" s="22"/>
      <c r="N35" s="22"/>
      <c r="O35" s="22"/>
      <c r="P35" s="22"/>
    </row>
    <row r="36" spans="1:16" ht="39" customHeight="1" x14ac:dyDescent="0.15">
      <c r="A36" s="22"/>
      <c r="B36" s="35"/>
      <c r="C36" s="1204" t="s">
        <v>583</v>
      </c>
      <c r="D36" s="1205"/>
      <c r="E36" s="1206"/>
      <c r="F36" s="36">
        <v>2.75</v>
      </c>
      <c r="G36" s="37">
        <v>2.96</v>
      </c>
      <c r="H36" s="37">
        <v>2.96</v>
      </c>
      <c r="I36" s="37">
        <v>2.97</v>
      </c>
      <c r="J36" s="38">
        <v>3.11</v>
      </c>
      <c r="K36" s="22"/>
      <c r="L36" s="22"/>
      <c r="M36" s="22"/>
      <c r="N36" s="22"/>
      <c r="O36" s="22"/>
      <c r="P36" s="22"/>
    </row>
    <row r="37" spans="1:16" ht="39" customHeight="1" x14ac:dyDescent="0.15">
      <c r="A37" s="22"/>
      <c r="B37" s="35"/>
      <c r="C37" s="1204" t="s">
        <v>584</v>
      </c>
      <c r="D37" s="1205"/>
      <c r="E37" s="1206"/>
      <c r="F37" s="36">
        <v>3.21</v>
      </c>
      <c r="G37" s="37">
        <v>2.09</v>
      </c>
      <c r="H37" s="37">
        <v>1.44</v>
      </c>
      <c r="I37" s="37">
        <v>0.62</v>
      </c>
      <c r="J37" s="38">
        <v>1.85</v>
      </c>
      <c r="K37" s="22"/>
      <c r="L37" s="22"/>
      <c r="M37" s="22"/>
      <c r="N37" s="22"/>
      <c r="O37" s="22"/>
      <c r="P37" s="22"/>
    </row>
    <row r="38" spans="1:16" ht="39" customHeight="1" x14ac:dyDescent="0.15">
      <c r="A38" s="22"/>
      <c r="B38" s="35"/>
      <c r="C38" s="1204" t="s">
        <v>585</v>
      </c>
      <c r="D38" s="1205"/>
      <c r="E38" s="1206"/>
      <c r="F38" s="36" t="s">
        <v>586</v>
      </c>
      <c r="G38" s="37" t="s">
        <v>587</v>
      </c>
      <c r="H38" s="37">
        <v>1.19</v>
      </c>
      <c r="I38" s="37">
        <v>0.63</v>
      </c>
      <c r="J38" s="38">
        <v>0.83</v>
      </c>
      <c r="K38" s="22"/>
      <c r="L38" s="22"/>
      <c r="M38" s="22"/>
      <c r="N38" s="22"/>
      <c r="O38" s="22"/>
      <c r="P38" s="22"/>
    </row>
    <row r="39" spans="1:16" ht="39" customHeight="1" x14ac:dyDescent="0.15">
      <c r="A39" s="22"/>
      <c r="B39" s="35"/>
      <c r="C39" s="1204" t="s">
        <v>588</v>
      </c>
      <c r="D39" s="1205"/>
      <c r="E39" s="1206"/>
      <c r="F39" s="36">
        <v>0.84</v>
      </c>
      <c r="G39" s="37">
        <v>0.6</v>
      </c>
      <c r="H39" s="37">
        <v>0.62</v>
      </c>
      <c r="I39" s="37">
        <v>1.36</v>
      </c>
      <c r="J39" s="38">
        <v>0.8</v>
      </c>
      <c r="K39" s="22"/>
      <c r="L39" s="22"/>
      <c r="M39" s="22"/>
      <c r="N39" s="22"/>
      <c r="O39" s="22"/>
      <c r="P39" s="22"/>
    </row>
    <row r="40" spans="1:16" ht="39" customHeight="1" x14ac:dyDescent="0.15">
      <c r="A40" s="22"/>
      <c r="B40" s="35"/>
      <c r="C40" s="1204" t="s">
        <v>589</v>
      </c>
      <c r="D40" s="1205"/>
      <c r="E40" s="1206"/>
      <c r="F40" s="36">
        <v>0.4</v>
      </c>
      <c r="G40" s="37">
        <v>0.5</v>
      </c>
      <c r="H40" s="37">
        <v>0.54</v>
      </c>
      <c r="I40" s="37">
        <v>0.61</v>
      </c>
      <c r="J40" s="38">
        <v>0.68</v>
      </c>
      <c r="K40" s="22"/>
      <c r="L40" s="22"/>
      <c r="M40" s="22"/>
      <c r="N40" s="22"/>
      <c r="O40" s="22"/>
      <c r="P40" s="22"/>
    </row>
    <row r="41" spans="1:16" ht="39" customHeight="1" x14ac:dyDescent="0.15">
      <c r="A41" s="22"/>
      <c r="B41" s="35"/>
      <c r="C41" s="1204" t="s">
        <v>590</v>
      </c>
      <c r="D41" s="1205"/>
      <c r="E41" s="1206"/>
      <c r="F41" s="36">
        <v>0.1</v>
      </c>
      <c r="G41" s="37">
        <v>0.09</v>
      </c>
      <c r="H41" s="37">
        <v>0.13</v>
      </c>
      <c r="I41" s="37">
        <v>0.15</v>
      </c>
      <c r="J41" s="38">
        <v>0.1</v>
      </c>
      <c r="K41" s="22"/>
      <c r="L41" s="22"/>
      <c r="M41" s="22"/>
      <c r="N41" s="22"/>
      <c r="O41" s="22"/>
      <c r="P41" s="22"/>
    </row>
    <row r="42" spans="1:16" ht="39" customHeight="1" x14ac:dyDescent="0.15">
      <c r="A42" s="22"/>
      <c r="B42" s="39"/>
      <c r="C42" s="1204" t="s">
        <v>591</v>
      </c>
      <c r="D42" s="1205"/>
      <c r="E42" s="1206"/>
      <c r="F42" s="36" t="s">
        <v>592</v>
      </c>
      <c r="G42" s="37" t="s">
        <v>593</v>
      </c>
      <c r="H42" s="37" t="s">
        <v>529</v>
      </c>
      <c r="I42" s="37" t="s">
        <v>529</v>
      </c>
      <c r="J42" s="38" t="s">
        <v>529</v>
      </c>
      <c r="K42" s="22"/>
      <c r="L42" s="22"/>
      <c r="M42" s="22"/>
      <c r="N42" s="22"/>
      <c r="O42" s="22"/>
      <c r="P42" s="22"/>
    </row>
    <row r="43" spans="1:16" ht="39" customHeight="1" thickBot="1" x14ac:dyDescent="0.2">
      <c r="A43" s="22"/>
      <c r="B43" s="40"/>
      <c r="C43" s="1207" t="s">
        <v>594</v>
      </c>
      <c r="D43" s="1208"/>
      <c r="E43" s="1209"/>
      <c r="F43" s="41">
        <v>0.05</v>
      </c>
      <c r="G43" s="42">
        <v>0.06</v>
      </c>
      <c r="H43" s="42">
        <v>0.06</v>
      </c>
      <c r="I43" s="42">
        <v>0.06</v>
      </c>
      <c r="J43" s="43">
        <v>0.11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TgRk0Clliw1lkFCHrx4Ma8ah3whc+XEKMmXHp+Lgym34p6daBcNKD4DNFse+hk9IcVPQwR0eySqJW6cpw9/ZUA==" saltValue="ncKdMTEc5udu4TS0km3SL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570</v>
      </c>
      <c r="L44" s="56" t="s">
        <v>571</v>
      </c>
      <c r="M44" s="56" t="s">
        <v>572</v>
      </c>
      <c r="N44" s="56" t="s">
        <v>573</v>
      </c>
      <c r="O44" s="57" t="s">
        <v>574</v>
      </c>
      <c r="P44" s="48"/>
      <c r="Q44" s="48"/>
      <c r="R44" s="48"/>
      <c r="S44" s="48"/>
      <c r="T44" s="48"/>
      <c r="U44" s="48"/>
    </row>
    <row r="45" spans="1:21" ht="30.75" customHeight="1" x14ac:dyDescent="0.15">
      <c r="A45" s="48"/>
      <c r="B45" s="1212" t="s">
        <v>11</v>
      </c>
      <c r="C45" s="1213"/>
      <c r="D45" s="58"/>
      <c r="E45" s="1218" t="s">
        <v>12</v>
      </c>
      <c r="F45" s="1218"/>
      <c r="G45" s="1218"/>
      <c r="H45" s="1218"/>
      <c r="I45" s="1218"/>
      <c r="J45" s="1219"/>
      <c r="K45" s="59">
        <v>16156</v>
      </c>
      <c r="L45" s="60">
        <v>15715</v>
      </c>
      <c r="M45" s="60">
        <v>15480</v>
      </c>
      <c r="N45" s="60">
        <v>15680</v>
      </c>
      <c r="O45" s="61">
        <v>13156</v>
      </c>
      <c r="P45" s="48"/>
      <c r="Q45" s="48"/>
      <c r="R45" s="48"/>
      <c r="S45" s="48"/>
      <c r="T45" s="48"/>
      <c r="U45" s="48"/>
    </row>
    <row r="46" spans="1:21" ht="30.75" customHeight="1" x14ac:dyDescent="0.15">
      <c r="A46" s="48"/>
      <c r="B46" s="1214"/>
      <c r="C46" s="1215"/>
      <c r="D46" s="62"/>
      <c r="E46" s="1220" t="s">
        <v>13</v>
      </c>
      <c r="F46" s="1220"/>
      <c r="G46" s="1220"/>
      <c r="H46" s="1220"/>
      <c r="I46" s="1220"/>
      <c r="J46" s="1221"/>
      <c r="K46" s="63" t="s">
        <v>529</v>
      </c>
      <c r="L46" s="64" t="s">
        <v>529</v>
      </c>
      <c r="M46" s="64" t="s">
        <v>529</v>
      </c>
      <c r="N46" s="64" t="s">
        <v>529</v>
      </c>
      <c r="O46" s="65" t="s">
        <v>529</v>
      </c>
      <c r="P46" s="48"/>
      <c r="Q46" s="48"/>
      <c r="R46" s="48"/>
      <c r="S46" s="48"/>
      <c r="T46" s="48"/>
      <c r="U46" s="48"/>
    </row>
    <row r="47" spans="1:21" ht="30.75" customHeight="1" x14ac:dyDescent="0.15">
      <c r="A47" s="48"/>
      <c r="B47" s="1214"/>
      <c r="C47" s="1215"/>
      <c r="D47" s="62"/>
      <c r="E47" s="1220" t="s">
        <v>14</v>
      </c>
      <c r="F47" s="1220"/>
      <c r="G47" s="1220"/>
      <c r="H47" s="1220"/>
      <c r="I47" s="1220"/>
      <c r="J47" s="1221"/>
      <c r="K47" s="63" t="s">
        <v>529</v>
      </c>
      <c r="L47" s="64" t="s">
        <v>529</v>
      </c>
      <c r="M47" s="64" t="s">
        <v>529</v>
      </c>
      <c r="N47" s="64" t="s">
        <v>529</v>
      </c>
      <c r="O47" s="65" t="s">
        <v>529</v>
      </c>
      <c r="P47" s="48"/>
      <c r="Q47" s="48"/>
      <c r="R47" s="48"/>
      <c r="S47" s="48"/>
      <c r="T47" s="48"/>
      <c r="U47" s="48"/>
    </row>
    <row r="48" spans="1:21" ht="30.75" customHeight="1" x14ac:dyDescent="0.15">
      <c r="A48" s="48"/>
      <c r="B48" s="1214"/>
      <c r="C48" s="1215"/>
      <c r="D48" s="62"/>
      <c r="E48" s="1220" t="s">
        <v>15</v>
      </c>
      <c r="F48" s="1220"/>
      <c r="G48" s="1220"/>
      <c r="H48" s="1220"/>
      <c r="I48" s="1220"/>
      <c r="J48" s="1221"/>
      <c r="K48" s="63">
        <v>2524</v>
      </c>
      <c r="L48" s="64">
        <v>2753</v>
      </c>
      <c r="M48" s="64">
        <v>2963</v>
      </c>
      <c r="N48" s="64">
        <v>2938</v>
      </c>
      <c r="O48" s="65">
        <v>2819</v>
      </c>
      <c r="P48" s="48"/>
      <c r="Q48" s="48"/>
      <c r="R48" s="48"/>
      <c r="S48" s="48"/>
      <c r="T48" s="48"/>
      <c r="U48" s="48"/>
    </row>
    <row r="49" spans="1:21" ht="30.75" customHeight="1" x14ac:dyDescent="0.15">
      <c r="A49" s="48"/>
      <c r="B49" s="1214"/>
      <c r="C49" s="1215"/>
      <c r="D49" s="62"/>
      <c r="E49" s="1220" t="s">
        <v>16</v>
      </c>
      <c r="F49" s="1220"/>
      <c r="G49" s="1220"/>
      <c r="H49" s="1220"/>
      <c r="I49" s="1220"/>
      <c r="J49" s="1221"/>
      <c r="K49" s="63" t="s">
        <v>529</v>
      </c>
      <c r="L49" s="64" t="s">
        <v>529</v>
      </c>
      <c r="M49" s="64" t="s">
        <v>529</v>
      </c>
      <c r="N49" s="64" t="s">
        <v>529</v>
      </c>
      <c r="O49" s="65" t="s">
        <v>529</v>
      </c>
      <c r="P49" s="48"/>
      <c r="Q49" s="48"/>
      <c r="R49" s="48"/>
      <c r="S49" s="48"/>
      <c r="T49" s="48"/>
      <c r="U49" s="48"/>
    </row>
    <row r="50" spans="1:21" ht="30.75" customHeight="1" x14ac:dyDescent="0.15">
      <c r="A50" s="48"/>
      <c r="B50" s="1214"/>
      <c r="C50" s="1215"/>
      <c r="D50" s="62"/>
      <c r="E50" s="1220" t="s">
        <v>17</v>
      </c>
      <c r="F50" s="1220"/>
      <c r="G50" s="1220"/>
      <c r="H50" s="1220"/>
      <c r="I50" s="1220"/>
      <c r="J50" s="1221"/>
      <c r="K50" s="63">
        <v>145</v>
      </c>
      <c r="L50" s="64">
        <v>144</v>
      </c>
      <c r="M50" s="64">
        <v>186</v>
      </c>
      <c r="N50" s="64">
        <v>244</v>
      </c>
      <c r="O50" s="65">
        <v>205</v>
      </c>
      <c r="P50" s="48"/>
      <c r="Q50" s="48"/>
      <c r="R50" s="48"/>
      <c r="S50" s="48"/>
      <c r="T50" s="48"/>
      <c r="U50" s="48"/>
    </row>
    <row r="51" spans="1:21" ht="30.75" customHeight="1" x14ac:dyDescent="0.15">
      <c r="A51" s="48"/>
      <c r="B51" s="1216"/>
      <c r="C51" s="1217"/>
      <c r="D51" s="66"/>
      <c r="E51" s="1220" t="s">
        <v>18</v>
      </c>
      <c r="F51" s="1220"/>
      <c r="G51" s="1220"/>
      <c r="H51" s="1220"/>
      <c r="I51" s="1220"/>
      <c r="J51" s="1221"/>
      <c r="K51" s="63">
        <v>1</v>
      </c>
      <c r="L51" s="64">
        <v>0</v>
      </c>
      <c r="M51" s="64">
        <v>1</v>
      </c>
      <c r="N51" s="64">
        <v>1</v>
      </c>
      <c r="O51" s="65" t="s">
        <v>529</v>
      </c>
      <c r="P51" s="48"/>
      <c r="Q51" s="48"/>
      <c r="R51" s="48"/>
      <c r="S51" s="48"/>
      <c r="T51" s="48"/>
      <c r="U51" s="48"/>
    </row>
    <row r="52" spans="1:21" ht="30.75" customHeight="1" x14ac:dyDescent="0.15">
      <c r="A52" s="48"/>
      <c r="B52" s="1222" t="s">
        <v>19</v>
      </c>
      <c r="C52" s="1223"/>
      <c r="D52" s="66"/>
      <c r="E52" s="1220" t="s">
        <v>20</v>
      </c>
      <c r="F52" s="1220"/>
      <c r="G52" s="1220"/>
      <c r="H52" s="1220"/>
      <c r="I52" s="1220"/>
      <c r="J52" s="1221"/>
      <c r="K52" s="63">
        <v>14006</v>
      </c>
      <c r="L52" s="64">
        <v>13934</v>
      </c>
      <c r="M52" s="64">
        <v>13774</v>
      </c>
      <c r="N52" s="64">
        <v>13784</v>
      </c>
      <c r="O52" s="65">
        <v>12971</v>
      </c>
      <c r="P52" s="48"/>
      <c r="Q52" s="48"/>
      <c r="R52" s="48"/>
      <c r="S52" s="48"/>
      <c r="T52" s="48"/>
      <c r="U52" s="48"/>
    </row>
    <row r="53" spans="1:21" ht="30.75" customHeight="1" thickBot="1" x14ac:dyDescent="0.2">
      <c r="A53" s="48"/>
      <c r="B53" s="1224" t="s">
        <v>21</v>
      </c>
      <c r="C53" s="1225"/>
      <c r="D53" s="67"/>
      <c r="E53" s="1226" t="s">
        <v>22</v>
      </c>
      <c r="F53" s="1226"/>
      <c r="G53" s="1226"/>
      <c r="H53" s="1226"/>
      <c r="I53" s="1226"/>
      <c r="J53" s="1227"/>
      <c r="K53" s="68">
        <v>4820</v>
      </c>
      <c r="L53" s="69">
        <v>4678</v>
      </c>
      <c r="M53" s="69">
        <v>4856</v>
      </c>
      <c r="N53" s="69">
        <v>5079</v>
      </c>
      <c r="O53" s="70">
        <v>3209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595</v>
      </c>
      <c r="P55" s="48"/>
      <c r="Q55" s="48"/>
      <c r="R55" s="48"/>
      <c r="S55" s="48"/>
      <c r="T55" s="48"/>
      <c r="U55" s="48"/>
    </row>
    <row r="56" spans="1:21" ht="31.5" customHeight="1" thickBot="1" x14ac:dyDescent="0.2">
      <c r="A56" s="48"/>
      <c r="B56" s="76"/>
      <c r="C56" s="77"/>
      <c r="D56" s="77"/>
      <c r="E56" s="78"/>
      <c r="F56" s="78"/>
      <c r="G56" s="78"/>
      <c r="H56" s="78"/>
      <c r="I56" s="78"/>
      <c r="J56" s="79" t="s">
        <v>2</v>
      </c>
      <c r="K56" s="80" t="s">
        <v>596</v>
      </c>
      <c r="L56" s="81" t="s">
        <v>597</v>
      </c>
      <c r="M56" s="81" t="s">
        <v>598</v>
      </c>
      <c r="N56" s="81" t="s">
        <v>599</v>
      </c>
      <c r="O56" s="82" t="s">
        <v>600</v>
      </c>
      <c r="P56" s="48"/>
      <c r="Q56" s="48"/>
      <c r="R56" s="48"/>
      <c r="S56" s="48"/>
      <c r="T56" s="48"/>
      <c r="U56" s="48"/>
    </row>
    <row r="57" spans="1:21" ht="31.5" customHeight="1" x14ac:dyDescent="0.15">
      <c r="B57" s="1228" t="s">
        <v>25</v>
      </c>
      <c r="C57" s="1229"/>
      <c r="D57" s="1232" t="s">
        <v>26</v>
      </c>
      <c r="E57" s="1233"/>
      <c r="F57" s="1233"/>
      <c r="G57" s="1233"/>
      <c r="H57" s="1233"/>
      <c r="I57" s="1233"/>
      <c r="J57" s="1234"/>
      <c r="K57" s="83" t="s">
        <v>616</v>
      </c>
      <c r="L57" s="84" t="s">
        <v>616</v>
      </c>
      <c r="M57" s="84" t="s">
        <v>616</v>
      </c>
      <c r="N57" s="84" t="s">
        <v>616</v>
      </c>
      <c r="O57" s="85" t="s">
        <v>616</v>
      </c>
    </row>
    <row r="58" spans="1:21" ht="31.5" customHeight="1" thickBot="1" x14ac:dyDescent="0.2">
      <c r="B58" s="1230"/>
      <c r="C58" s="1231"/>
      <c r="D58" s="1235" t="s">
        <v>27</v>
      </c>
      <c r="E58" s="1236"/>
      <c r="F58" s="1236"/>
      <c r="G58" s="1236"/>
      <c r="H58" s="1236"/>
      <c r="I58" s="1236"/>
      <c r="J58" s="1237"/>
      <c r="K58" s="86" t="s">
        <v>616</v>
      </c>
      <c r="L58" s="87" t="s">
        <v>616</v>
      </c>
      <c r="M58" s="87" t="s">
        <v>616</v>
      </c>
      <c r="N58" s="87" t="s">
        <v>616</v>
      </c>
      <c r="O58" s="88" t="s">
        <v>616</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ECCNgkL5T96PDJjgsu209k/OaA/pg8phebJI99NK/2M+MtmF4mTic4GpNTcZScQJvluom6hmn75sN1HPAijMyg==" saltValue="+d57LbB+wFYK+5ubfonqQ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570</v>
      </c>
      <c r="J40" s="100" t="s">
        <v>571</v>
      </c>
      <c r="K40" s="100" t="s">
        <v>572</v>
      </c>
      <c r="L40" s="100" t="s">
        <v>573</v>
      </c>
      <c r="M40" s="101" t="s">
        <v>574</v>
      </c>
    </row>
    <row r="41" spans="2:13" ht="27.75" customHeight="1" x14ac:dyDescent="0.15">
      <c r="B41" s="1238" t="s">
        <v>30</v>
      </c>
      <c r="C41" s="1239"/>
      <c r="D41" s="102"/>
      <c r="E41" s="1244" t="s">
        <v>31</v>
      </c>
      <c r="F41" s="1244"/>
      <c r="G41" s="1244"/>
      <c r="H41" s="1245"/>
      <c r="I41" s="103">
        <v>148477</v>
      </c>
      <c r="J41" s="104">
        <v>144190</v>
      </c>
      <c r="K41" s="104">
        <v>141986</v>
      </c>
      <c r="L41" s="104">
        <v>138299</v>
      </c>
      <c r="M41" s="105">
        <v>140024</v>
      </c>
    </row>
    <row r="42" spans="2:13" ht="27.75" customHeight="1" x14ac:dyDescent="0.15">
      <c r="B42" s="1240"/>
      <c r="C42" s="1241"/>
      <c r="D42" s="106"/>
      <c r="E42" s="1246" t="s">
        <v>32</v>
      </c>
      <c r="F42" s="1246"/>
      <c r="G42" s="1246"/>
      <c r="H42" s="1247"/>
      <c r="I42" s="107">
        <v>1787</v>
      </c>
      <c r="J42" s="108">
        <v>1598</v>
      </c>
      <c r="K42" s="108">
        <v>1448</v>
      </c>
      <c r="L42" s="108">
        <v>1333</v>
      </c>
      <c r="M42" s="109">
        <v>1227</v>
      </c>
    </row>
    <row r="43" spans="2:13" ht="27.75" customHeight="1" x14ac:dyDescent="0.15">
      <c r="B43" s="1240"/>
      <c r="C43" s="1241"/>
      <c r="D43" s="106"/>
      <c r="E43" s="1246" t="s">
        <v>33</v>
      </c>
      <c r="F43" s="1246"/>
      <c r="G43" s="1246"/>
      <c r="H43" s="1247"/>
      <c r="I43" s="107">
        <v>31246</v>
      </c>
      <c r="J43" s="108">
        <v>29822</v>
      </c>
      <c r="K43" s="108">
        <v>28110</v>
      </c>
      <c r="L43" s="108">
        <v>26539</v>
      </c>
      <c r="M43" s="109">
        <v>25329</v>
      </c>
    </row>
    <row r="44" spans="2:13" ht="27.75" customHeight="1" x14ac:dyDescent="0.15">
      <c r="B44" s="1240"/>
      <c r="C44" s="1241"/>
      <c r="D44" s="106"/>
      <c r="E44" s="1246" t="s">
        <v>34</v>
      </c>
      <c r="F44" s="1246"/>
      <c r="G44" s="1246"/>
      <c r="H44" s="1247"/>
      <c r="I44" s="107">
        <v>2684</v>
      </c>
      <c r="J44" s="108">
        <v>2340</v>
      </c>
      <c r="K44" s="108">
        <v>1991</v>
      </c>
      <c r="L44" s="108">
        <v>1637</v>
      </c>
      <c r="M44" s="109">
        <v>1282</v>
      </c>
    </row>
    <row r="45" spans="2:13" ht="27.75" customHeight="1" x14ac:dyDescent="0.15">
      <c r="B45" s="1240"/>
      <c r="C45" s="1241"/>
      <c r="D45" s="106"/>
      <c r="E45" s="1246" t="s">
        <v>35</v>
      </c>
      <c r="F45" s="1246"/>
      <c r="G45" s="1246"/>
      <c r="H45" s="1247"/>
      <c r="I45" s="107">
        <v>18034</v>
      </c>
      <c r="J45" s="108">
        <v>17180</v>
      </c>
      <c r="K45" s="108">
        <v>16203</v>
      </c>
      <c r="L45" s="108">
        <v>16337</v>
      </c>
      <c r="M45" s="109">
        <v>16293</v>
      </c>
    </row>
    <row r="46" spans="2:13" ht="27.75" customHeight="1" x14ac:dyDescent="0.15">
      <c r="B46" s="1240"/>
      <c r="C46" s="1241"/>
      <c r="D46" s="110"/>
      <c r="E46" s="1246" t="s">
        <v>36</v>
      </c>
      <c r="F46" s="1246"/>
      <c r="G46" s="1246"/>
      <c r="H46" s="1247"/>
      <c r="I46" s="107">
        <v>2039</v>
      </c>
      <c r="J46" s="108">
        <v>1940</v>
      </c>
      <c r="K46" s="108">
        <v>1677</v>
      </c>
      <c r="L46" s="108">
        <v>1482</v>
      </c>
      <c r="M46" s="109">
        <v>1384</v>
      </c>
    </row>
    <row r="47" spans="2:13" ht="27.75" customHeight="1" x14ac:dyDescent="0.15">
      <c r="B47" s="1240"/>
      <c r="C47" s="1241"/>
      <c r="D47" s="111"/>
      <c r="E47" s="1248" t="s">
        <v>37</v>
      </c>
      <c r="F47" s="1249"/>
      <c r="G47" s="1249"/>
      <c r="H47" s="1250"/>
      <c r="I47" s="107" t="s">
        <v>529</v>
      </c>
      <c r="J47" s="108" t="s">
        <v>529</v>
      </c>
      <c r="K47" s="108" t="s">
        <v>529</v>
      </c>
      <c r="L47" s="108" t="s">
        <v>529</v>
      </c>
      <c r="M47" s="109" t="s">
        <v>529</v>
      </c>
    </row>
    <row r="48" spans="2:13" ht="27.75" customHeight="1" x14ac:dyDescent="0.15">
      <c r="B48" s="1240"/>
      <c r="C48" s="1241"/>
      <c r="D48" s="106"/>
      <c r="E48" s="1246" t="s">
        <v>38</v>
      </c>
      <c r="F48" s="1246"/>
      <c r="G48" s="1246"/>
      <c r="H48" s="1247"/>
      <c r="I48" s="107" t="s">
        <v>529</v>
      </c>
      <c r="J48" s="108" t="s">
        <v>529</v>
      </c>
      <c r="K48" s="108" t="s">
        <v>529</v>
      </c>
      <c r="L48" s="108" t="s">
        <v>529</v>
      </c>
      <c r="M48" s="109" t="s">
        <v>529</v>
      </c>
    </row>
    <row r="49" spans="2:13" ht="27.75" customHeight="1" x14ac:dyDescent="0.15">
      <c r="B49" s="1242"/>
      <c r="C49" s="1243"/>
      <c r="D49" s="106"/>
      <c r="E49" s="1246" t="s">
        <v>39</v>
      </c>
      <c r="F49" s="1246"/>
      <c r="G49" s="1246"/>
      <c r="H49" s="1247"/>
      <c r="I49" s="107" t="s">
        <v>529</v>
      </c>
      <c r="J49" s="108" t="s">
        <v>529</v>
      </c>
      <c r="K49" s="108" t="s">
        <v>529</v>
      </c>
      <c r="L49" s="108" t="s">
        <v>529</v>
      </c>
      <c r="M49" s="109" t="s">
        <v>529</v>
      </c>
    </row>
    <row r="50" spans="2:13" ht="27.75" customHeight="1" x14ac:dyDescent="0.15">
      <c r="B50" s="1251" t="s">
        <v>40</v>
      </c>
      <c r="C50" s="1252"/>
      <c r="D50" s="112"/>
      <c r="E50" s="1246" t="s">
        <v>41</v>
      </c>
      <c r="F50" s="1246"/>
      <c r="G50" s="1246"/>
      <c r="H50" s="1247"/>
      <c r="I50" s="107">
        <v>10885</v>
      </c>
      <c r="J50" s="108">
        <v>10709</v>
      </c>
      <c r="K50" s="108">
        <v>10290</v>
      </c>
      <c r="L50" s="108">
        <v>10100</v>
      </c>
      <c r="M50" s="109">
        <v>11613</v>
      </c>
    </row>
    <row r="51" spans="2:13" ht="27.75" customHeight="1" x14ac:dyDescent="0.15">
      <c r="B51" s="1240"/>
      <c r="C51" s="1241"/>
      <c r="D51" s="106"/>
      <c r="E51" s="1246" t="s">
        <v>42</v>
      </c>
      <c r="F51" s="1246"/>
      <c r="G51" s="1246"/>
      <c r="H51" s="1247"/>
      <c r="I51" s="107">
        <v>26599</v>
      </c>
      <c r="J51" s="108">
        <v>25029</v>
      </c>
      <c r="K51" s="108">
        <v>23764</v>
      </c>
      <c r="L51" s="108">
        <v>23179</v>
      </c>
      <c r="M51" s="109">
        <v>24190</v>
      </c>
    </row>
    <row r="52" spans="2:13" ht="27.75" customHeight="1" x14ac:dyDescent="0.15">
      <c r="B52" s="1242"/>
      <c r="C52" s="1243"/>
      <c r="D52" s="106"/>
      <c r="E52" s="1246" t="s">
        <v>43</v>
      </c>
      <c r="F52" s="1246"/>
      <c r="G52" s="1246"/>
      <c r="H52" s="1247"/>
      <c r="I52" s="107">
        <v>125495</v>
      </c>
      <c r="J52" s="108">
        <v>123348</v>
      </c>
      <c r="K52" s="108">
        <v>120831</v>
      </c>
      <c r="L52" s="108">
        <v>118447</v>
      </c>
      <c r="M52" s="109">
        <v>118607</v>
      </c>
    </row>
    <row r="53" spans="2:13" ht="27.75" customHeight="1" thickBot="1" x14ac:dyDescent="0.2">
      <c r="B53" s="1253" t="s">
        <v>44</v>
      </c>
      <c r="C53" s="1254"/>
      <c r="D53" s="113"/>
      <c r="E53" s="1255" t="s">
        <v>45</v>
      </c>
      <c r="F53" s="1255"/>
      <c r="G53" s="1255"/>
      <c r="H53" s="1256"/>
      <c r="I53" s="114">
        <v>41290</v>
      </c>
      <c r="J53" s="115">
        <v>37982</v>
      </c>
      <c r="K53" s="115">
        <v>36530</v>
      </c>
      <c r="L53" s="115">
        <v>33903</v>
      </c>
      <c r="M53" s="116">
        <v>31127</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Qa77ZJykUy3mIZQT5bu6/jlV/GnzJqE/vmpFI17LHBFWD/nTpZMKtzEEmcfj3tzUc8fN7/RgQUXd3rQShpuPGg==" saltValue="R5XNtytMKgbYGZ2gR1eBq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572</v>
      </c>
      <c r="G54" s="125" t="s">
        <v>573</v>
      </c>
      <c r="H54" s="126" t="s">
        <v>574</v>
      </c>
    </row>
    <row r="55" spans="2:8" ht="52.5" customHeight="1" x14ac:dyDescent="0.15">
      <c r="B55" s="127"/>
      <c r="C55" s="1265" t="s">
        <v>48</v>
      </c>
      <c r="D55" s="1265"/>
      <c r="E55" s="1266"/>
      <c r="F55" s="128">
        <v>5235</v>
      </c>
      <c r="G55" s="128">
        <v>5449</v>
      </c>
      <c r="H55" s="129">
        <v>5671</v>
      </c>
    </row>
    <row r="56" spans="2:8" ht="52.5" customHeight="1" x14ac:dyDescent="0.15">
      <c r="B56" s="130"/>
      <c r="C56" s="1267" t="s">
        <v>49</v>
      </c>
      <c r="D56" s="1267"/>
      <c r="E56" s="1268"/>
      <c r="F56" s="131">
        <v>1135</v>
      </c>
      <c r="G56" s="131">
        <v>1135</v>
      </c>
      <c r="H56" s="132">
        <v>1136</v>
      </c>
    </row>
    <row r="57" spans="2:8" ht="53.25" customHeight="1" x14ac:dyDescent="0.15">
      <c r="B57" s="130"/>
      <c r="C57" s="1269" t="s">
        <v>50</v>
      </c>
      <c r="D57" s="1269"/>
      <c r="E57" s="1270"/>
      <c r="F57" s="133">
        <v>6347</v>
      </c>
      <c r="G57" s="133">
        <v>5593</v>
      </c>
      <c r="H57" s="134">
        <v>6139</v>
      </c>
    </row>
    <row r="58" spans="2:8" ht="45.75" customHeight="1" x14ac:dyDescent="0.15">
      <c r="B58" s="135"/>
      <c r="C58" s="1257" t="s">
        <v>617</v>
      </c>
      <c r="D58" s="1258"/>
      <c r="E58" s="1259"/>
      <c r="F58" s="136">
        <v>2858</v>
      </c>
      <c r="G58" s="136">
        <v>2704</v>
      </c>
      <c r="H58" s="137">
        <v>3066</v>
      </c>
    </row>
    <row r="59" spans="2:8" ht="45.75" customHeight="1" x14ac:dyDescent="0.15">
      <c r="B59" s="135"/>
      <c r="C59" s="1257" t="s">
        <v>618</v>
      </c>
      <c r="D59" s="1258"/>
      <c r="E59" s="1259"/>
      <c r="F59" s="136">
        <v>1795</v>
      </c>
      <c r="G59" s="136">
        <v>1176</v>
      </c>
      <c r="H59" s="137">
        <v>1313</v>
      </c>
    </row>
    <row r="60" spans="2:8" ht="45.75" customHeight="1" x14ac:dyDescent="0.15">
      <c r="B60" s="135"/>
      <c r="C60" s="1257" t="s">
        <v>619</v>
      </c>
      <c r="D60" s="1258"/>
      <c r="E60" s="1259"/>
      <c r="F60" s="136">
        <v>615</v>
      </c>
      <c r="G60" s="136">
        <v>602</v>
      </c>
      <c r="H60" s="137">
        <v>570</v>
      </c>
    </row>
    <row r="61" spans="2:8" ht="45.75" customHeight="1" x14ac:dyDescent="0.15">
      <c r="B61" s="135"/>
      <c r="C61" s="1257" t="s">
        <v>620</v>
      </c>
      <c r="D61" s="1258"/>
      <c r="E61" s="1259"/>
      <c r="F61" s="136">
        <v>296</v>
      </c>
      <c r="G61" s="136">
        <v>296</v>
      </c>
      <c r="H61" s="137">
        <v>296</v>
      </c>
    </row>
    <row r="62" spans="2:8" ht="45.75" customHeight="1" thickBot="1" x14ac:dyDescent="0.2">
      <c r="B62" s="138"/>
      <c r="C62" s="1260" t="s">
        <v>621</v>
      </c>
      <c r="D62" s="1261"/>
      <c r="E62" s="1262"/>
      <c r="F62" s="139">
        <v>289</v>
      </c>
      <c r="G62" s="139">
        <v>308</v>
      </c>
      <c r="H62" s="140">
        <v>333</v>
      </c>
    </row>
    <row r="63" spans="2:8" ht="52.5" customHeight="1" thickBot="1" x14ac:dyDescent="0.2">
      <c r="B63" s="141"/>
      <c r="C63" s="1263" t="s">
        <v>51</v>
      </c>
      <c r="D63" s="1263"/>
      <c r="E63" s="1264"/>
      <c r="F63" s="142">
        <v>12717</v>
      </c>
      <c r="G63" s="142">
        <v>12178</v>
      </c>
      <c r="H63" s="143">
        <v>12945</v>
      </c>
    </row>
    <row r="64" spans="2:8" ht="15" customHeight="1" x14ac:dyDescent="0.15"/>
  </sheetData>
  <sheetProtection algorithmName="SHA-512" hashValue="ocXUAQ/SmmwCjxUUZR2i2A8e/7pjUgCedYOqRiDipp4QKO1CNv9nrdP5kJnAVn8Q7yCXMn4Nxnvt+FGGHnU2sw==" saltValue="tL2ubQqUeIO5xYpOhprob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1A84FE-AE12-4537-A506-F1664DBCCD2B}">
  <sheetPr>
    <pageSetUpPr fitToPage="1"/>
  </sheetPr>
  <dimension ref="A1:WZM160"/>
  <sheetViews>
    <sheetView showGridLines="0" zoomScale="85" zoomScaleNormal="85" zoomScaleSheetLayoutView="55" workbookViewId="0"/>
  </sheetViews>
  <sheetFormatPr defaultColWidth="0" defaultRowHeight="13.5" customHeight="1" zeroHeight="1" x14ac:dyDescent="0.15"/>
  <cols>
    <col min="1" max="1" width="6.375" style="1273" customWidth="1"/>
    <col min="2" max="107" width="2.5" style="1273" customWidth="1"/>
    <col min="108" max="108" width="6.125" style="1281" customWidth="1"/>
    <col min="109" max="109" width="5.875" style="1280"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x14ac:dyDescent="0.15">
      <c r="A1" s="1271"/>
      <c r="B1" s="1272"/>
      <c r="DD1" s="1273"/>
      <c r="DE1" s="1273"/>
    </row>
    <row r="2" spans="1:143" ht="25.5" customHeight="1" x14ac:dyDescent="0.15">
      <c r="A2" s="1274"/>
      <c r="C2" s="1274"/>
      <c r="O2" s="1274"/>
      <c r="P2" s="1274"/>
      <c r="Q2" s="1274"/>
      <c r="R2" s="1274"/>
      <c r="S2" s="1274"/>
      <c r="T2" s="1274"/>
      <c r="U2" s="1274"/>
      <c r="V2" s="1274"/>
      <c r="W2" s="1274"/>
      <c r="X2" s="1274"/>
      <c r="Y2" s="1274"/>
      <c r="Z2" s="1274"/>
      <c r="AA2" s="1274"/>
      <c r="AB2" s="1274"/>
      <c r="AC2" s="1274"/>
      <c r="AD2" s="1274"/>
      <c r="AE2" s="1274"/>
      <c r="AF2" s="1274"/>
      <c r="AG2" s="1274"/>
      <c r="AH2" s="1274"/>
      <c r="AI2" s="1274"/>
      <c r="AU2" s="1274"/>
      <c r="BG2" s="1274"/>
      <c r="BS2" s="1274"/>
      <c r="CE2" s="1274"/>
      <c r="CQ2" s="1274"/>
      <c r="DD2" s="1273"/>
      <c r="DE2" s="1273"/>
    </row>
    <row r="3" spans="1:143" ht="25.5" customHeight="1" x14ac:dyDescent="0.15">
      <c r="A3" s="1274"/>
      <c r="C3" s="1274"/>
      <c r="O3" s="1274"/>
      <c r="P3" s="1274"/>
      <c r="Q3" s="1274"/>
      <c r="R3" s="1274"/>
      <c r="S3" s="1274"/>
      <c r="T3" s="1274"/>
      <c r="U3" s="1274"/>
      <c r="V3" s="1274"/>
      <c r="W3" s="1274"/>
      <c r="X3" s="1274"/>
      <c r="Y3" s="1274"/>
      <c r="Z3" s="1274"/>
      <c r="AA3" s="1274"/>
      <c r="AB3" s="1274"/>
      <c r="AC3" s="1274"/>
      <c r="AD3" s="1274"/>
      <c r="AE3" s="1274"/>
      <c r="AF3" s="1274"/>
      <c r="AG3" s="1274"/>
      <c r="AH3" s="1274"/>
      <c r="AI3" s="1274"/>
      <c r="AU3" s="1274"/>
      <c r="BG3" s="1274"/>
      <c r="BS3" s="1274"/>
      <c r="CE3" s="1274"/>
      <c r="CQ3" s="1274"/>
      <c r="DD3" s="1273"/>
      <c r="DE3" s="1273"/>
    </row>
    <row r="4" spans="1:143" s="291" customFormat="1" x14ac:dyDescent="0.15">
      <c r="A4" s="1274"/>
      <c r="B4" s="1274"/>
      <c r="C4" s="1274"/>
      <c r="D4" s="1274"/>
      <c r="E4" s="1274"/>
      <c r="F4" s="1274"/>
      <c r="G4" s="1274"/>
      <c r="H4" s="1274"/>
      <c r="I4" s="1274"/>
      <c r="J4" s="1274"/>
      <c r="K4" s="1274"/>
      <c r="L4" s="1274"/>
      <c r="M4" s="1274"/>
      <c r="N4" s="1274"/>
      <c r="O4" s="1274"/>
      <c r="P4" s="1274"/>
      <c r="Q4" s="1274"/>
      <c r="R4" s="1274"/>
      <c r="S4" s="1274"/>
      <c r="T4" s="1274"/>
      <c r="U4" s="1274"/>
      <c r="V4" s="1274"/>
      <c r="W4" s="1274"/>
      <c r="X4" s="1274"/>
      <c r="Y4" s="1274"/>
      <c r="Z4" s="1274"/>
      <c r="AA4" s="1274"/>
      <c r="AB4" s="1274"/>
      <c r="AC4" s="1274"/>
      <c r="AD4" s="1274"/>
      <c r="AE4" s="1274"/>
      <c r="AF4" s="1274"/>
      <c r="AG4" s="1274"/>
      <c r="AH4" s="1274"/>
      <c r="AI4" s="1274"/>
      <c r="AJ4" s="1274"/>
      <c r="AK4" s="1274"/>
      <c r="AL4" s="1274"/>
      <c r="AM4" s="1274"/>
      <c r="AN4" s="1274"/>
      <c r="AO4" s="1274"/>
      <c r="AP4" s="1274"/>
      <c r="AQ4" s="1274"/>
      <c r="AR4" s="1274"/>
      <c r="AS4" s="1274"/>
      <c r="AT4" s="1274"/>
      <c r="AU4" s="1274"/>
      <c r="AV4" s="1274"/>
      <c r="AW4" s="1274"/>
      <c r="AX4" s="1274"/>
      <c r="AY4" s="1274"/>
      <c r="AZ4" s="1274"/>
      <c r="BA4" s="1274"/>
      <c r="BB4" s="1274"/>
      <c r="BC4" s="1274"/>
      <c r="BD4" s="1274"/>
      <c r="BE4" s="1274"/>
      <c r="BF4" s="1274"/>
      <c r="BG4" s="1274"/>
      <c r="BH4" s="1274"/>
      <c r="BI4" s="1274"/>
      <c r="BJ4" s="1274"/>
      <c r="BK4" s="1274"/>
      <c r="BL4" s="1274"/>
      <c r="BM4" s="1274"/>
      <c r="BN4" s="1274"/>
      <c r="BO4" s="1274"/>
      <c r="BP4" s="1274"/>
      <c r="BQ4" s="1274"/>
      <c r="BR4" s="1274"/>
      <c r="BS4" s="1274"/>
      <c r="BT4" s="1274"/>
      <c r="BU4" s="1274"/>
      <c r="BV4" s="1274"/>
      <c r="BW4" s="1274"/>
      <c r="BX4" s="1274"/>
      <c r="BY4" s="1274"/>
      <c r="BZ4" s="1274"/>
      <c r="CA4" s="1274"/>
      <c r="CB4" s="1274"/>
      <c r="CC4" s="1274"/>
      <c r="CD4" s="1274"/>
      <c r="CE4" s="1274"/>
      <c r="CF4" s="1274"/>
      <c r="CG4" s="1274"/>
      <c r="CH4" s="1274"/>
      <c r="CI4" s="1274"/>
      <c r="CJ4" s="1274"/>
      <c r="CK4" s="1274"/>
      <c r="CL4" s="1274"/>
      <c r="CM4" s="1274"/>
      <c r="CN4" s="1274"/>
      <c r="CO4" s="1274"/>
      <c r="CP4" s="1274"/>
      <c r="CQ4" s="1274"/>
      <c r="CR4" s="1274"/>
      <c r="CS4" s="1274"/>
      <c r="CT4" s="1274"/>
      <c r="CU4" s="1274"/>
      <c r="CV4" s="1274"/>
      <c r="CW4" s="1274"/>
      <c r="CX4" s="1274"/>
      <c r="CY4" s="1274"/>
      <c r="CZ4" s="1274"/>
      <c r="DA4" s="1274"/>
      <c r="DB4" s="1274"/>
      <c r="DC4" s="1274"/>
      <c r="DD4" s="1274"/>
      <c r="DE4" s="1274"/>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1274"/>
      <c r="B5" s="1274"/>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c r="AE5" s="1274"/>
      <c r="AF5" s="1274"/>
      <c r="AG5" s="1274"/>
      <c r="AH5" s="1274"/>
      <c r="AI5" s="1274"/>
      <c r="AJ5" s="1274"/>
      <c r="AK5" s="1274"/>
      <c r="AL5" s="1274"/>
      <c r="AM5" s="1274"/>
      <c r="AN5" s="1274"/>
      <c r="AO5" s="1274"/>
      <c r="AP5" s="1274"/>
      <c r="AQ5" s="1274"/>
      <c r="AR5" s="1274"/>
      <c r="AS5" s="1274"/>
      <c r="AT5" s="1274"/>
      <c r="AU5" s="1274"/>
      <c r="AV5" s="1274"/>
      <c r="AW5" s="1274"/>
      <c r="AX5" s="1274"/>
      <c r="AY5" s="1274"/>
      <c r="AZ5" s="1274"/>
      <c r="BA5" s="1274"/>
      <c r="BB5" s="1274"/>
      <c r="BC5" s="1274"/>
      <c r="BD5" s="1274"/>
      <c r="BE5" s="1274"/>
      <c r="BF5" s="1274"/>
      <c r="BG5" s="1274"/>
      <c r="BH5" s="1274"/>
      <c r="BI5" s="1274"/>
      <c r="BJ5" s="1274"/>
      <c r="BK5" s="1274"/>
      <c r="BL5" s="1274"/>
      <c r="BM5" s="1274"/>
      <c r="BN5" s="1274"/>
      <c r="BO5" s="1274"/>
      <c r="BP5" s="1274"/>
      <c r="BQ5" s="1274"/>
      <c r="BR5" s="1274"/>
      <c r="BS5" s="1274"/>
      <c r="BT5" s="1274"/>
      <c r="BU5" s="1274"/>
      <c r="BV5" s="1274"/>
      <c r="BW5" s="1274"/>
      <c r="BX5" s="1274"/>
      <c r="BY5" s="1274"/>
      <c r="BZ5" s="1274"/>
      <c r="CA5" s="1274"/>
      <c r="CB5" s="1274"/>
      <c r="CC5" s="1274"/>
      <c r="CD5" s="1274"/>
      <c r="CE5" s="1274"/>
      <c r="CF5" s="1274"/>
      <c r="CG5" s="1274"/>
      <c r="CH5" s="1274"/>
      <c r="CI5" s="1274"/>
      <c r="CJ5" s="1274"/>
      <c r="CK5" s="1274"/>
      <c r="CL5" s="1274"/>
      <c r="CM5" s="1274"/>
      <c r="CN5" s="1274"/>
      <c r="CO5" s="1274"/>
      <c r="CP5" s="1274"/>
      <c r="CQ5" s="1274"/>
      <c r="CR5" s="1274"/>
      <c r="CS5" s="1274"/>
      <c r="CT5" s="1274"/>
      <c r="CU5" s="1274"/>
      <c r="CV5" s="1274"/>
      <c r="CW5" s="1274"/>
      <c r="CX5" s="1274"/>
      <c r="CY5" s="1274"/>
      <c r="CZ5" s="1274"/>
      <c r="DA5" s="1274"/>
      <c r="DB5" s="1274"/>
      <c r="DC5" s="1274"/>
      <c r="DD5" s="1274"/>
      <c r="DE5" s="1274"/>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1274"/>
      <c r="B6" s="1274"/>
      <c r="C6" s="1274"/>
      <c r="D6" s="1274"/>
      <c r="E6" s="1274"/>
      <c r="F6" s="1274"/>
      <c r="G6" s="1274"/>
      <c r="H6" s="1274"/>
      <c r="I6" s="1274"/>
      <c r="J6" s="1274"/>
      <c r="K6" s="1274"/>
      <c r="L6" s="1274"/>
      <c r="M6" s="1274"/>
      <c r="N6" s="1274"/>
      <c r="O6" s="1274"/>
      <c r="P6" s="1274"/>
      <c r="Q6" s="1274"/>
      <c r="R6" s="1274"/>
      <c r="S6" s="1274"/>
      <c r="T6" s="1274"/>
      <c r="U6" s="1274"/>
      <c r="V6" s="1274"/>
      <c r="W6" s="1274"/>
      <c r="X6" s="1274"/>
      <c r="Y6" s="1274"/>
      <c r="Z6" s="1274"/>
      <c r="AA6" s="1274"/>
      <c r="AB6" s="1274"/>
      <c r="AC6" s="1274"/>
      <c r="AD6" s="1274"/>
      <c r="AE6" s="1274"/>
      <c r="AF6" s="1274"/>
      <c r="AG6" s="1274"/>
      <c r="AH6" s="1274"/>
      <c r="AI6" s="1274"/>
      <c r="AJ6" s="1274"/>
      <c r="AK6" s="1274"/>
      <c r="AL6" s="1274"/>
      <c r="AM6" s="1274"/>
      <c r="AN6" s="1274"/>
      <c r="AO6" s="1274"/>
      <c r="AP6" s="1274"/>
      <c r="AQ6" s="1274"/>
      <c r="AR6" s="1274"/>
      <c r="AS6" s="1274"/>
      <c r="AT6" s="1274"/>
      <c r="AU6" s="1274"/>
      <c r="AV6" s="1274"/>
      <c r="AW6" s="1274"/>
      <c r="AX6" s="1274"/>
      <c r="AY6" s="1274"/>
      <c r="AZ6" s="1274"/>
      <c r="BA6" s="1274"/>
      <c r="BB6" s="1274"/>
      <c r="BC6" s="1274"/>
      <c r="BD6" s="1274"/>
      <c r="BE6" s="1274"/>
      <c r="BF6" s="1274"/>
      <c r="BG6" s="1274"/>
      <c r="BH6" s="1274"/>
      <c r="BI6" s="1274"/>
      <c r="BJ6" s="1274"/>
      <c r="BK6" s="1274"/>
      <c r="BL6" s="1274"/>
      <c r="BM6" s="1274"/>
      <c r="BN6" s="1274"/>
      <c r="BO6" s="1274"/>
      <c r="BP6" s="1274"/>
      <c r="BQ6" s="1274"/>
      <c r="BR6" s="1274"/>
      <c r="BS6" s="1274"/>
      <c r="BT6" s="1274"/>
      <c r="BU6" s="1274"/>
      <c r="BV6" s="1274"/>
      <c r="BW6" s="1274"/>
      <c r="BX6" s="1274"/>
      <c r="BY6" s="1274"/>
      <c r="BZ6" s="1274"/>
      <c r="CA6" s="1274"/>
      <c r="CB6" s="1274"/>
      <c r="CC6" s="1274"/>
      <c r="CD6" s="1274"/>
      <c r="CE6" s="1274"/>
      <c r="CF6" s="1274"/>
      <c r="CG6" s="1274"/>
      <c r="CH6" s="1274"/>
      <c r="CI6" s="1274"/>
      <c r="CJ6" s="1274"/>
      <c r="CK6" s="1274"/>
      <c r="CL6" s="1274"/>
      <c r="CM6" s="1274"/>
      <c r="CN6" s="1274"/>
      <c r="CO6" s="1274"/>
      <c r="CP6" s="1274"/>
      <c r="CQ6" s="1274"/>
      <c r="CR6" s="1274"/>
      <c r="CS6" s="1274"/>
      <c r="CT6" s="1274"/>
      <c r="CU6" s="1274"/>
      <c r="CV6" s="1274"/>
      <c r="CW6" s="1274"/>
      <c r="CX6" s="1274"/>
      <c r="CY6" s="1274"/>
      <c r="CZ6" s="1274"/>
      <c r="DA6" s="1274"/>
      <c r="DB6" s="1274"/>
      <c r="DC6" s="1274"/>
      <c r="DD6" s="1274"/>
      <c r="DE6" s="1274"/>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1274"/>
      <c r="B7" s="1274"/>
      <c r="C7" s="1274"/>
      <c r="D7" s="1274"/>
      <c r="E7" s="1274"/>
      <c r="F7" s="1274"/>
      <c r="G7" s="1274"/>
      <c r="H7" s="1274"/>
      <c r="I7" s="1274"/>
      <c r="J7" s="1274"/>
      <c r="K7" s="1274"/>
      <c r="L7" s="1274"/>
      <c r="M7" s="1274"/>
      <c r="N7" s="1274"/>
      <c r="O7" s="1274"/>
      <c r="P7" s="1274"/>
      <c r="Q7" s="1274"/>
      <c r="R7" s="1274"/>
      <c r="S7" s="1274"/>
      <c r="T7" s="1274"/>
      <c r="U7" s="1274"/>
      <c r="V7" s="1274"/>
      <c r="W7" s="1274"/>
      <c r="X7" s="1274"/>
      <c r="Y7" s="1274"/>
      <c r="Z7" s="1274"/>
      <c r="AA7" s="1274"/>
      <c r="AB7" s="1274"/>
      <c r="AC7" s="1274"/>
      <c r="AD7" s="1274"/>
      <c r="AE7" s="1274"/>
      <c r="AF7" s="1274"/>
      <c r="AG7" s="1274"/>
      <c r="AH7" s="1274"/>
      <c r="AI7" s="1274"/>
      <c r="AJ7" s="1274"/>
      <c r="AK7" s="1274"/>
      <c r="AL7" s="1274"/>
      <c r="AM7" s="1274"/>
      <c r="AN7" s="1274"/>
      <c r="AO7" s="1274"/>
      <c r="AP7" s="1274"/>
      <c r="AQ7" s="1274"/>
      <c r="AR7" s="1274"/>
      <c r="AS7" s="1274"/>
      <c r="AT7" s="1274"/>
      <c r="AU7" s="1274"/>
      <c r="AV7" s="1274"/>
      <c r="AW7" s="1274"/>
      <c r="AX7" s="1274"/>
      <c r="AY7" s="1274"/>
      <c r="AZ7" s="1274"/>
      <c r="BA7" s="1274"/>
      <c r="BB7" s="1274"/>
      <c r="BC7" s="1274"/>
      <c r="BD7" s="1274"/>
      <c r="BE7" s="1274"/>
      <c r="BF7" s="1274"/>
      <c r="BG7" s="1274"/>
      <c r="BH7" s="1274"/>
      <c r="BI7" s="1274"/>
      <c r="BJ7" s="1274"/>
      <c r="BK7" s="1274"/>
      <c r="BL7" s="1274"/>
      <c r="BM7" s="1274"/>
      <c r="BN7" s="1274"/>
      <c r="BO7" s="1274"/>
      <c r="BP7" s="1274"/>
      <c r="BQ7" s="1274"/>
      <c r="BR7" s="1274"/>
      <c r="BS7" s="1274"/>
      <c r="BT7" s="1274"/>
      <c r="BU7" s="1274"/>
      <c r="BV7" s="1274"/>
      <c r="BW7" s="1274"/>
      <c r="BX7" s="1274"/>
      <c r="BY7" s="1274"/>
      <c r="BZ7" s="1274"/>
      <c r="CA7" s="1274"/>
      <c r="CB7" s="1274"/>
      <c r="CC7" s="1274"/>
      <c r="CD7" s="1274"/>
      <c r="CE7" s="1274"/>
      <c r="CF7" s="1274"/>
      <c r="CG7" s="1274"/>
      <c r="CH7" s="1274"/>
      <c r="CI7" s="1274"/>
      <c r="CJ7" s="1274"/>
      <c r="CK7" s="1274"/>
      <c r="CL7" s="1274"/>
      <c r="CM7" s="1274"/>
      <c r="CN7" s="1274"/>
      <c r="CO7" s="1274"/>
      <c r="CP7" s="1274"/>
      <c r="CQ7" s="1274"/>
      <c r="CR7" s="1274"/>
      <c r="CS7" s="1274"/>
      <c r="CT7" s="1274"/>
      <c r="CU7" s="1274"/>
      <c r="CV7" s="1274"/>
      <c r="CW7" s="1274"/>
      <c r="CX7" s="1274"/>
      <c r="CY7" s="1274"/>
      <c r="CZ7" s="1274"/>
      <c r="DA7" s="1274"/>
      <c r="DB7" s="1274"/>
      <c r="DC7" s="1274"/>
      <c r="DD7" s="1274"/>
      <c r="DE7" s="1274"/>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1274"/>
      <c r="B8" s="1274"/>
      <c r="C8" s="1274"/>
      <c r="D8" s="1274"/>
      <c r="E8" s="1274"/>
      <c r="F8" s="1274"/>
      <c r="G8" s="1274"/>
      <c r="H8" s="1274"/>
      <c r="I8" s="1274"/>
      <c r="J8" s="1274"/>
      <c r="K8" s="1274"/>
      <c r="L8" s="1274"/>
      <c r="M8" s="1274"/>
      <c r="N8" s="1274"/>
      <c r="O8" s="1274"/>
      <c r="P8" s="1274"/>
      <c r="Q8" s="1274"/>
      <c r="R8" s="1274"/>
      <c r="S8" s="1274"/>
      <c r="T8" s="1274"/>
      <c r="U8" s="1274"/>
      <c r="V8" s="1274"/>
      <c r="W8" s="1274"/>
      <c r="X8" s="1274"/>
      <c r="Y8" s="1274"/>
      <c r="Z8" s="1274"/>
      <c r="AA8" s="1274"/>
      <c r="AB8" s="1274"/>
      <c r="AC8" s="1274"/>
      <c r="AD8" s="1274"/>
      <c r="AE8" s="1274"/>
      <c r="AF8" s="1274"/>
      <c r="AG8" s="1274"/>
      <c r="AH8" s="1274"/>
      <c r="AI8" s="1274"/>
      <c r="AJ8" s="1274"/>
      <c r="AK8" s="1274"/>
      <c r="AL8" s="1274"/>
      <c r="AM8" s="1274"/>
      <c r="AN8" s="1274"/>
      <c r="AO8" s="1274"/>
      <c r="AP8" s="1274"/>
      <c r="AQ8" s="1274"/>
      <c r="AR8" s="1274"/>
      <c r="AS8" s="1274"/>
      <c r="AT8" s="1274"/>
      <c r="AU8" s="1274"/>
      <c r="AV8" s="1274"/>
      <c r="AW8" s="1274"/>
      <c r="AX8" s="1274"/>
      <c r="AY8" s="1274"/>
      <c r="AZ8" s="1274"/>
      <c r="BA8" s="1274"/>
      <c r="BB8" s="1274"/>
      <c r="BC8" s="1274"/>
      <c r="BD8" s="1274"/>
      <c r="BE8" s="1274"/>
      <c r="BF8" s="1274"/>
      <c r="BG8" s="1274"/>
      <c r="BH8" s="1274"/>
      <c r="BI8" s="1274"/>
      <c r="BJ8" s="1274"/>
      <c r="BK8" s="1274"/>
      <c r="BL8" s="1274"/>
      <c r="BM8" s="1274"/>
      <c r="BN8" s="1274"/>
      <c r="BO8" s="1274"/>
      <c r="BP8" s="1274"/>
      <c r="BQ8" s="1274"/>
      <c r="BR8" s="1274"/>
      <c r="BS8" s="1274"/>
      <c r="BT8" s="1274"/>
      <c r="BU8" s="1274"/>
      <c r="BV8" s="1274"/>
      <c r="BW8" s="1274"/>
      <c r="BX8" s="1274"/>
      <c r="BY8" s="1274"/>
      <c r="BZ8" s="1274"/>
      <c r="CA8" s="1274"/>
      <c r="CB8" s="1274"/>
      <c r="CC8" s="1274"/>
      <c r="CD8" s="1274"/>
      <c r="CE8" s="1274"/>
      <c r="CF8" s="1274"/>
      <c r="CG8" s="1274"/>
      <c r="CH8" s="1274"/>
      <c r="CI8" s="1274"/>
      <c r="CJ8" s="1274"/>
      <c r="CK8" s="1274"/>
      <c r="CL8" s="1274"/>
      <c r="CM8" s="1274"/>
      <c r="CN8" s="1274"/>
      <c r="CO8" s="1274"/>
      <c r="CP8" s="1274"/>
      <c r="CQ8" s="1274"/>
      <c r="CR8" s="1274"/>
      <c r="CS8" s="1274"/>
      <c r="CT8" s="1274"/>
      <c r="CU8" s="1274"/>
      <c r="CV8" s="1274"/>
      <c r="CW8" s="1274"/>
      <c r="CX8" s="1274"/>
      <c r="CY8" s="1274"/>
      <c r="CZ8" s="1274"/>
      <c r="DA8" s="1274"/>
      <c r="DB8" s="1274"/>
      <c r="DC8" s="1274"/>
      <c r="DD8" s="1274"/>
      <c r="DE8" s="1274"/>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1274"/>
      <c r="B9" s="1274"/>
      <c r="C9" s="1274"/>
      <c r="D9" s="1274"/>
      <c r="E9" s="1274"/>
      <c r="F9" s="1274"/>
      <c r="G9" s="1274"/>
      <c r="H9" s="1274"/>
      <c r="I9" s="1274"/>
      <c r="J9" s="1274"/>
      <c r="K9" s="1274"/>
      <c r="L9" s="1274"/>
      <c r="M9" s="1274"/>
      <c r="N9" s="1274"/>
      <c r="O9" s="1274"/>
      <c r="P9" s="1274"/>
      <c r="Q9" s="1274"/>
      <c r="R9" s="1274"/>
      <c r="S9" s="1274"/>
      <c r="T9" s="1274"/>
      <c r="U9" s="1274"/>
      <c r="V9" s="1274"/>
      <c r="W9" s="1274"/>
      <c r="X9" s="1274"/>
      <c r="Y9" s="1274"/>
      <c r="Z9" s="1274"/>
      <c r="AA9" s="1274"/>
      <c r="AB9" s="1274"/>
      <c r="AC9" s="1274"/>
      <c r="AD9" s="1274"/>
      <c r="AE9" s="1274"/>
      <c r="AF9" s="1274"/>
      <c r="AG9" s="1274"/>
      <c r="AH9" s="1274"/>
      <c r="AI9" s="1274"/>
      <c r="AJ9" s="1274"/>
      <c r="AK9" s="1274"/>
      <c r="AL9" s="1274"/>
      <c r="AM9" s="1274"/>
      <c r="AN9" s="1274"/>
      <c r="AO9" s="1274"/>
      <c r="AP9" s="1274"/>
      <c r="AQ9" s="1274"/>
      <c r="AR9" s="1274"/>
      <c r="AS9" s="1274"/>
      <c r="AT9" s="1274"/>
      <c r="AU9" s="1274"/>
      <c r="AV9" s="1274"/>
      <c r="AW9" s="1274"/>
      <c r="AX9" s="1274"/>
      <c r="AY9" s="1274"/>
      <c r="AZ9" s="1274"/>
      <c r="BA9" s="1274"/>
      <c r="BB9" s="1274"/>
      <c r="BC9" s="1274"/>
      <c r="BD9" s="1274"/>
      <c r="BE9" s="1274"/>
      <c r="BF9" s="1274"/>
      <c r="BG9" s="1274"/>
      <c r="BH9" s="1274"/>
      <c r="BI9" s="1274"/>
      <c r="BJ9" s="1274"/>
      <c r="BK9" s="1274"/>
      <c r="BL9" s="1274"/>
      <c r="BM9" s="1274"/>
      <c r="BN9" s="1274"/>
      <c r="BO9" s="1274"/>
      <c r="BP9" s="1274"/>
      <c r="BQ9" s="1274"/>
      <c r="BR9" s="1274"/>
      <c r="BS9" s="1274"/>
      <c r="BT9" s="1274"/>
      <c r="BU9" s="1274"/>
      <c r="BV9" s="1274"/>
      <c r="BW9" s="1274"/>
      <c r="BX9" s="1274"/>
      <c r="BY9" s="1274"/>
      <c r="BZ9" s="1274"/>
      <c r="CA9" s="1274"/>
      <c r="CB9" s="1274"/>
      <c r="CC9" s="1274"/>
      <c r="CD9" s="1274"/>
      <c r="CE9" s="1274"/>
      <c r="CF9" s="1274"/>
      <c r="CG9" s="1274"/>
      <c r="CH9" s="1274"/>
      <c r="CI9" s="1274"/>
      <c r="CJ9" s="1274"/>
      <c r="CK9" s="1274"/>
      <c r="CL9" s="1274"/>
      <c r="CM9" s="1274"/>
      <c r="CN9" s="1274"/>
      <c r="CO9" s="1274"/>
      <c r="CP9" s="1274"/>
      <c r="CQ9" s="1274"/>
      <c r="CR9" s="1274"/>
      <c r="CS9" s="1274"/>
      <c r="CT9" s="1274"/>
      <c r="CU9" s="1274"/>
      <c r="CV9" s="1274"/>
      <c r="CW9" s="1274"/>
      <c r="CX9" s="1274"/>
      <c r="CY9" s="1274"/>
      <c r="CZ9" s="1274"/>
      <c r="DA9" s="1274"/>
      <c r="DB9" s="1274"/>
      <c r="DC9" s="1274"/>
      <c r="DD9" s="1274"/>
      <c r="DE9" s="1274"/>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1274"/>
      <c r="B10" s="1274"/>
      <c r="C10" s="1274"/>
      <c r="D10" s="1274"/>
      <c r="E10" s="1274"/>
      <c r="F10" s="1274"/>
      <c r="G10" s="1274"/>
      <c r="H10" s="1274"/>
      <c r="I10" s="1274"/>
      <c r="J10" s="1274"/>
      <c r="K10" s="1274"/>
      <c r="L10" s="1274"/>
      <c r="M10" s="1274"/>
      <c r="N10" s="1274"/>
      <c r="O10" s="1274"/>
      <c r="P10" s="1274"/>
      <c r="Q10" s="1274"/>
      <c r="R10" s="1274"/>
      <c r="S10" s="1274"/>
      <c r="T10" s="1274"/>
      <c r="U10" s="1274"/>
      <c r="V10" s="1274"/>
      <c r="W10" s="1274"/>
      <c r="X10" s="1274"/>
      <c r="Y10" s="1274"/>
      <c r="Z10" s="1274"/>
      <c r="AA10" s="1274"/>
      <c r="AB10" s="1274"/>
      <c r="AC10" s="1274"/>
      <c r="AD10" s="1274"/>
      <c r="AE10" s="1274"/>
      <c r="AF10" s="1274"/>
      <c r="AG10" s="1274"/>
      <c r="AH10" s="1274"/>
      <c r="AI10" s="1274"/>
      <c r="AJ10" s="1274"/>
      <c r="AK10" s="1274"/>
      <c r="AL10" s="1274"/>
      <c r="AM10" s="1274"/>
      <c r="AN10" s="1274"/>
      <c r="AO10" s="1274"/>
      <c r="AP10" s="1274"/>
      <c r="AQ10" s="1274"/>
      <c r="AR10" s="1274"/>
      <c r="AS10" s="1274"/>
      <c r="AT10" s="1274"/>
      <c r="AU10" s="1274"/>
      <c r="AV10" s="1274"/>
      <c r="AW10" s="1274"/>
      <c r="AX10" s="1274"/>
      <c r="AY10" s="1274"/>
      <c r="AZ10" s="1274"/>
      <c r="BA10" s="1274"/>
      <c r="BB10" s="1274"/>
      <c r="BC10" s="1274"/>
      <c r="BD10" s="1274"/>
      <c r="BE10" s="1274"/>
      <c r="BF10" s="1274"/>
      <c r="BG10" s="1274"/>
      <c r="BH10" s="1274"/>
      <c r="BI10" s="1274"/>
      <c r="BJ10" s="1274"/>
      <c r="BK10" s="1274"/>
      <c r="BL10" s="1274"/>
      <c r="BM10" s="1274"/>
      <c r="BN10" s="1274"/>
      <c r="BO10" s="1274"/>
      <c r="BP10" s="1274"/>
      <c r="BQ10" s="1274"/>
      <c r="BR10" s="1274"/>
      <c r="BS10" s="1274"/>
      <c r="BT10" s="1274"/>
      <c r="BU10" s="1274"/>
      <c r="BV10" s="1274"/>
      <c r="BW10" s="1274"/>
      <c r="BX10" s="1274"/>
      <c r="BY10" s="1274"/>
      <c r="BZ10" s="1274"/>
      <c r="CA10" s="1274"/>
      <c r="CB10" s="1274"/>
      <c r="CC10" s="1274"/>
      <c r="CD10" s="1274"/>
      <c r="CE10" s="1274"/>
      <c r="CF10" s="1274"/>
      <c r="CG10" s="1274"/>
      <c r="CH10" s="1274"/>
      <c r="CI10" s="1274"/>
      <c r="CJ10" s="1274"/>
      <c r="CK10" s="1274"/>
      <c r="CL10" s="1274"/>
      <c r="CM10" s="1274"/>
      <c r="CN10" s="1274"/>
      <c r="CO10" s="1274"/>
      <c r="CP10" s="1274"/>
      <c r="CQ10" s="1274"/>
      <c r="CR10" s="1274"/>
      <c r="CS10" s="1274"/>
      <c r="CT10" s="1274"/>
      <c r="CU10" s="1274"/>
      <c r="CV10" s="1274"/>
      <c r="CW10" s="1274"/>
      <c r="CX10" s="1274"/>
      <c r="CY10" s="1274"/>
      <c r="CZ10" s="1274"/>
      <c r="DA10" s="1274"/>
      <c r="DB10" s="1274"/>
      <c r="DC10" s="1274"/>
      <c r="DD10" s="1274"/>
      <c r="DE10" s="1274"/>
      <c r="DF10" s="292"/>
      <c r="DG10" s="292"/>
      <c r="DH10" s="292"/>
      <c r="DI10" s="292"/>
      <c r="DJ10" s="292"/>
      <c r="DK10" s="292"/>
      <c r="DL10" s="292"/>
      <c r="DM10" s="292"/>
      <c r="DN10" s="292"/>
      <c r="DO10" s="292"/>
      <c r="DP10" s="292"/>
      <c r="DQ10" s="292"/>
      <c r="DR10" s="292"/>
      <c r="DS10" s="292"/>
      <c r="DT10" s="292"/>
      <c r="DU10" s="292"/>
      <c r="DV10" s="292"/>
      <c r="DW10" s="292"/>
      <c r="EM10" s="291" t="s">
        <v>622</v>
      </c>
    </row>
    <row r="11" spans="1:143" s="291" customFormat="1" x14ac:dyDescent="0.15">
      <c r="A11" s="1274"/>
      <c r="B11" s="1274"/>
      <c r="C11" s="1274"/>
      <c r="D11" s="1274"/>
      <c r="E11" s="1274"/>
      <c r="F11" s="1274"/>
      <c r="G11" s="1274"/>
      <c r="H11" s="1274"/>
      <c r="I11" s="1274"/>
      <c r="J11" s="1274"/>
      <c r="K11" s="1274"/>
      <c r="L11" s="1274"/>
      <c r="M11" s="1274"/>
      <c r="N11" s="1274"/>
      <c r="O11" s="1274"/>
      <c r="P11" s="1274"/>
      <c r="Q11" s="1274"/>
      <c r="R11" s="1274"/>
      <c r="S11" s="1274"/>
      <c r="T11" s="1274"/>
      <c r="U11" s="1274"/>
      <c r="V11" s="1274"/>
      <c r="W11" s="1274"/>
      <c r="X11" s="1274"/>
      <c r="Y11" s="1274"/>
      <c r="Z11" s="1274"/>
      <c r="AA11" s="1274"/>
      <c r="AB11" s="1274"/>
      <c r="AC11" s="1274"/>
      <c r="AD11" s="1274"/>
      <c r="AE11" s="1274"/>
      <c r="AF11" s="1274"/>
      <c r="AG11" s="1274"/>
      <c r="AH11" s="1274"/>
      <c r="AI11" s="1274"/>
      <c r="AJ11" s="1274"/>
      <c r="AK11" s="1274"/>
      <c r="AL11" s="1274"/>
      <c r="AM11" s="1274"/>
      <c r="AN11" s="1274"/>
      <c r="AO11" s="1274"/>
      <c r="AP11" s="1274"/>
      <c r="AQ11" s="1274"/>
      <c r="AR11" s="1274"/>
      <c r="AS11" s="1274"/>
      <c r="AT11" s="1274"/>
      <c r="AU11" s="1274"/>
      <c r="AV11" s="1274"/>
      <c r="AW11" s="1274"/>
      <c r="AX11" s="1274"/>
      <c r="AY11" s="1274"/>
      <c r="AZ11" s="1274"/>
      <c r="BA11" s="1274"/>
      <c r="BB11" s="1274"/>
      <c r="BC11" s="1274"/>
      <c r="BD11" s="1274"/>
      <c r="BE11" s="1274"/>
      <c r="BF11" s="1274"/>
      <c r="BG11" s="1274"/>
      <c r="BH11" s="1274"/>
      <c r="BI11" s="1274"/>
      <c r="BJ11" s="1274"/>
      <c r="BK11" s="1274"/>
      <c r="BL11" s="1274"/>
      <c r="BM11" s="1274"/>
      <c r="BN11" s="1274"/>
      <c r="BO11" s="1274"/>
      <c r="BP11" s="1274"/>
      <c r="BQ11" s="1274"/>
      <c r="BR11" s="1274"/>
      <c r="BS11" s="1274"/>
      <c r="BT11" s="1274"/>
      <c r="BU11" s="1274"/>
      <c r="BV11" s="1274"/>
      <c r="BW11" s="1274"/>
      <c r="BX11" s="1274"/>
      <c r="BY11" s="1274"/>
      <c r="BZ11" s="1274"/>
      <c r="CA11" s="1274"/>
      <c r="CB11" s="1274"/>
      <c r="CC11" s="1274"/>
      <c r="CD11" s="1274"/>
      <c r="CE11" s="1274"/>
      <c r="CF11" s="1274"/>
      <c r="CG11" s="1274"/>
      <c r="CH11" s="1274"/>
      <c r="CI11" s="1274"/>
      <c r="CJ11" s="1274"/>
      <c r="CK11" s="1274"/>
      <c r="CL11" s="1274"/>
      <c r="CM11" s="1274"/>
      <c r="CN11" s="1274"/>
      <c r="CO11" s="1274"/>
      <c r="CP11" s="1274"/>
      <c r="CQ11" s="1274"/>
      <c r="CR11" s="1274"/>
      <c r="CS11" s="1274"/>
      <c r="CT11" s="1274"/>
      <c r="CU11" s="1274"/>
      <c r="CV11" s="1274"/>
      <c r="CW11" s="1274"/>
      <c r="CX11" s="1274"/>
      <c r="CY11" s="1274"/>
      <c r="CZ11" s="1274"/>
      <c r="DA11" s="1274"/>
      <c r="DB11" s="1274"/>
      <c r="DC11" s="1274"/>
      <c r="DD11" s="1274"/>
      <c r="DE11" s="1274"/>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1274"/>
      <c r="B12" s="1274"/>
      <c r="C12" s="1274"/>
      <c r="D12" s="1274"/>
      <c r="E12" s="1274"/>
      <c r="F12" s="1274"/>
      <c r="G12" s="1274"/>
      <c r="H12" s="1274"/>
      <c r="I12" s="1274"/>
      <c r="J12" s="1274"/>
      <c r="K12" s="1274"/>
      <c r="L12" s="1274"/>
      <c r="M12" s="1274"/>
      <c r="N12" s="1274"/>
      <c r="O12" s="1274"/>
      <c r="P12" s="1274"/>
      <c r="Q12" s="1274"/>
      <c r="R12" s="1274"/>
      <c r="S12" s="1274"/>
      <c r="T12" s="1274"/>
      <c r="U12" s="1274"/>
      <c r="V12" s="1274"/>
      <c r="W12" s="1274"/>
      <c r="X12" s="1274"/>
      <c r="Y12" s="1274"/>
      <c r="Z12" s="1274"/>
      <c r="AA12" s="1274"/>
      <c r="AB12" s="1274"/>
      <c r="AC12" s="1274"/>
      <c r="AD12" s="1274"/>
      <c r="AE12" s="1274"/>
      <c r="AF12" s="1274"/>
      <c r="AG12" s="1274"/>
      <c r="AH12" s="1274"/>
      <c r="AI12" s="1274"/>
      <c r="AJ12" s="1274"/>
      <c r="AK12" s="1274"/>
      <c r="AL12" s="1274"/>
      <c r="AM12" s="1274"/>
      <c r="AN12" s="1274"/>
      <c r="AO12" s="1274"/>
      <c r="AP12" s="1274"/>
      <c r="AQ12" s="1274"/>
      <c r="AR12" s="1274"/>
      <c r="AS12" s="1274"/>
      <c r="AT12" s="1274"/>
      <c r="AU12" s="1274"/>
      <c r="AV12" s="1274"/>
      <c r="AW12" s="1274"/>
      <c r="AX12" s="1274"/>
      <c r="AY12" s="1274"/>
      <c r="AZ12" s="1274"/>
      <c r="BA12" s="1274"/>
      <c r="BB12" s="1274"/>
      <c r="BC12" s="1274"/>
      <c r="BD12" s="1274"/>
      <c r="BE12" s="1274"/>
      <c r="BF12" s="1274"/>
      <c r="BG12" s="1274"/>
      <c r="BH12" s="1274"/>
      <c r="BI12" s="1274"/>
      <c r="BJ12" s="1274"/>
      <c r="BK12" s="1274"/>
      <c r="BL12" s="1274"/>
      <c r="BM12" s="1274"/>
      <c r="BN12" s="1274"/>
      <c r="BO12" s="1274"/>
      <c r="BP12" s="1274"/>
      <c r="BQ12" s="1274"/>
      <c r="BR12" s="1274"/>
      <c r="BS12" s="1274"/>
      <c r="BT12" s="1274"/>
      <c r="BU12" s="1274"/>
      <c r="BV12" s="1274"/>
      <c r="BW12" s="1274"/>
      <c r="BX12" s="1274"/>
      <c r="BY12" s="1274"/>
      <c r="BZ12" s="1274"/>
      <c r="CA12" s="1274"/>
      <c r="CB12" s="1274"/>
      <c r="CC12" s="1274"/>
      <c r="CD12" s="1274"/>
      <c r="CE12" s="1274"/>
      <c r="CF12" s="1274"/>
      <c r="CG12" s="1274"/>
      <c r="CH12" s="1274"/>
      <c r="CI12" s="1274"/>
      <c r="CJ12" s="1274"/>
      <c r="CK12" s="1274"/>
      <c r="CL12" s="1274"/>
      <c r="CM12" s="1274"/>
      <c r="CN12" s="1274"/>
      <c r="CO12" s="1274"/>
      <c r="CP12" s="1274"/>
      <c r="CQ12" s="1274"/>
      <c r="CR12" s="1274"/>
      <c r="CS12" s="1274"/>
      <c r="CT12" s="1274"/>
      <c r="CU12" s="1274"/>
      <c r="CV12" s="1274"/>
      <c r="CW12" s="1274"/>
      <c r="CX12" s="1274"/>
      <c r="CY12" s="1274"/>
      <c r="CZ12" s="1274"/>
      <c r="DA12" s="1274"/>
      <c r="DB12" s="1274"/>
      <c r="DC12" s="1274"/>
      <c r="DD12" s="1274"/>
      <c r="DE12" s="1274"/>
      <c r="DF12" s="292"/>
      <c r="DG12" s="292"/>
      <c r="DH12" s="292"/>
      <c r="DI12" s="292"/>
      <c r="DJ12" s="292"/>
      <c r="DK12" s="292"/>
      <c r="DL12" s="292"/>
      <c r="DM12" s="292"/>
      <c r="DN12" s="292"/>
      <c r="DO12" s="292"/>
      <c r="DP12" s="292"/>
      <c r="DQ12" s="292"/>
      <c r="DR12" s="292"/>
      <c r="DS12" s="292"/>
      <c r="DT12" s="292"/>
      <c r="DU12" s="292"/>
      <c r="DV12" s="292"/>
      <c r="DW12" s="292"/>
      <c r="EM12" s="291" t="s">
        <v>622</v>
      </c>
    </row>
    <row r="13" spans="1:143" s="291" customFormat="1" x14ac:dyDescent="0.15">
      <c r="A13" s="1274"/>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1274"/>
      <c r="AV13" s="1274"/>
      <c r="AW13" s="1274"/>
      <c r="AX13" s="1274"/>
      <c r="AY13" s="1274"/>
      <c r="AZ13" s="1274"/>
      <c r="BA13" s="1274"/>
      <c r="BB13" s="1274"/>
      <c r="BC13" s="1274"/>
      <c r="BD13" s="1274"/>
      <c r="BE13" s="1274"/>
      <c r="BF13" s="1274"/>
      <c r="BG13" s="1274"/>
      <c r="BH13" s="1274"/>
      <c r="BI13" s="1274"/>
      <c r="BJ13" s="1274"/>
      <c r="BK13" s="1274"/>
      <c r="BL13" s="1274"/>
      <c r="BM13" s="1274"/>
      <c r="BN13" s="1274"/>
      <c r="BO13" s="1274"/>
      <c r="BP13" s="1274"/>
      <c r="BQ13" s="1274"/>
      <c r="BR13" s="1274"/>
      <c r="BS13" s="1274"/>
      <c r="BT13" s="1274"/>
      <c r="BU13" s="1274"/>
      <c r="BV13" s="1274"/>
      <c r="BW13" s="1274"/>
      <c r="BX13" s="1274"/>
      <c r="BY13" s="1274"/>
      <c r="BZ13" s="1274"/>
      <c r="CA13" s="1274"/>
      <c r="CB13" s="1274"/>
      <c r="CC13" s="1274"/>
      <c r="CD13" s="1274"/>
      <c r="CE13" s="1274"/>
      <c r="CF13" s="1274"/>
      <c r="CG13" s="1274"/>
      <c r="CH13" s="1274"/>
      <c r="CI13" s="1274"/>
      <c r="CJ13" s="1274"/>
      <c r="CK13" s="1274"/>
      <c r="CL13" s="1274"/>
      <c r="CM13" s="1274"/>
      <c r="CN13" s="1274"/>
      <c r="CO13" s="1274"/>
      <c r="CP13" s="1274"/>
      <c r="CQ13" s="1274"/>
      <c r="CR13" s="1274"/>
      <c r="CS13" s="1274"/>
      <c r="CT13" s="1274"/>
      <c r="CU13" s="1274"/>
      <c r="CV13" s="1274"/>
      <c r="CW13" s="1274"/>
      <c r="CX13" s="1274"/>
      <c r="CY13" s="1274"/>
      <c r="CZ13" s="1274"/>
      <c r="DA13" s="1274"/>
      <c r="DB13" s="1274"/>
      <c r="DC13" s="1274"/>
      <c r="DD13" s="1274"/>
      <c r="DE13" s="1274"/>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1274"/>
      <c r="AV14" s="1274"/>
      <c r="AW14" s="1274"/>
      <c r="AX14" s="1274"/>
      <c r="AY14" s="1274"/>
      <c r="AZ14" s="1274"/>
      <c r="BA14" s="1274"/>
      <c r="BB14" s="1274"/>
      <c r="BC14" s="1274"/>
      <c r="BD14" s="1274"/>
      <c r="BE14" s="1274"/>
      <c r="BF14" s="1274"/>
      <c r="BG14" s="1274"/>
      <c r="BH14" s="1274"/>
      <c r="BI14" s="1274"/>
      <c r="BJ14" s="1274"/>
      <c r="BK14" s="1274"/>
      <c r="BL14" s="1274"/>
      <c r="BM14" s="1274"/>
      <c r="BN14" s="1274"/>
      <c r="BO14" s="1274"/>
      <c r="BP14" s="1274"/>
      <c r="BQ14" s="1274"/>
      <c r="BR14" s="1274"/>
      <c r="BS14" s="1274"/>
      <c r="BT14" s="1274"/>
      <c r="BU14" s="1274"/>
      <c r="BV14" s="1274"/>
      <c r="BW14" s="1274"/>
      <c r="BX14" s="1274"/>
      <c r="BY14" s="1274"/>
      <c r="BZ14" s="1274"/>
      <c r="CA14" s="1274"/>
      <c r="CB14" s="1274"/>
      <c r="CC14" s="1274"/>
      <c r="CD14" s="1274"/>
      <c r="CE14" s="1274"/>
      <c r="CF14" s="1274"/>
      <c r="CG14" s="1274"/>
      <c r="CH14" s="1274"/>
      <c r="CI14" s="1274"/>
      <c r="CJ14" s="1274"/>
      <c r="CK14" s="1274"/>
      <c r="CL14" s="1274"/>
      <c r="CM14" s="1274"/>
      <c r="CN14" s="1274"/>
      <c r="CO14" s="1274"/>
      <c r="CP14" s="1274"/>
      <c r="CQ14" s="1274"/>
      <c r="CR14" s="1274"/>
      <c r="CS14" s="1274"/>
      <c r="CT14" s="1274"/>
      <c r="CU14" s="1274"/>
      <c r="CV14" s="1274"/>
      <c r="CW14" s="1274"/>
      <c r="CX14" s="1274"/>
      <c r="CY14" s="1274"/>
      <c r="CZ14" s="1274"/>
      <c r="DA14" s="1274"/>
      <c r="DB14" s="1274"/>
      <c r="DC14" s="1274"/>
      <c r="DD14" s="1274"/>
      <c r="DE14" s="1274"/>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1273"/>
      <c r="B15" s="1274"/>
      <c r="C15" s="1274"/>
      <c r="D15" s="1274"/>
      <c r="E15" s="1274"/>
      <c r="F15" s="1274"/>
      <c r="G15" s="1274"/>
      <c r="H15" s="1274"/>
      <c r="I15" s="1274"/>
      <c r="J15" s="1274"/>
      <c r="K15" s="1274"/>
      <c r="L15" s="1274"/>
      <c r="M15" s="1274"/>
      <c r="N15" s="1274"/>
      <c r="O15" s="1274"/>
      <c r="P15" s="1274"/>
      <c r="Q15" s="1274"/>
      <c r="R15" s="1274"/>
      <c r="S15" s="1274"/>
      <c r="T15" s="1274"/>
      <c r="U15" s="1274"/>
      <c r="V15" s="1274"/>
      <c r="W15" s="1274"/>
      <c r="X15" s="1274"/>
      <c r="Y15" s="1274"/>
      <c r="Z15" s="1274"/>
      <c r="AA15" s="1274"/>
      <c r="AB15" s="1274"/>
      <c r="AC15" s="1274"/>
      <c r="AD15" s="1274"/>
      <c r="AE15" s="1274"/>
      <c r="AF15" s="1274"/>
      <c r="AG15" s="1274"/>
      <c r="AH15" s="1274"/>
      <c r="AI15" s="1274"/>
      <c r="AJ15" s="1274"/>
      <c r="AK15" s="1274"/>
      <c r="AL15" s="1274"/>
      <c r="AM15" s="1274"/>
      <c r="AN15" s="1274"/>
      <c r="AO15" s="1274"/>
      <c r="AP15" s="1274"/>
      <c r="AQ15" s="1274"/>
      <c r="AR15" s="1274"/>
      <c r="AS15" s="1274"/>
      <c r="AT15" s="1274"/>
      <c r="AU15" s="1274"/>
      <c r="AV15" s="1274"/>
      <c r="AW15" s="1274"/>
      <c r="AX15" s="1274"/>
      <c r="AY15" s="1274"/>
      <c r="AZ15" s="1274"/>
      <c r="BA15" s="1274"/>
      <c r="BB15" s="1274"/>
      <c r="BC15" s="1274"/>
      <c r="BD15" s="1274"/>
      <c r="BE15" s="1274"/>
      <c r="BF15" s="1274"/>
      <c r="BG15" s="1274"/>
      <c r="BH15" s="1274"/>
      <c r="BI15" s="1274"/>
      <c r="BJ15" s="1274"/>
      <c r="BK15" s="1274"/>
      <c r="BL15" s="1274"/>
      <c r="BM15" s="1274"/>
      <c r="BN15" s="1274"/>
      <c r="BO15" s="1274"/>
      <c r="BP15" s="1274"/>
      <c r="BQ15" s="1274"/>
      <c r="BR15" s="1274"/>
      <c r="BS15" s="1274"/>
      <c r="BT15" s="1274"/>
      <c r="BU15" s="1274"/>
      <c r="BV15" s="1274"/>
      <c r="BW15" s="1274"/>
      <c r="BX15" s="1274"/>
      <c r="BY15" s="1274"/>
      <c r="BZ15" s="1274"/>
      <c r="CA15" s="1274"/>
      <c r="CB15" s="1274"/>
      <c r="CC15" s="1274"/>
      <c r="CD15" s="1274"/>
      <c r="CE15" s="1274"/>
      <c r="CF15" s="1274"/>
      <c r="CG15" s="1274"/>
      <c r="CH15" s="1274"/>
      <c r="CI15" s="1274"/>
      <c r="CJ15" s="1274"/>
      <c r="CK15" s="1274"/>
      <c r="CL15" s="1274"/>
      <c r="CM15" s="1274"/>
      <c r="CN15" s="1274"/>
      <c r="CO15" s="1274"/>
      <c r="CP15" s="1274"/>
      <c r="CQ15" s="1274"/>
      <c r="CR15" s="1274"/>
      <c r="CS15" s="1274"/>
      <c r="CT15" s="1274"/>
      <c r="CU15" s="1274"/>
      <c r="CV15" s="1274"/>
      <c r="CW15" s="1274"/>
      <c r="CX15" s="1274"/>
      <c r="CY15" s="1274"/>
      <c r="CZ15" s="1274"/>
      <c r="DA15" s="1274"/>
      <c r="DB15" s="1274"/>
      <c r="DC15" s="1274"/>
      <c r="DD15" s="1274"/>
      <c r="DE15" s="1274"/>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1273"/>
      <c r="B16" s="1274"/>
      <c r="C16" s="1274"/>
      <c r="D16" s="1274"/>
      <c r="E16" s="1274"/>
      <c r="F16" s="1274"/>
      <c r="G16" s="1274"/>
      <c r="H16" s="1274"/>
      <c r="I16" s="1274"/>
      <c r="J16" s="1274"/>
      <c r="K16" s="1274"/>
      <c r="L16" s="1274"/>
      <c r="M16" s="1274"/>
      <c r="N16" s="1274"/>
      <c r="O16" s="1274"/>
      <c r="P16" s="1274"/>
      <c r="Q16" s="1274"/>
      <c r="R16" s="1274"/>
      <c r="S16" s="1274"/>
      <c r="T16" s="1274"/>
      <c r="U16" s="1274"/>
      <c r="V16" s="1274"/>
      <c r="W16" s="1274"/>
      <c r="X16" s="1274"/>
      <c r="Y16" s="1274"/>
      <c r="Z16" s="1274"/>
      <c r="AA16" s="1274"/>
      <c r="AB16" s="1274"/>
      <c r="AC16" s="1274"/>
      <c r="AD16" s="1274"/>
      <c r="AE16" s="1274"/>
      <c r="AF16" s="1274"/>
      <c r="AG16" s="1274"/>
      <c r="AH16" s="1274"/>
      <c r="AI16" s="1274"/>
      <c r="AJ16" s="1274"/>
      <c r="AK16" s="1274"/>
      <c r="AL16" s="1274"/>
      <c r="AM16" s="1274"/>
      <c r="AN16" s="1274"/>
      <c r="AO16" s="1274"/>
      <c r="AP16" s="1274"/>
      <c r="AQ16" s="1274"/>
      <c r="AR16" s="1274"/>
      <c r="AS16" s="1274"/>
      <c r="AT16" s="1274"/>
      <c r="AU16" s="1274"/>
      <c r="AV16" s="1274"/>
      <c r="AW16" s="1274"/>
      <c r="AX16" s="1274"/>
      <c r="AY16" s="1274"/>
      <c r="AZ16" s="1274"/>
      <c r="BA16" s="1274"/>
      <c r="BB16" s="1274"/>
      <c r="BC16" s="1274"/>
      <c r="BD16" s="1274"/>
      <c r="BE16" s="1274"/>
      <c r="BF16" s="1274"/>
      <c r="BG16" s="1274"/>
      <c r="BH16" s="1274"/>
      <c r="BI16" s="1274"/>
      <c r="BJ16" s="1274"/>
      <c r="BK16" s="1274"/>
      <c r="BL16" s="1274"/>
      <c r="BM16" s="1274"/>
      <c r="BN16" s="1274"/>
      <c r="BO16" s="1274"/>
      <c r="BP16" s="1274"/>
      <c r="BQ16" s="1274"/>
      <c r="BR16" s="1274"/>
      <c r="BS16" s="1274"/>
      <c r="BT16" s="1274"/>
      <c r="BU16" s="1274"/>
      <c r="BV16" s="1274"/>
      <c r="BW16" s="1274"/>
      <c r="BX16" s="1274"/>
      <c r="BY16" s="1274"/>
      <c r="BZ16" s="1274"/>
      <c r="CA16" s="1274"/>
      <c r="CB16" s="1274"/>
      <c r="CC16" s="1274"/>
      <c r="CD16" s="1274"/>
      <c r="CE16" s="1274"/>
      <c r="CF16" s="1274"/>
      <c r="CG16" s="1274"/>
      <c r="CH16" s="1274"/>
      <c r="CI16" s="1274"/>
      <c r="CJ16" s="1274"/>
      <c r="CK16" s="1274"/>
      <c r="CL16" s="1274"/>
      <c r="CM16" s="1274"/>
      <c r="CN16" s="1274"/>
      <c r="CO16" s="1274"/>
      <c r="CP16" s="1274"/>
      <c r="CQ16" s="1274"/>
      <c r="CR16" s="1274"/>
      <c r="CS16" s="1274"/>
      <c r="CT16" s="1274"/>
      <c r="CU16" s="1274"/>
      <c r="CV16" s="1274"/>
      <c r="CW16" s="1274"/>
      <c r="CX16" s="1274"/>
      <c r="CY16" s="1274"/>
      <c r="CZ16" s="1274"/>
      <c r="DA16" s="1274"/>
      <c r="DB16" s="1274"/>
      <c r="DC16" s="1274"/>
      <c r="DD16" s="1274"/>
      <c r="DE16" s="1274"/>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1273"/>
      <c r="B17" s="1274"/>
      <c r="C17" s="1274"/>
      <c r="D17" s="1274"/>
      <c r="E17" s="1274"/>
      <c r="F17" s="1274"/>
      <c r="G17" s="1274"/>
      <c r="H17" s="1274"/>
      <c r="I17" s="1274"/>
      <c r="J17" s="1274"/>
      <c r="K17" s="1274"/>
      <c r="L17" s="1274"/>
      <c r="M17" s="1274"/>
      <c r="N17" s="1274"/>
      <c r="O17" s="1274"/>
      <c r="P17" s="1274"/>
      <c r="Q17" s="1274"/>
      <c r="R17" s="1274"/>
      <c r="S17" s="1274"/>
      <c r="T17" s="1274"/>
      <c r="U17" s="1274"/>
      <c r="V17" s="1274"/>
      <c r="W17" s="1274"/>
      <c r="X17" s="1274"/>
      <c r="Y17" s="1274"/>
      <c r="Z17" s="1274"/>
      <c r="AA17" s="1274"/>
      <c r="AB17" s="1274"/>
      <c r="AC17" s="1274"/>
      <c r="AD17" s="1274"/>
      <c r="AE17" s="1274"/>
      <c r="AF17" s="1274"/>
      <c r="AG17" s="1274"/>
      <c r="AH17" s="1274"/>
      <c r="AI17" s="1274"/>
      <c r="AJ17" s="1274"/>
      <c r="AK17" s="1274"/>
      <c r="AL17" s="1274"/>
      <c r="AM17" s="1274"/>
      <c r="AN17" s="1274"/>
      <c r="AO17" s="1274"/>
      <c r="AP17" s="1274"/>
      <c r="AQ17" s="1274"/>
      <c r="AR17" s="1274"/>
      <c r="AS17" s="1274"/>
      <c r="AT17" s="1274"/>
      <c r="AU17" s="1274"/>
      <c r="AV17" s="1274"/>
      <c r="AW17" s="1274"/>
      <c r="AX17" s="1274"/>
      <c r="AY17" s="1274"/>
      <c r="AZ17" s="1274"/>
      <c r="BA17" s="1274"/>
      <c r="BB17" s="1274"/>
      <c r="BC17" s="1274"/>
      <c r="BD17" s="1274"/>
      <c r="BE17" s="1274"/>
      <c r="BF17" s="1274"/>
      <c r="BG17" s="1274"/>
      <c r="BH17" s="1274"/>
      <c r="BI17" s="1274"/>
      <c r="BJ17" s="1274"/>
      <c r="BK17" s="1274"/>
      <c r="BL17" s="1274"/>
      <c r="BM17" s="1274"/>
      <c r="BN17" s="1274"/>
      <c r="BO17" s="1274"/>
      <c r="BP17" s="1274"/>
      <c r="BQ17" s="1274"/>
      <c r="BR17" s="1274"/>
      <c r="BS17" s="1274"/>
      <c r="BT17" s="1274"/>
      <c r="BU17" s="1274"/>
      <c r="BV17" s="1274"/>
      <c r="BW17" s="1274"/>
      <c r="BX17" s="1274"/>
      <c r="BY17" s="1274"/>
      <c r="BZ17" s="1274"/>
      <c r="CA17" s="1274"/>
      <c r="CB17" s="1274"/>
      <c r="CC17" s="1274"/>
      <c r="CD17" s="1274"/>
      <c r="CE17" s="1274"/>
      <c r="CF17" s="1274"/>
      <c r="CG17" s="1274"/>
      <c r="CH17" s="1274"/>
      <c r="CI17" s="1274"/>
      <c r="CJ17" s="1274"/>
      <c r="CK17" s="1274"/>
      <c r="CL17" s="1274"/>
      <c r="CM17" s="1274"/>
      <c r="CN17" s="1274"/>
      <c r="CO17" s="1274"/>
      <c r="CP17" s="1274"/>
      <c r="CQ17" s="1274"/>
      <c r="CR17" s="1274"/>
      <c r="CS17" s="1274"/>
      <c r="CT17" s="1274"/>
      <c r="CU17" s="1274"/>
      <c r="CV17" s="1274"/>
      <c r="CW17" s="1274"/>
      <c r="CX17" s="1274"/>
      <c r="CY17" s="1274"/>
      <c r="CZ17" s="1274"/>
      <c r="DA17" s="1274"/>
      <c r="DB17" s="1274"/>
      <c r="DC17" s="1274"/>
      <c r="DD17" s="1274"/>
      <c r="DE17" s="1274"/>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1273"/>
      <c r="B18" s="1274"/>
      <c r="C18" s="1274"/>
      <c r="D18" s="1274"/>
      <c r="E18" s="1274"/>
      <c r="F18" s="1274"/>
      <c r="G18" s="1274"/>
      <c r="H18" s="1274"/>
      <c r="I18" s="1274"/>
      <c r="J18" s="1274"/>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4"/>
      <c r="AJ18" s="1274"/>
      <c r="AK18" s="1274"/>
      <c r="AL18" s="1274"/>
      <c r="AM18" s="1274"/>
      <c r="AN18" s="1274"/>
      <c r="AO18" s="1274"/>
      <c r="AP18" s="1274"/>
      <c r="AQ18" s="1274"/>
      <c r="AR18" s="1274"/>
      <c r="AS18" s="1274"/>
      <c r="AT18" s="1274"/>
      <c r="AU18" s="1274"/>
      <c r="AV18" s="1274"/>
      <c r="AW18" s="1274"/>
      <c r="AX18" s="1274"/>
      <c r="AY18" s="1274"/>
      <c r="AZ18" s="1274"/>
      <c r="BA18" s="1274"/>
      <c r="BB18" s="1274"/>
      <c r="BC18" s="1274"/>
      <c r="BD18" s="1274"/>
      <c r="BE18" s="1274"/>
      <c r="BF18" s="1274"/>
      <c r="BG18" s="1274"/>
      <c r="BH18" s="1274"/>
      <c r="BI18" s="1274"/>
      <c r="BJ18" s="1274"/>
      <c r="BK18" s="1274"/>
      <c r="BL18" s="1274"/>
      <c r="BM18" s="1274"/>
      <c r="BN18" s="1274"/>
      <c r="BO18" s="1274"/>
      <c r="BP18" s="1274"/>
      <c r="BQ18" s="1274"/>
      <c r="BR18" s="1274"/>
      <c r="BS18" s="1274"/>
      <c r="BT18" s="1274"/>
      <c r="BU18" s="1274"/>
      <c r="BV18" s="1274"/>
      <c r="BW18" s="1274"/>
      <c r="BX18" s="1274"/>
      <c r="BY18" s="1274"/>
      <c r="BZ18" s="1274"/>
      <c r="CA18" s="1274"/>
      <c r="CB18" s="1274"/>
      <c r="CC18" s="1274"/>
      <c r="CD18" s="1274"/>
      <c r="CE18" s="1274"/>
      <c r="CF18" s="1274"/>
      <c r="CG18" s="1274"/>
      <c r="CH18" s="1274"/>
      <c r="CI18" s="1274"/>
      <c r="CJ18" s="1274"/>
      <c r="CK18" s="1274"/>
      <c r="CL18" s="1274"/>
      <c r="CM18" s="1274"/>
      <c r="CN18" s="1274"/>
      <c r="CO18" s="1274"/>
      <c r="CP18" s="1274"/>
      <c r="CQ18" s="1274"/>
      <c r="CR18" s="1274"/>
      <c r="CS18" s="1274"/>
      <c r="CT18" s="1274"/>
      <c r="CU18" s="1274"/>
      <c r="CV18" s="1274"/>
      <c r="CW18" s="1274"/>
      <c r="CX18" s="1274"/>
      <c r="CY18" s="1274"/>
      <c r="CZ18" s="1274"/>
      <c r="DA18" s="1274"/>
      <c r="DB18" s="1274"/>
      <c r="DC18" s="1274"/>
      <c r="DD18" s="1274"/>
      <c r="DE18" s="1274"/>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1273"/>
      <c r="DE19" s="1273"/>
    </row>
    <row r="20" spans="1:351" x14ac:dyDescent="0.15">
      <c r="DD20" s="1273"/>
      <c r="DE20" s="1273"/>
    </row>
    <row r="21" spans="1:351" ht="17.25" x14ac:dyDescent="0.15">
      <c r="B21" s="1275"/>
      <c r="C21" s="1276"/>
      <c r="D21" s="1276"/>
      <c r="E21" s="1276"/>
      <c r="F21" s="1276"/>
      <c r="G21" s="1276"/>
      <c r="H21" s="1276"/>
      <c r="I21" s="1276"/>
      <c r="J21" s="1276"/>
      <c r="K21" s="1276"/>
      <c r="L21" s="1276"/>
      <c r="M21" s="1276"/>
      <c r="N21" s="1277"/>
      <c r="O21" s="1276"/>
      <c r="P21" s="1276"/>
      <c r="Q21" s="1276"/>
      <c r="R21" s="1276"/>
      <c r="S21" s="1276"/>
      <c r="T21" s="1276"/>
      <c r="U21" s="1276"/>
      <c r="V21" s="1276"/>
      <c r="W21" s="1276"/>
      <c r="X21" s="1276"/>
      <c r="Y21" s="1276"/>
      <c r="Z21" s="1276"/>
      <c r="AA21" s="1276"/>
      <c r="AB21" s="1276"/>
      <c r="AC21" s="1276"/>
      <c r="AD21" s="1276"/>
      <c r="AE21" s="1276"/>
      <c r="AF21" s="1276"/>
      <c r="AG21" s="1276"/>
      <c r="AH21" s="1276"/>
      <c r="AI21" s="1276"/>
      <c r="AJ21" s="1276"/>
      <c r="AK21" s="1276"/>
      <c r="AL21" s="1276"/>
      <c r="AM21" s="1276"/>
      <c r="AN21" s="1276"/>
      <c r="AO21" s="1276"/>
      <c r="AP21" s="1276"/>
      <c r="AQ21" s="1276"/>
      <c r="AR21" s="1276"/>
      <c r="AS21" s="1276"/>
      <c r="AT21" s="1277"/>
      <c r="AU21" s="1276"/>
      <c r="AV21" s="1276"/>
      <c r="AW21" s="1276"/>
      <c r="AX21" s="1276"/>
      <c r="AY21" s="1276"/>
      <c r="AZ21" s="1276"/>
      <c r="BA21" s="1276"/>
      <c r="BB21" s="1276"/>
      <c r="BC21" s="1276"/>
      <c r="BD21" s="1276"/>
      <c r="BE21" s="1276"/>
      <c r="BF21" s="1277"/>
      <c r="BG21" s="1276"/>
      <c r="BH21" s="1276"/>
      <c r="BI21" s="1276"/>
      <c r="BJ21" s="1276"/>
      <c r="BK21" s="1276"/>
      <c r="BL21" s="1276"/>
      <c r="BM21" s="1276"/>
      <c r="BN21" s="1276"/>
      <c r="BO21" s="1276"/>
      <c r="BP21" s="1276"/>
      <c r="BQ21" s="1276"/>
      <c r="BR21" s="1277"/>
      <c r="BS21" s="1276"/>
      <c r="BT21" s="1276"/>
      <c r="BU21" s="1276"/>
      <c r="BV21" s="1276"/>
      <c r="BW21" s="1276"/>
      <c r="BX21" s="1276"/>
      <c r="BY21" s="1276"/>
      <c r="BZ21" s="1276"/>
      <c r="CA21" s="1276"/>
      <c r="CB21" s="1276"/>
      <c r="CC21" s="1276"/>
      <c r="CD21" s="1277"/>
      <c r="CE21" s="1276"/>
      <c r="CF21" s="1276"/>
      <c r="CG21" s="1276"/>
      <c r="CH21" s="1276"/>
      <c r="CI21" s="1276"/>
      <c r="CJ21" s="1276"/>
      <c r="CK21" s="1276"/>
      <c r="CL21" s="1276"/>
      <c r="CM21" s="1276"/>
      <c r="CN21" s="1276"/>
      <c r="CO21" s="1276"/>
      <c r="CP21" s="1277"/>
      <c r="CQ21" s="1276"/>
      <c r="CR21" s="1276"/>
      <c r="CS21" s="1276"/>
      <c r="CT21" s="1276"/>
      <c r="CU21" s="1276"/>
      <c r="CV21" s="1276"/>
      <c r="CW21" s="1276"/>
      <c r="CX21" s="1276"/>
      <c r="CY21" s="1276"/>
      <c r="CZ21" s="1276"/>
      <c r="DA21" s="1276"/>
      <c r="DB21" s="1277"/>
      <c r="DC21" s="1276"/>
      <c r="DD21" s="1278"/>
      <c r="DE21" s="1273"/>
      <c r="MM21" s="1279"/>
    </row>
    <row r="22" spans="1:351" ht="17.25" x14ac:dyDescent="0.15">
      <c r="B22" s="1280"/>
      <c r="MM22" s="1279"/>
    </row>
    <row r="23" spans="1:351" x14ac:dyDescent="0.15">
      <c r="B23" s="1280"/>
    </row>
    <row r="24" spans="1:351" x14ac:dyDescent="0.15">
      <c r="B24" s="1280"/>
    </row>
    <row r="25" spans="1:351" x14ac:dyDescent="0.15">
      <c r="B25" s="1280"/>
    </row>
    <row r="26" spans="1:351" x14ac:dyDescent="0.15">
      <c r="B26" s="1280"/>
    </row>
    <row r="27" spans="1:351" x14ac:dyDescent="0.15">
      <c r="B27" s="1280"/>
    </row>
    <row r="28" spans="1:351" x14ac:dyDescent="0.15">
      <c r="B28" s="1280"/>
    </row>
    <row r="29" spans="1:351" x14ac:dyDescent="0.15">
      <c r="B29" s="1280"/>
    </row>
    <row r="30" spans="1:351" x14ac:dyDescent="0.15">
      <c r="B30" s="1280"/>
    </row>
    <row r="31" spans="1:351" x14ac:dyDescent="0.15">
      <c r="B31" s="1280"/>
    </row>
    <row r="32" spans="1:351" x14ac:dyDescent="0.15">
      <c r="B32" s="1280"/>
    </row>
    <row r="33" spans="2:109" x14ac:dyDescent="0.15">
      <c r="B33" s="1280"/>
    </row>
    <row r="34" spans="2:109" x14ac:dyDescent="0.15">
      <c r="B34" s="1280"/>
    </row>
    <row r="35" spans="2:109" x14ac:dyDescent="0.15">
      <c r="B35" s="1280"/>
    </row>
    <row r="36" spans="2:109" x14ac:dyDescent="0.15">
      <c r="B36" s="1280"/>
    </row>
    <row r="37" spans="2:109" x14ac:dyDescent="0.15">
      <c r="B37" s="1280"/>
    </row>
    <row r="38" spans="2:109" x14ac:dyDescent="0.15">
      <c r="B38" s="1280"/>
    </row>
    <row r="39" spans="2:109" x14ac:dyDescent="0.15">
      <c r="B39" s="1282"/>
      <c r="C39" s="1283"/>
      <c r="D39" s="1283"/>
      <c r="E39" s="1283"/>
      <c r="F39" s="1283"/>
      <c r="G39" s="1283"/>
      <c r="H39" s="1283"/>
      <c r="I39" s="1283"/>
      <c r="J39" s="1283"/>
      <c r="K39" s="1283"/>
      <c r="L39" s="1283"/>
      <c r="M39" s="1283"/>
      <c r="N39" s="1283"/>
      <c r="O39" s="1283"/>
      <c r="P39" s="1283"/>
      <c r="Q39" s="1283"/>
      <c r="R39" s="1283"/>
      <c r="S39" s="1283"/>
      <c r="T39" s="1283"/>
      <c r="U39" s="1283"/>
      <c r="V39" s="1283"/>
      <c r="W39" s="1283"/>
      <c r="X39" s="1283"/>
      <c r="Y39" s="1283"/>
      <c r="Z39" s="1283"/>
      <c r="AA39" s="1283"/>
      <c r="AB39" s="1283"/>
      <c r="AC39" s="1283"/>
      <c r="AD39" s="1283"/>
      <c r="AE39" s="1283"/>
      <c r="AF39" s="1283"/>
      <c r="AG39" s="1283"/>
      <c r="AH39" s="1283"/>
      <c r="AI39" s="1283"/>
      <c r="AJ39" s="1283"/>
      <c r="AK39" s="1283"/>
      <c r="AL39" s="1283"/>
      <c r="AM39" s="1283"/>
      <c r="AN39" s="1283"/>
      <c r="AO39" s="1283"/>
      <c r="AP39" s="1283"/>
      <c r="AQ39" s="1283"/>
      <c r="AR39" s="1283"/>
      <c r="AS39" s="1283"/>
      <c r="AT39" s="1283"/>
      <c r="AU39" s="1283"/>
      <c r="AV39" s="1283"/>
      <c r="AW39" s="1283"/>
      <c r="AX39" s="1283"/>
      <c r="AY39" s="1283"/>
      <c r="AZ39" s="1283"/>
      <c r="BA39" s="1283"/>
      <c r="BB39" s="1283"/>
      <c r="BC39" s="1283"/>
      <c r="BD39" s="1283"/>
      <c r="BE39" s="1283"/>
      <c r="BF39" s="1283"/>
      <c r="BG39" s="1283"/>
      <c r="BH39" s="1283"/>
      <c r="BI39" s="1283"/>
      <c r="BJ39" s="1283"/>
      <c r="BK39" s="1283"/>
      <c r="BL39" s="1283"/>
      <c r="BM39" s="1283"/>
      <c r="BN39" s="1283"/>
      <c r="BO39" s="1283"/>
      <c r="BP39" s="1283"/>
      <c r="BQ39" s="1283"/>
      <c r="BR39" s="1283"/>
      <c r="BS39" s="1283"/>
      <c r="BT39" s="1283"/>
      <c r="BU39" s="1283"/>
      <c r="BV39" s="1283"/>
      <c r="BW39" s="1283"/>
      <c r="BX39" s="1283"/>
      <c r="BY39" s="1283"/>
      <c r="BZ39" s="1283"/>
      <c r="CA39" s="1283"/>
      <c r="CB39" s="1283"/>
      <c r="CC39" s="1283"/>
      <c r="CD39" s="1283"/>
      <c r="CE39" s="1283"/>
      <c r="CF39" s="1283"/>
      <c r="CG39" s="1283"/>
      <c r="CH39" s="1283"/>
      <c r="CI39" s="1283"/>
      <c r="CJ39" s="1283"/>
      <c r="CK39" s="1283"/>
      <c r="CL39" s="1283"/>
      <c r="CM39" s="1283"/>
      <c r="CN39" s="1283"/>
      <c r="CO39" s="1283"/>
      <c r="CP39" s="1283"/>
      <c r="CQ39" s="1283"/>
      <c r="CR39" s="1283"/>
      <c r="CS39" s="1283"/>
      <c r="CT39" s="1283"/>
      <c r="CU39" s="1283"/>
      <c r="CV39" s="1283"/>
      <c r="CW39" s="1283"/>
      <c r="CX39" s="1283"/>
      <c r="CY39" s="1283"/>
      <c r="CZ39" s="1283"/>
      <c r="DA39" s="1283"/>
      <c r="DB39" s="1283"/>
      <c r="DC39" s="1283"/>
      <c r="DD39" s="1284"/>
    </row>
    <row r="40" spans="2:109" x14ac:dyDescent="0.15">
      <c r="B40" s="1285"/>
      <c r="DD40" s="1285"/>
      <c r="DE40" s="1273"/>
    </row>
    <row r="41" spans="2:109" ht="17.25" x14ac:dyDescent="0.15">
      <c r="B41" s="1286" t="s">
        <v>623</v>
      </c>
      <c r="C41" s="1276"/>
      <c r="D41" s="1276"/>
      <c r="E41" s="1276"/>
      <c r="F41" s="1276"/>
      <c r="G41" s="1276"/>
      <c r="H41" s="1276"/>
      <c r="I41" s="1276"/>
      <c r="J41" s="1276"/>
      <c r="K41" s="1276"/>
      <c r="L41" s="1276"/>
      <c r="M41" s="1276"/>
      <c r="N41" s="1276"/>
      <c r="O41" s="1276"/>
      <c r="P41" s="1276"/>
      <c r="Q41" s="1276"/>
      <c r="R41" s="1276"/>
      <c r="S41" s="1276"/>
      <c r="T41" s="1276"/>
      <c r="U41" s="1276"/>
      <c r="V41" s="1276"/>
      <c r="W41" s="1276"/>
      <c r="X41" s="1276"/>
      <c r="Y41" s="1276"/>
      <c r="Z41" s="1276"/>
      <c r="AA41" s="1276"/>
      <c r="AB41" s="1276"/>
      <c r="AC41" s="1276"/>
      <c r="AD41" s="1276"/>
      <c r="AE41" s="1276"/>
      <c r="AF41" s="1276"/>
      <c r="AG41" s="1276"/>
      <c r="AH41" s="1276"/>
      <c r="AI41" s="1276"/>
      <c r="AJ41" s="1276"/>
      <c r="AK41" s="1276"/>
      <c r="AL41" s="1276"/>
      <c r="AM41" s="1276"/>
      <c r="AN41" s="1276"/>
      <c r="AO41" s="1276"/>
      <c r="AP41" s="1276"/>
      <c r="AQ41" s="1276"/>
      <c r="AR41" s="1276"/>
      <c r="AS41" s="1276"/>
      <c r="AT41" s="1276"/>
      <c r="AU41" s="1276"/>
      <c r="AV41" s="1276"/>
      <c r="AW41" s="1276"/>
      <c r="AX41" s="1276"/>
      <c r="AY41" s="1276"/>
      <c r="AZ41" s="1276"/>
      <c r="BA41" s="1276"/>
      <c r="BB41" s="1276"/>
      <c r="BC41" s="1276"/>
      <c r="BD41" s="1276"/>
      <c r="BE41" s="1276"/>
      <c r="BF41" s="1276"/>
      <c r="BG41" s="1276"/>
      <c r="BH41" s="1276"/>
      <c r="BI41" s="1276"/>
      <c r="BJ41" s="1276"/>
      <c r="BK41" s="1276"/>
      <c r="BL41" s="1276"/>
      <c r="BM41" s="1276"/>
      <c r="BN41" s="1276"/>
      <c r="BO41" s="1276"/>
      <c r="BP41" s="1276"/>
      <c r="BQ41" s="1276"/>
      <c r="BR41" s="1276"/>
      <c r="BS41" s="1276"/>
      <c r="BT41" s="1276"/>
      <c r="BU41" s="1276"/>
      <c r="BV41" s="1276"/>
      <c r="BW41" s="1276"/>
      <c r="BX41" s="1276"/>
      <c r="BY41" s="1276"/>
      <c r="BZ41" s="1276"/>
      <c r="CA41" s="1276"/>
      <c r="CB41" s="1276"/>
      <c r="CC41" s="1276"/>
      <c r="CD41" s="1276"/>
      <c r="CE41" s="1276"/>
      <c r="CF41" s="1276"/>
      <c r="CG41" s="1276"/>
      <c r="CH41" s="1276"/>
      <c r="CI41" s="1276"/>
      <c r="CJ41" s="1276"/>
      <c r="CK41" s="1276"/>
      <c r="CL41" s="1276"/>
      <c r="CM41" s="1276"/>
      <c r="CN41" s="1276"/>
      <c r="CO41" s="1276"/>
      <c r="CP41" s="1276"/>
      <c r="CQ41" s="1276"/>
      <c r="CR41" s="1276"/>
      <c r="CS41" s="1276"/>
      <c r="CT41" s="1276"/>
      <c r="CU41" s="1276"/>
      <c r="CV41" s="1276"/>
      <c r="CW41" s="1276"/>
      <c r="CX41" s="1276"/>
      <c r="CY41" s="1276"/>
      <c r="CZ41" s="1276"/>
      <c r="DA41" s="1276"/>
      <c r="DB41" s="1276"/>
      <c r="DC41" s="1276"/>
      <c r="DD41" s="1278"/>
    </row>
    <row r="42" spans="2:109" x14ac:dyDescent="0.15">
      <c r="B42" s="1280"/>
      <c r="G42" s="1287"/>
      <c r="I42" s="1288"/>
      <c r="J42" s="1288"/>
      <c r="K42" s="1288"/>
      <c r="AM42" s="1287"/>
      <c r="AN42" s="1287" t="s">
        <v>624</v>
      </c>
      <c r="AP42" s="1288"/>
      <c r="AQ42" s="1288"/>
      <c r="AR42" s="1288"/>
      <c r="AY42" s="1287"/>
      <c r="BA42" s="1288"/>
      <c r="BB42" s="1288"/>
      <c r="BC42" s="1288"/>
      <c r="BK42" s="1287"/>
      <c r="BM42" s="1288"/>
      <c r="BN42" s="1288"/>
      <c r="BO42" s="1288"/>
      <c r="BW42" s="1287"/>
      <c r="BY42" s="1288"/>
      <c r="BZ42" s="1288"/>
      <c r="CA42" s="1288"/>
      <c r="CI42" s="1287"/>
      <c r="CK42" s="1288"/>
      <c r="CL42" s="1288"/>
      <c r="CM42" s="1288"/>
      <c r="CU42" s="1287"/>
      <c r="CW42" s="1288"/>
      <c r="CX42" s="1288"/>
      <c r="CY42" s="1288"/>
    </row>
    <row r="43" spans="2:109" ht="13.5" customHeight="1" x14ac:dyDescent="0.15">
      <c r="B43" s="1280"/>
      <c r="AN43" s="1289" t="s">
        <v>625</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x14ac:dyDescent="0.15">
      <c r="B44" s="1280"/>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x14ac:dyDescent="0.15">
      <c r="B45" s="1280"/>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x14ac:dyDescent="0.15">
      <c r="B46" s="1280"/>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x14ac:dyDescent="0.15">
      <c r="B47" s="1280"/>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x14ac:dyDescent="0.15">
      <c r="B48" s="1280"/>
      <c r="H48" s="1298"/>
      <c r="I48" s="1298"/>
      <c r="J48" s="1298"/>
      <c r="AN48" s="1298"/>
      <c r="AO48" s="1298"/>
      <c r="AP48" s="1298"/>
      <c r="AZ48" s="1298"/>
      <c r="BA48" s="1298"/>
      <c r="BB48" s="1298"/>
      <c r="BL48" s="1298"/>
      <c r="BM48" s="1298"/>
      <c r="BN48" s="1298"/>
      <c r="BX48" s="1298"/>
      <c r="BY48" s="1298"/>
      <c r="BZ48" s="1298"/>
      <c r="CJ48" s="1298"/>
      <c r="CK48" s="1298"/>
      <c r="CL48" s="1298"/>
      <c r="CV48" s="1298"/>
      <c r="CW48" s="1298"/>
      <c r="CX48" s="1298"/>
    </row>
    <row r="49" spans="1:109" x14ac:dyDescent="0.15">
      <c r="B49" s="1280"/>
      <c r="AN49" s="1273" t="s">
        <v>626</v>
      </c>
    </row>
    <row r="50" spans="1:109" x14ac:dyDescent="0.15">
      <c r="B50" s="1280"/>
      <c r="G50" s="1299"/>
      <c r="H50" s="1299"/>
      <c r="I50" s="1299"/>
      <c r="J50" s="1299"/>
      <c r="K50" s="1300"/>
      <c r="L50" s="1300"/>
      <c r="M50" s="1301"/>
      <c r="N50" s="1301"/>
      <c r="AN50" s="1302"/>
      <c r="AO50" s="1303"/>
      <c r="AP50" s="1303"/>
      <c r="AQ50" s="1303"/>
      <c r="AR50" s="1303"/>
      <c r="AS50" s="1303"/>
      <c r="AT50" s="1303"/>
      <c r="AU50" s="1303"/>
      <c r="AV50" s="1303"/>
      <c r="AW50" s="1303"/>
      <c r="AX50" s="1303"/>
      <c r="AY50" s="1303"/>
      <c r="AZ50" s="1303"/>
      <c r="BA50" s="1303"/>
      <c r="BB50" s="1303"/>
      <c r="BC50" s="1303"/>
      <c r="BD50" s="1303"/>
      <c r="BE50" s="1303"/>
      <c r="BF50" s="1303"/>
      <c r="BG50" s="1303"/>
      <c r="BH50" s="1303"/>
      <c r="BI50" s="1303"/>
      <c r="BJ50" s="1303"/>
      <c r="BK50" s="1303"/>
      <c r="BL50" s="1303"/>
      <c r="BM50" s="1303"/>
      <c r="BN50" s="1303"/>
      <c r="BO50" s="1304"/>
      <c r="BP50" s="1305" t="s">
        <v>570</v>
      </c>
      <c r="BQ50" s="1305"/>
      <c r="BR50" s="1305"/>
      <c r="BS50" s="1305"/>
      <c r="BT50" s="1305"/>
      <c r="BU50" s="1305"/>
      <c r="BV50" s="1305"/>
      <c r="BW50" s="1305"/>
      <c r="BX50" s="1305" t="s">
        <v>571</v>
      </c>
      <c r="BY50" s="1305"/>
      <c r="BZ50" s="1305"/>
      <c r="CA50" s="1305"/>
      <c r="CB50" s="1305"/>
      <c r="CC50" s="1305"/>
      <c r="CD50" s="1305"/>
      <c r="CE50" s="1305"/>
      <c r="CF50" s="1305" t="s">
        <v>572</v>
      </c>
      <c r="CG50" s="1305"/>
      <c r="CH50" s="1305"/>
      <c r="CI50" s="1305"/>
      <c r="CJ50" s="1305"/>
      <c r="CK50" s="1305"/>
      <c r="CL50" s="1305"/>
      <c r="CM50" s="1305"/>
      <c r="CN50" s="1305" t="s">
        <v>573</v>
      </c>
      <c r="CO50" s="1305"/>
      <c r="CP50" s="1305"/>
      <c r="CQ50" s="1305"/>
      <c r="CR50" s="1305"/>
      <c r="CS50" s="1305"/>
      <c r="CT50" s="1305"/>
      <c r="CU50" s="1305"/>
      <c r="CV50" s="1305" t="s">
        <v>574</v>
      </c>
      <c r="CW50" s="1305"/>
      <c r="CX50" s="1305"/>
      <c r="CY50" s="1305"/>
      <c r="CZ50" s="1305"/>
      <c r="DA50" s="1305"/>
      <c r="DB50" s="1305"/>
      <c r="DC50" s="1305"/>
    </row>
    <row r="51" spans="1:109" ht="13.5" customHeight="1" x14ac:dyDescent="0.15">
      <c r="B51" s="1280"/>
      <c r="G51" s="1306"/>
      <c r="H51" s="1306"/>
      <c r="I51" s="1307"/>
      <c r="J51" s="1307"/>
      <c r="K51" s="1308"/>
      <c r="L51" s="1308"/>
      <c r="M51" s="1308"/>
      <c r="N51" s="1308"/>
      <c r="AM51" s="1298"/>
      <c r="AN51" s="1309" t="s">
        <v>627</v>
      </c>
      <c r="AO51" s="1309"/>
      <c r="AP51" s="1309"/>
      <c r="AQ51" s="1309"/>
      <c r="AR51" s="1309"/>
      <c r="AS51" s="1309"/>
      <c r="AT51" s="1309"/>
      <c r="AU51" s="1309"/>
      <c r="AV51" s="1309"/>
      <c r="AW51" s="1309"/>
      <c r="AX51" s="1309"/>
      <c r="AY51" s="1309"/>
      <c r="AZ51" s="1309"/>
      <c r="BA51" s="1309"/>
      <c r="BB51" s="1309" t="s">
        <v>628</v>
      </c>
      <c r="BC51" s="1309"/>
      <c r="BD51" s="1309"/>
      <c r="BE51" s="1309"/>
      <c r="BF51" s="1309"/>
      <c r="BG51" s="1309"/>
      <c r="BH51" s="1309"/>
      <c r="BI51" s="1309"/>
      <c r="BJ51" s="1309"/>
      <c r="BK51" s="1309"/>
      <c r="BL51" s="1309"/>
      <c r="BM51" s="1309"/>
      <c r="BN51" s="1309"/>
      <c r="BO51" s="1309"/>
      <c r="BP51" s="1310"/>
      <c r="BQ51" s="1311"/>
      <c r="BR51" s="1311"/>
      <c r="BS51" s="1311"/>
      <c r="BT51" s="1311"/>
      <c r="BU51" s="1311"/>
      <c r="BV51" s="1311"/>
      <c r="BW51" s="1311"/>
      <c r="BX51" s="1311">
        <v>62.9</v>
      </c>
      <c r="BY51" s="1311"/>
      <c r="BZ51" s="1311"/>
      <c r="CA51" s="1311"/>
      <c r="CB51" s="1311"/>
      <c r="CC51" s="1311"/>
      <c r="CD51" s="1311"/>
      <c r="CE51" s="1311"/>
      <c r="CF51" s="1311">
        <v>61.1</v>
      </c>
      <c r="CG51" s="1311"/>
      <c r="CH51" s="1311"/>
      <c r="CI51" s="1311"/>
      <c r="CJ51" s="1311"/>
      <c r="CK51" s="1311"/>
      <c r="CL51" s="1311"/>
      <c r="CM51" s="1311"/>
      <c r="CN51" s="1311">
        <v>57.2</v>
      </c>
      <c r="CO51" s="1311"/>
      <c r="CP51" s="1311"/>
      <c r="CQ51" s="1311"/>
      <c r="CR51" s="1311"/>
      <c r="CS51" s="1311"/>
      <c r="CT51" s="1311"/>
      <c r="CU51" s="1311"/>
      <c r="CV51" s="1311">
        <v>52.4</v>
      </c>
      <c r="CW51" s="1311"/>
      <c r="CX51" s="1311"/>
      <c r="CY51" s="1311"/>
      <c r="CZ51" s="1311"/>
      <c r="DA51" s="1311"/>
      <c r="DB51" s="1311"/>
      <c r="DC51" s="1311"/>
    </row>
    <row r="52" spans="1:109" x14ac:dyDescent="0.15">
      <c r="B52" s="1280"/>
      <c r="G52" s="1306"/>
      <c r="H52" s="1306"/>
      <c r="I52" s="1307"/>
      <c r="J52" s="1307"/>
      <c r="K52" s="1308"/>
      <c r="L52" s="1308"/>
      <c r="M52" s="1308"/>
      <c r="N52" s="1308"/>
      <c r="AM52" s="1298"/>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1288"/>
      <c r="B53" s="1280"/>
      <c r="G53" s="1306"/>
      <c r="H53" s="1306"/>
      <c r="I53" s="1299"/>
      <c r="J53" s="1299"/>
      <c r="K53" s="1308"/>
      <c r="L53" s="1308"/>
      <c r="M53" s="1308"/>
      <c r="N53" s="1308"/>
      <c r="AM53" s="1298"/>
      <c r="AN53" s="1309"/>
      <c r="AO53" s="1309"/>
      <c r="AP53" s="1309"/>
      <c r="AQ53" s="1309"/>
      <c r="AR53" s="1309"/>
      <c r="AS53" s="1309"/>
      <c r="AT53" s="1309"/>
      <c r="AU53" s="1309"/>
      <c r="AV53" s="1309"/>
      <c r="AW53" s="1309"/>
      <c r="AX53" s="1309"/>
      <c r="AY53" s="1309"/>
      <c r="AZ53" s="1309"/>
      <c r="BA53" s="1309"/>
      <c r="BB53" s="1309" t="s">
        <v>629</v>
      </c>
      <c r="BC53" s="1309"/>
      <c r="BD53" s="1309"/>
      <c r="BE53" s="1309"/>
      <c r="BF53" s="1309"/>
      <c r="BG53" s="1309"/>
      <c r="BH53" s="1309"/>
      <c r="BI53" s="1309"/>
      <c r="BJ53" s="1309"/>
      <c r="BK53" s="1309"/>
      <c r="BL53" s="1309"/>
      <c r="BM53" s="1309"/>
      <c r="BN53" s="1309"/>
      <c r="BO53" s="1309"/>
      <c r="BP53" s="1310"/>
      <c r="BQ53" s="1311"/>
      <c r="BR53" s="1311"/>
      <c r="BS53" s="1311"/>
      <c r="BT53" s="1311"/>
      <c r="BU53" s="1311"/>
      <c r="BV53" s="1311"/>
      <c r="BW53" s="1311"/>
      <c r="BX53" s="1311">
        <v>67.7</v>
      </c>
      <c r="BY53" s="1311"/>
      <c r="BZ53" s="1311"/>
      <c r="CA53" s="1311"/>
      <c r="CB53" s="1311"/>
      <c r="CC53" s="1311"/>
      <c r="CD53" s="1311"/>
      <c r="CE53" s="1311"/>
      <c r="CF53" s="1311">
        <v>68.2</v>
      </c>
      <c r="CG53" s="1311"/>
      <c r="CH53" s="1311"/>
      <c r="CI53" s="1311"/>
      <c r="CJ53" s="1311"/>
      <c r="CK53" s="1311"/>
      <c r="CL53" s="1311"/>
      <c r="CM53" s="1311"/>
      <c r="CN53" s="1311">
        <v>69.599999999999994</v>
      </c>
      <c r="CO53" s="1311"/>
      <c r="CP53" s="1311"/>
      <c r="CQ53" s="1311"/>
      <c r="CR53" s="1311"/>
      <c r="CS53" s="1311"/>
      <c r="CT53" s="1311"/>
      <c r="CU53" s="1311"/>
      <c r="CV53" s="1311">
        <v>69.8</v>
      </c>
      <c r="CW53" s="1311"/>
      <c r="CX53" s="1311"/>
      <c r="CY53" s="1311"/>
      <c r="CZ53" s="1311"/>
      <c r="DA53" s="1311"/>
      <c r="DB53" s="1311"/>
      <c r="DC53" s="1311"/>
    </row>
    <row r="54" spans="1:109" x14ac:dyDescent="0.15">
      <c r="A54" s="1288"/>
      <c r="B54" s="1280"/>
      <c r="G54" s="1306"/>
      <c r="H54" s="1306"/>
      <c r="I54" s="1299"/>
      <c r="J54" s="1299"/>
      <c r="K54" s="1308"/>
      <c r="L54" s="1308"/>
      <c r="M54" s="1308"/>
      <c r="N54" s="1308"/>
      <c r="AM54" s="1298"/>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1288"/>
      <c r="B55" s="1280"/>
      <c r="G55" s="1299"/>
      <c r="H55" s="1299"/>
      <c r="I55" s="1299"/>
      <c r="J55" s="1299"/>
      <c r="K55" s="1308"/>
      <c r="L55" s="1308"/>
      <c r="M55" s="1308"/>
      <c r="N55" s="1308"/>
      <c r="AN55" s="1305" t="s">
        <v>630</v>
      </c>
      <c r="AO55" s="1305"/>
      <c r="AP55" s="1305"/>
      <c r="AQ55" s="1305"/>
      <c r="AR55" s="1305"/>
      <c r="AS55" s="1305"/>
      <c r="AT55" s="1305"/>
      <c r="AU55" s="1305"/>
      <c r="AV55" s="1305"/>
      <c r="AW55" s="1305"/>
      <c r="AX55" s="1305"/>
      <c r="AY55" s="1305"/>
      <c r="AZ55" s="1305"/>
      <c r="BA55" s="1305"/>
      <c r="BB55" s="1309" t="s">
        <v>628</v>
      </c>
      <c r="BC55" s="1309"/>
      <c r="BD55" s="1309"/>
      <c r="BE55" s="1309"/>
      <c r="BF55" s="1309"/>
      <c r="BG55" s="1309"/>
      <c r="BH55" s="1309"/>
      <c r="BI55" s="1309"/>
      <c r="BJ55" s="1309"/>
      <c r="BK55" s="1309"/>
      <c r="BL55" s="1309"/>
      <c r="BM55" s="1309"/>
      <c r="BN55" s="1309"/>
      <c r="BO55" s="1309"/>
      <c r="BP55" s="1310"/>
      <c r="BQ55" s="1311"/>
      <c r="BR55" s="1311"/>
      <c r="BS55" s="1311"/>
      <c r="BT55" s="1311"/>
      <c r="BU55" s="1311"/>
      <c r="BV55" s="1311"/>
      <c r="BW55" s="1311"/>
      <c r="BX55" s="1311">
        <v>38.9</v>
      </c>
      <c r="BY55" s="1311"/>
      <c r="BZ55" s="1311"/>
      <c r="CA55" s="1311"/>
      <c r="CB55" s="1311"/>
      <c r="CC55" s="1311"/>
      <c r="CD55" s="1311"/>
      <c r="CE55" s="1311"/>
      <c r="CF55" s="1311">
        <v>37.6</v>
      </c>
      <c r="CG55" s="1311"/>
      <c r="CH55" s="1311"/>
      <c r="CI55" s="1311"/>
      <c r="CJ55" s="1311"/>
      <c r="CK55" s="1311"/>
      <c r="CL55" s="1311"/>
      <c r="CM55" s="1311"/>
      <c r="CN55" s="1311">
        <v>34</v>
      </c>
      <c r="CO55" s="1311"/>
      <c r="CP55" s="1311"/>
      <c r="CQ55" s="1311"/>
      <c r="CR55" s="1311"/>
      <c r="CS55" s="1311"/>
      <c r="CT55" s="1311"/>
      <c r="CU55" s="1311"/>
      <c r="CV55" s="1311">
        <v>33.9</v>
      </c>
      <c r="CW55" s="1311"/>
      <c r="CX55" s="1311"/>
      <c r="CY55" s="1311"/>
      <c r="CZ55" s="1311"/>
      <c r="DA55" s="1311"/>
      <c r="DB55" s="1311"/>
      <c r="DC55" s="1311"/>
    </row>
    <row r="56" spans="1:109" x14ac:dyDescent="0.15">
      <c r="A56" s="1288"/>
      <c r="B56" s="1280"/>
      <c r="G56" s="1299"/>
      <c r="H56" s="1299"/>
      <c r="I56" s="1299"/>
      <c r="J56" s="1299"/>
      <c r="K56" s="1308"/>
      <c r="L56" s="1308"/>
      <c r="M56" s="1308"/>
      <c r="N56" s="1308"/>
      <c r="AN56" s="1305"/>
      <c r="AO56" s="1305"/>
      <c r="AP56" s="1305"/>
      <c r="AQ56" s="1305"/>
      <c r="AR56" s="1305"/>
      <c r="AS56" s="1305"/>
      <c r="AT56" s="1305"/>
      <c r="AU56" s="1305"/>
      <c r="AV56" s="1305"/>
      <c r="AW56" s="1305"/>
      <c r="AX56" s="1305"/>
      <c r="AY56" s="1305"/>
      <c r="AZ56" s="1305"/>
      <c r="BA56" s="1305"/>
      <c r="BB56" s="1309"/>
      <c r="BC56" s="1309"/>
      <c r="BD56" s="1309"/>
      <c r="BE56" s="1309"/>
      <c r="BF56" s="1309"/>
      <c r="BG56" s="1309"/>
      <c r="BH56" s="1309"/>
      <c r="BI56" s="1309"/>
      <c r="BJ56" s="1309"/>
      <c r="BK56" s="1309"/>
      <c r="BL56" s="1309"/>
      <c r="BM56" s="1309"/>
      <c r="BN56" s="1309"/>
      <c r="BO56" s="1309"/>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1288" customFormat="1" x14ac:dyDescent="0.15">
      <c r="B57" s="1312"/>
      <c r="G57" s="1299"/>
      <c r="H57" s="1299"/>
      <c r="I57" s="1313"/>
      <c r="J57" s="1313"/>
      <c r="K57" s="1308"/>
      <c r="L57" s="1308"/>
      <c r="M57" s="1308"/>
      <c r="N57" s="1308"/>
      <c r="AM57" s="1273"/>
      <c r="AN57" s="1305"/>
      <c r="AO57" s="1305"/>
      <c r="AP57" s="1305"/>
      <c r="AQ57" s="1305"/>
      <c r="AR57" s="1305"/>
      <c r="AS57" s="1305"/>
      <c r="AT57" s="1305"/>
      <c r="AU57" s="1305"/>
      <c r="AV57" s="1305"/>
      <c r="AW57" s="1305"/>
      <c r="AX57" s="1305"/>
      <c r="AY57" s="1305"/>
      <c r="AZ57" s="1305"/>
      <c r="BA57" s="1305"/>
      <c r="BB57" s="1309" t="s">
        <v>629</v>
      </c>
      <c r="BC57" s="1309"/>
      <c r="BD57" s="1309"/>
      <c r="BE57" s="1309"/>
      <c r="BF57" s="1309"/>
      <c r="BG57" s="1309"/>
      <c r="BH57" s="1309"/>
      <c r="BI57" s="1309"/>
      <c r="BJ57" s="1309"/>
      <c r="BK57" s="1309"/>
      <c r="BL57" s="1309"/>
      <c r="BM57" s="1309"/>
      <c r="BN57" s="1309"/>
      <c r="BO57" s="1309"/>
      <c r="BP57" s="1310"/>
      <c r="BQ57" s="1311"/>
      <c r="BR57" s="1311"/>
      <c r="BS57" s="1311"/>
      <c r="BT57" s="1311"/>
      <c r="BU57" s="1311"/>
      <c r="BV57" s="1311"/>
      <c r="BW57" s="1311"/>
      <c r="BX57" s="1311">
        <v>59.3</v>
      </c>
      <c r="BY57" s="1311"/>
      <c r="BZ57" s="1311"/>
      <c r="CA57" s="1311"/>
      <c r="CB57" s="1311"/>
      <c r="CC57" s="1311"/>
      <c r="CD57" s="1311"/>
      <c r="CE57" s="1311"/>
      <c r="CF57" s="1311">
        <v>60</v>
      </c>
      <c r="CG57" s="1311"/>
      <c r="CH57" s="1311"/>
      <c r="CI57" s="1311"/>
      <c r="CJ57" s="1311"/>
      <c r="CK57" s="1311"/>
      <c r="CL57" s="1311"/>
      <c r="CM57" s="1311"/>
      <c r="CN57" s="1311">
        <v>61.1</v>
      </c>
      <c r="CO57" s="1311"/>
      <c r="CP57" s="1311"/>
      <c r="CQ57" s="1311"/>
      <c r="CR57" s="1311"/>
      <c r="CS57" s="1311"/>
      <c r="CT57" s="1311"/>
      <c r="CU57" s="1311"/>
      <c r="CV57" s="1311">
        <v>61.7</v>
      </c>
      <c r="CW57" s="1311"/>
      <c r="CX57" s="1311"/>
      <c r="CY57" s="1311"/>
      <c r="CZ57" s="1311"/>
      <c r="DA57" s="1311"/>
      <c r="DB57" s="1311"/>
      <c r="DC57" s="1311"/>
      <c r="DD57" s="1314"/>
      <c r="DE57" s="1312"/>
    </row>
    <row r="58" spans="1:109" s="1288" customFormat="1" x14ac:dyDescent="0.15">
      <c r="A58" s="1273"/>
      <c r="B58" s="1312"/>
      <c r="G58" s="1299"/>
      <c r="H58" s="1299"/>
      <c r="I58" s="1313"/>
      <c r="J58" s="1313"/>
      <c r="K58" s="1308"/>
      <c r="L58" s="1308"/>
      <c r="M58" s="1308"/>
      <c r="N58" s="1308"/>
      <c r="AM58" s="1273"/>
      <c r="AN58" s="1305"/>
      <c r="AO58" s="1305"/>
      <c r="AP58" s="1305"/>
      <c r="AQ58" s="1305"/>
      <c r="AR58" s="1305"/>
      <c r="AS58" s="1305"/>
      <c r="AT58" s="1305"/>
      <c r="AU58" s="1305"/>
      <c r="AV58" s="1305"/>
      <c r="AW58" s="1305"/>
      <c r="AX58" s="1305"/>
      <c r="AY58" s="1305"/>
      <c r="AZ58" s="1305"/>
      <c r="BA58" s="1305"/>
      <c r="BB58" s="1309"/>
      <c r="BC58" s="1309"/>
      <c r="BD58" s="1309"/>
      <c r="BE58" s="1309"/>
      <c r="BF58" s="1309"/>
      <c r="BG58" s="1309"/>
      <c r="BH58" s="1309"/>
      <c r="BI58" s="1309"/>
      <c r="BJ58" s="1309"/>
      <c r="BK58" s="1309"/>
      <c r="BL58" s="1309"/>
      <c r="BM58" s="1309"/>
      <c r="BN58" s="1309"/>
      <c r="BO58" s="1309"/>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1314"/>
      <c r="DE58" s="1312"/>
    </row>
    <row r="59" spans="1:109" s="1288" customFormat="1" x14ac:dyDescent="0.15">
      <c r="A59" s="1273"/>
      <c r="B59" s="1312"/>
      <c r="K59" s="1315"/>
      <c r="L59" s="1315"/>
      <c r="M59" s="1315"/>
      <c r="N59" s="1315"/>
      <c r="AQ59" s="1315"/>
      <c r="AR59" s="1315"/>
      <c r="AS59" s="1315"/>
      <c r="AT59" s="1315"/>
      <c r="BC59" s="1315"/>
      <c r="BD59" s="1315"/>
      <c r="BE59" s="1315"/>
      <c r="BF59" s="1315"/>
      <c r="BO59" s="1315"/>
      <c r="BP59" s="1315"/>
      <c r="BQ59" s="1315"/>
      <c r="BR59" s="1315"/>
      <c r="CA59" s="1315"/>
      <c r="CB59" s="1315"/>
      <c r="CC59" s="1315"/>
      <c r="CD59" s="1315"/>
      <c r="CM59" s="1315"/>
      <c r="CN59" s="1315"/>
      <c r="CO59" s="1315"/>
      <c r="CP59" s="1315"/>
      <c r="CY59" s="1315"/>
      <c r="CZ59" s="1315"/>
      <c r="DA59" s="1315"/>
      <c r="DB59" s="1315"/>
      <c r="DC59" s="1315"/>
      <c r="DD59" s="1314"/>
      <c r="DE59" s="1312"/>
    </row>
    <row r="60" spans="1:109" s="1288" customFormat="1" x14ac:dyDescent="0.15">
      <c r="A60" s="1273"/>
      <c r="B60" s="1312"/>
      <c r="K60" s="1315"/>
      <c r="L60" s="1315"/>
      <c r="M60" s="1315"/>
      <c r="N60" s="1315"/>
      <c r="AQ60" s="1315"/>
      <c r="AR60" s="1315"/>
      <c r="AS60" s="1315"/>
      <c r="AT60" s="1315"/>
      <c r="BC60" s="1315"/>
      <c r="BD60" s="1315"/>
      <c r="BE60" s="1315"/>
      <c r="BF60" s="1315"/>
      <c r="BO60" s="1315"/>
      <c r="BP60" s="1315"/>
      <c r="BQ60" s="1315"/>
      <c r="BR60" s="1315"/>
      <c r="CA60" s="1315"/>
      <c r="CB60" s="1315"/>
      <c r="CC60" s="1315"/>
      <c r="CD60" s="1315"/>
      <c r="CM60" s="1315"/>
      <c r="CN60" s="1315"/>
      <c r="CO60" s="1315"/>
      <c r="CP60" s="1315"/>
      <c r="CY60" s="1315"/>
      <c r="CZ60" s="1315"/>
      <c r="DA60" s="1315"/>
      <c r="DB60" s="1315"/>
      <c r="DC60" s="1315"/>
      <c r="DD60" s="1314"/>
      <c r="DE60" s="1312"/>
    </row>
    <row r="61" spans="1:109" s="1288" customFormat="1" x14ac:dyDescent="0.15">
      <c r="A61" s="1273"/>
      <c r="B61" s="1316"/>
      <c r="C61" s="1317"/>
      <c r="D61" s="1317"/>
      <c r="E61" s="1317"/>
      <c r="F61" s="1317"/>
      <c r="G61" s="1317"/>
      <c r="H61" s="1317"/>
      <c r="I61" s="1317"/>
      <c r="J61" s="1317"/>
      <c r="K61" s="1317"/>
      <c r="L61" s="1317"/>
      <c r="M61" s="1318"/>
      <c r="N61" s="1318"/>
      <c r="O61" s="1317"/>
      <c r="P61" s="1317"/>
      <c r="Q61" s="1317"/>
      <c r="R61" s="1317"/>
      <c r="S61" s="1317"/>
      <c r="T61" s="1317"/>
      <c r="U61" s="1317"/>
      <c r="V61" s="1317"/>
      <c r="W61" s="1317"/>
      <c r="X61" s="1317"/>
      <c r="Y61" s="1317"/>
      <c r="Z61" s="1317"/>
      <c r="AA61" s="1317"/>
      <c r="AB61" s="1317"/>
      <c r="AC61" s="1317"/>
      <c r="AD61" s="1317"/>
      <c r="AE61" s="1317"/>
      <c r="AF61" s="1317"/>
      <c r="AG61" s="1317"/>
      <c r="AH61" s="1317"/>
      <c r="AI61" s="1317"/>
      <c r="AJ61" s="1317"/>
      <c r="AK61" s="1317"/>
      <c r="AL61" s="1317"/>
      <c r="AM61" s="1317"/>
      <c r="AN61" s="1317"/>
      <c r="AO61" s="1317"/>
      <c r="AP61" s="1317"/>
      <c r="AQ61" s="1317"/>
      <c r="AR61" s="1317"/>
      <c r="AS61" s="1318"/>
      <c r="AT61" s="1318"/>
      <c r="AU61" s="1317"/>
      <c r="AV61" s="1317"/>
      <c r="AW61" s="1317"/>
      <c r="AX61" s="1317"/>
      <c r="AY61" s="1317"/>
      <c r="AZ61" s="1317"/>
      <c r="BA61" s="1317"/>
      <c r="BB61" s="1317"/>
      <c r="BC61" s="1317"/>
      <c r="BD61" s="1317"/>
      <c r="BE61" s="1318"/>
      <c r="BF61" s="1318"/>
      <c r="BG61" s="1317"/>
      <c r="BH61" s="1317"/>
      <c r="BI61" s="1317"/>
      <c r="BJ61" s="1317"/>
      <c r="BK61" s="1317"/>
      <c r="BL61" s="1317"/>
      <c r="BM61" s="1317"/>
      <c r="BN61" s="1317"/>
      <c r="BO61" s="1317"/>
      <c r="BP61" s="1317"/>
      <c r="BQ61" s="1318"/>
      <c r="BR61" s="1318"/>
      <c r="BS61" s="1317"/>
      <c r="BT61" s="1317"/>
      <c r="BU61" s="1317"/>
      <c r="BV61" s="1317"/>
      <c r="BW61" s="1317"/>
      <c r="BX61" s="1317"/>
      <c r="BY61" s="1317"/>
      <c r="BZ61" s="1317"/>
      <c r="CA61" s="1317"/>
      <c r="CB61" s="1317"/>
      <c r="CC61" s="1318"/>
      <c r="CD61" s="1318"/>
      <c r="CE61" s="1317"/>
      <c r="CF61" s="1317"/>
      <c r="CG61" s="1317"/>
      <c r="CH61" s="1317"/>
      <c r="CI61" s="1317"/>
      <c r="CJ61" s="1317"/>
      <c r="CK61" s="1317"/>
      <c r="CL61" s="1317"/>
      <c r="CM61" s="1317"/>
      <c r="CN61" s="1317"/>
      <c r="CO61" s="1318"/>
      <c r="CP61" s="1318"/>
      <c r="CQ61" s="1317"/>
      <c r="CR61" s="1317"/>
      <c r="CS61" s="1317"/>
      <c r="CT61" s="1317"/>
      <c r="CU61" s="1317"/>
      <c r="CV61" s="1317"/>
      <c r="CW61" s="1317"/>
      <c r="CX61" s="1317"/>
      <c r="CY61" s="1317"/>
      <c r="CZ61" s="1317"/>
      <c r="DA61" s="1318"/>
      <c r="DB61" s="1318"/>
      <c r="DC61" s="1318"/>
      <c r="DD61" s="1319"/>
      <c r="DE61" s="1312"/>
    </row>
    <row r="62" spans="1:109" x14ac:dyDescent="0.15">
      <c r="B62" s="1285"/>
      <c r="C62" s="1285"/>
      <c r="D62" s="1285"/>
      <c r="E62" s="1285"/>
      <c r="F62" s="1285"/>
      <c r="G62" s="1285"/>
      <c r="H62" s="1285"/>
      <c r="I62" s="1285"/>
      <c r="J62" s="1285"/>
      <c r="K62" s="1285"/>
      <c r="L62" s="1285"/>
      <c r="M62" s="1285"/>
      <c r="N62" s="1285"/>
      <c r="O62" s="1285"/>
      <c r="P62" s="1285"/>
      <c r="Q62" s="1285"/>
      <c r="R62" s="1285"/>
      <c r="S62" s="1285"/>
      <c r="T62" s="1285"/>
      <c r="U62" s="1285"/>
      <c r="V62" s="1285"/>
      <c r="W62" s="1285"/>
      <c r="X62" s="1285"/>
      <c r="Y62" s="1285"/>
      <c r="Z62" s="1285"/>
      <c r="AA62" s="1285"/>
      <c r="AB62" s="1285"/>
      <c r="AC62" s="1285"/>
      <c r="AD62" s="1285"/>
      <c r="AE62" s="1285"/>
      <c r="AF62" s="1285"/>
      <c r="AG62" s="1285"/>
      <c r="AH62" s="1285"/>
      <c r="AI62" s="1285"/>
      <c r="AJ62" s="1285"/>
      <c r="AK62" s="1285"/>
      <c r="AL62" s="1285"/>
      <c r="AM62" s="1285"/>
      <c r="AN62" s="1285"/>
      <c r="AO62" s="1285"/>
      <c r="AP62" s="1285"/>
      <c r="AQ62" s="1285"/>
      <c r="AR62" s="1285"/>
      <c r="AS62" s="1285"/>
      <c r="AT62" s="1285"/>
      <c r="AU62" s="1285"/>
      <c r="AV62" s="1285"/>
      <c r="AW62" s="1285"/>
      <c r="AX62" s="1285"/>
      <c r="AY62" s="1285"/>
      <c r="AZ62" s="1285"/>
      <c r="BA62" s="1285"/>
      <c r="BB62" s="1285"/>
      <c r="BC62" s="1285"/>
      <c r="BD62" s="1285"/>
      <c r="BE62" s="1285"/>
      <c r="BF62" s="1285"/>
      <c r="BG62" s="1285"/>
      <c r="BH62" s="1285"/>
      <c r="BI62" s="1285"/>
      <c r="BJ62" s="1285"/>
      <c r="BK62" s="1285"/>
      <c r="BL62" s="1285"/>
      <c r="BM62" s="1285"/>
      <c r="BN62" s="1285"/>
      <c r="BO62" s="1285"/>
      <c r="BP62" s="1285"/>
      <c r="BQ62" s="1285"/>
      <c r="BR62" s="1285"/>
      <c r="BS62" s="1285"/>
      <c r="BT62" s="1285"/>
      <c r="BU62" s="1285"/>
      <c r="BV62" s="1285"/>
      <c r="BW62" s="1285"/>
      <c r="BX62" s="1285"/>
      <c r="BY62" s="1285"/>
      <c r="BZ62" s="1285"/>
      <c r="CA62" s="1285"/>
      <c r="CB62" s="1285"/>
      <c r="CC62" s="1285"/>
      <c r="CD62" s="1285"/>
      <c r="CE62" s="1285"/>
      <c r="CF62" s="1285"/>
      <c r="CG62" s="1285"/>
      <c r="CH62" s="1285"/>
      <c r="CI62" s="1285"/>
      <c r="CJ62" s="1285"/>
      <c r="CK62" s="1285"/>
      <c r="CL62" s="1285"/>
      <c r="CM62" s="1285"/>
      <c r="CN62" s="1285"/>
      <c r="CO62" s="1285"/>
      <c r="CP62" s="1285"/>
      <c r="CQ62" s="1285"/>
      <c r="CR62" s="1285"/>
      <c r="CS62" s="1285"/>
      <c r="CT62" s="1285"/>
      <c r="CU62" s="1285"/>
      <c r="CV62" s="1285"/>
      <c r="CW62" s="1285"/>
      <c r="CX62" s="1285"/>
      <c r="CY62" s="1285"/>
      <c r="CZ62" s="1285"/>
      <c r="DA62" s="1285"/>
      <c r="DB62" s="1285"/>
      <c r="DC62" s="1285"/>
      <c r="DD62" s="1285"/>
      <c r="DE62" s="1273"/>
    </row>
    <row r="63" spans="1:109" ht="17.25" x14ac:dyDescent="0.15">
      <c r="B63" s="1320" t="s">
        <v>631</v>
      </c>
    </row>
    <row r="64" spans="1:109" x14ac:dyDescent="0.15">
      <c r="B64" s="1280"/>
      <c r="G64" s="1287"/>
      <c r="I64" s="1321"/>
      <c r="J64" s="1321"/>
      <c r="K64" s="1321"/>
      <c r="L64" s="1321"/>
      <c r="M64" s="1321"/>
      <c r="N64" s="1322"/>
      <c r="AM64" s="1287"/>
      <c r="AN64" s="1287" t="s">
        <v>624</v>
      </c>
      <c r="AP64" s="1288"/>
      <c r="AQ64" s="1288"/>
      <c r="AR64" s="1288"/>
      <c r="AY64" s="1287"/>
      <c r="BA64" s="1288"/>
      <c r="BB64" s="1288"/>
      <c r="BC64" s="1288"/>
      <c r="BK64" s="1287"/>
      <c r="BM64" s="1288"/>
      <c r="BN64" s="1288"/>
      <c r="BO64" s="1288"/>
      <c r="BW64" s="1287"/>
      <c r="BY64" s="1288"/>
      <c r="BZ64" s="1288"/>
      <c r="CA64" s="1288"/>
      <c r="CI64" s="1287"/>
      <c r="CK64" s="1288"/>
      <c r="CL64" s="1288"/>
      <c r="CM64" s="1288"/>
      <c r="CU64" s="1287"/>
      <c r="CW64" s="1288"/>
      <c r="CX64" s="1288"/>
      <c r="CY64" s="1288"/>
    </row>
    <row r="65" spans="2:107" x14ac:dyDescent="0.15">
      <c r="B65" s="1280"/>
      <c r="AN65" s="1289" t="s">
        <v>632</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x14ac:dyDescent="0.15">
      <c r="B66" s="1280"/>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x14ac:dyDescent="0.15">
      <c r="B67" s="1280"/>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x14ac:dyDescent="0.15">
      <c r="B68" s="1280"/>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x14ac:dyDescent="0.15">
      <c r="B69" s="1280"/>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x14ac:dyDescent="0.15">
      <c r="B70" s="1280"/>
      <c r="H70" s="1323"/>
      <c r="I70" s="1323"/>
      <c r="J70" s="1324"/>
      <c r="K70" s="1324"/>
      <c r="L70" s="1325"/>
      <c r="M70" s="1324"/>
      <c r="N70" s="1325"/>
      <c r="AN70" s="1298"/>
      <c r="AO70" s="1298"/>
      <c r="AP70" s="1298"/>
      <c r="AZ70" s="1298"/>
      <c r="BA70" s="1298"/>
      <c r="BB70" s="1298"/>
      <c r="BL70" s="1298"/>
      <c r="BM70" s="1298"/>
      <c r="BN70" s="1298"/>
      <c r="BX70" s="1298"/>
      <c r="BY70" s="1298"/>
      <c r="BZ70" s="1298"/>
      <c r="CJ70" s="1298"/>
      <c r="CK70" s="1298"/>
      <c r="CL70" s="1298"/>
      <c r="CV70" s="1298"/>
      <c r="CW70" s="1298"/>
      <c r="CX70" s="1298"/>
    </row>
    <row r="71" spans="2:107" x14ac:dyDescent="0.15">
      <c r="B71" s="1280"/>
      <c r="G71" s="1326"/>
      <c r="I71" s="1327"/>
      <c r="J71" s="1324"/>
      <c r="K71" s="1324"/>
      <c r="L71" s="1325"/>
      <c r="M71" s="1324"/>
      <c r="N71" s="1325"/>
      <c r="AM71" s="1326"/>
      <c r="AN71" s="1273" t="s">
        <v>626</v>
      </c>
    </row>
    <row r="72" spans="2:107" x14ac:dyDescent="0.15">
      <c r="B72" s="1280"/>
      <c r="G72" s="1299"/>
      <c r="H72" s="1299"/>
      <c r="I72" s="1299"/>
      <c r="J72" s="1299"/>
      <c r="K72" s="1300"/>
      <c r="L72" s="1300"/>
      <c r="M72" s="1301"/>
      <c r="N72" s="1301"/>
      <c r="AN72" s="1302"/>
      <c r="AO72" s="1303"/>
      <c r="AP72" s="1303"/>
      <c r="AQ72" s="1303"/>
      <c r="AR72" s="1303"/>
      <c r="AS72" s="1303"/>
      <c r="AT72" s="1303"/>
      <c r="AU72" s="1303"/>
      <c r="AV72" s="1303"/>
      <c r="AW72" s="1303"/>
      <c r="AX72" s="1303"/>
      <c r="AY72" s="1303"/>
      <c r="AZ72" s="1303"/>
      <c r="BA72" s="1303"/>
      <c r="BB72" s="1303"/>
      <c r="BC72" s="1303"/>
      <c r="BD72" s="1303"/>
      <c r="BE72" s="1303"/>
      <c r="BF72" s="1303"/>
      <c r="BG72" s="1303"/>
      <c r="BH72" s="1303"/>
      <c r="BI72" s="1303"/>
      <c r="BJ72" s="1303"/>
      <c r="BK72" s="1303"/>
      <c r="BL72" s="1303"/>
      <c r="BM72" s="1303"/>
      <c r="BN72" s="1303"/>
      <c r="BO72" s="1304"/>
      <c r="BP72" s="1305" t="s">
        <v>570</v>
      </c>
      <c r="BQ72" s="1305"/>
      <c r="BR72" s="1305"/>
      <c r="BS72" s="1305"/>
      <c r="BT72" s="1305"/>
      <c r="BU72" s="1305"/>
      <c r="BV72" s="1305"/>
      <c r="BW72" s="1305"/>
      <c r="BX72" s="1305" t="s">
        <v>571</v>
      </c>
      <c r="BY72" s="1305"/>
      <c r="BZ72" s="1305"/>
      <c r="CA72" s="1305"/>
      <c r="CB72" s="1305"/>
      <c r="CC72" s="1305"/>
      <c r="CD72" s="1305"/>
      <c r="CE72" s="1305"/>
      <c r="CF72" s="1305" t="s">
        <v>572</v>
      </c>
      <c r="CG72" s="1305"/>
      <c r="CH72" s="1305"/>
      <c r="CI72" s="1305"/>
      <c r="CJ72" s="1305"/>
      <c r="CK72" s="1305"/>
      <c r="CL72" s="1305"/>
      <c r="CM72" s="1305"/>
      <c r="CN72" s="1305" t="s">
        <v>573</v>
      </c>
      <c r="CO72" s="1305"/>
      <c r="CP72" s="1305"/>
      <c r="CQ72" s="1305"/>
      <c r="CR72" s="1305"/>
      <c r="CS72" s="1305"/>
      <c r="CT72" s="1305"/>
      <c r="CU72" s="1305"/>
      <c r="CV72" s="1305" t="s">
        <v>574</v>
      </c>
      <c r="CW72" s="1305"/>
      <c r="CX72" s="1305"/>
      <c r="CY72" s="1305"/>
      <c r="CZ72" s="1305"/>
      <c r="DA72" s="1305"/>
      <c r="DB72" s="1305"/>
      <c r="DC72" s="1305"/>
    </row>
    <row r="73" spans="2:107" x14ac:dyDescent="0.15">
      <c r="B73" s="1280"/>
      <c r="G73" s="1306"/>
      <c r="H73" s="1306"/>
      <c r="I73" s="1306"/>
      <c r="J73" s="1306"/>
      <c r="K73" s="1328"/>
      <c r="L73" s="1328"/>
      <c r="M73" s="1328"/>
      <c r="N73" s="1328"/>
      <c r="AM73" s="1298"/>
      <c r="AN73" s="1309" t="s">
        <v>627</v>
      </c>
      <c r="AO73" s="1309"/>
      <c r="AP73" s="1309"/>
      <c r="AQ73" s="1309"/>
      <c r="AR73" s="1309"/>
      <c r="AS73" s="1309"/>
      <c r="AT73" s="1309"/>
      <c r="AU73" s="1309"/>
      <c r="AV73" s="1309"/>
      <c r="AW73" s="1309"/>
      <c r="AX73" s="1309"/>
      <c r="AY73" s="1309"/>
      <c r="AZ73" s="1309"/>
      <c r="BA73" s="1309"/>
      <c r="BB73" s="1309" t="s">
        <v>628</v>
      </c>
      <c r="BC73" s="1309"/>
      <c r="BD73" s="1309"/>
      <c r="BE73" s="1309"/>
      <c r="BF73" s="1309"/>
      <c r="BG73" s="1309"/>
      <c r="BH73" s="1309"/>
      <c r="BI73" s="1309"/>
      <c r="BJ73" s="1309"/>
      <c r="BK73" s="1309"/>
      <c r="BL73" s="1309"/>
      <c r="BM73" s="1309"/>
      <c r="BN73" s="1309"/>
      <c r="BO73" s="1309"/>
      <c r="BP73" s="1311">
        <v>67.3</v>
      </c>
      <c r="BQ73" s="1311"/>
      <c r="BR73" s="1311"/>
      <c r="BS73" s="1311"/>
      <c r="BT73" s="1311"/>
      <c r="BU73" s="1311"/>
      <c r="BV73" s="1311"/>
      <c r="BW73" s="1311"/>
      <c r="BX73" s="1311">
        <v>62.9</v>
      </c>
      <c r="BY73" s="1311"/>
      <c r="BZ73" s="1311"/>
      <c r="CA73" s="1311"/>
      <c r="CB73" s="1311"/>
      <c r="CC73" s="1311"/>
      <c r="CD73" s="1311"/>
      <c r="CE73" s="1311"/>
      <c r="CF73" s="1311">
        <v>61.1</v>
      </c>
      <c r="CG73" s="1311"/>
      <c r="CH73" s="1311"/>
      <c r="CI73" s="1311"/>
      <c r="CJ73" s="1311"/>
      <c r="CK73" s="1311"/>
      <c r="CL73" s="1311"/>
      <c r="CM73" s="1311"/>
      <c r="CN73" s="1311">
        <v>57.2</v>
      </c>
      <c r="CO73" s="1311"/>
      <c r="CP73" s="1311"/>
      <c r="CQ73" s="1311"/>
      <c r="CR73" s="1311"/>
      <c r="CS73" s="1311"/>
      <c r="CT73" s="1311"/>
      <c r="CU73" s="1311"/>
      <c r="CV73" s="1311">
        <v>52.4</v>
      </c>
      <c r="CW73" s="1311"/>
      <c r="CX73" s="1311"/>
      <c r="CY73" s="1311"/>
      <c r="CZ73" s="1311"/>
      <c r="DA73" s="1311"/>
      <c r="DB73" s="1311"/>
      <c r="DC73" s="1311"/>
    </row>
    <row r="74" spans="2:107" x14ac:dyDescent="0.15">
      <c r="B74" s="1280"/>
      <c r="G74" s="1306"/>
      <c r="H74" s="1306"/>
      <c r="I74" s="1306"/>
      <c r="J74" s="1306"/>
      <c r="K74" s="1328"/>
      <c r="L74" s="1328"/>
      <c r="M74" s="1328"/>
      <c r="N74" s="1328"/>
      <c r="AM74" s="1298"/>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1280"/>
      <c r="G75" s="1306"/>
      <c r="H75" s="1306"/>
      <c r="I75" s="1299"/>
      <c r="J75" s="1299"/>
      <c r="K75" s="1308"/>
      <c r="L75" s="1308"/>
      <c r="M75" s="1308"/>
      <c r="N75" s="1308"/>
      <c r="AM75" s="1298"/>
      <c r="AN75" s="1309"/>
      <c r="AO75" s="1309"/>
      <c r="AP75" s="1309"/>
      <c r="AQ75" s="1309"/>
      <c r="AR75" s="1309"/>
      <c r="AS75" s="1309"/>
      <c r="AT75" s="1309"/>
      <c r="AU75" s="1309"/>
      <c r="AV75" s="1309"/>
      <c r="AW75" s="1309"/>
      <c r="AX75" s="1309"/>
      <c r="AY75" s="1309"/>
      <c r="AZ75" s="1309"/>
      <c r="BA75" s="1309"/>
      <c r="BB75" s="1309" t="s">
        <v>633</v>
      </c>
      <c r="BC75" s="1309"/>
      <c r="BD75" s="1309"/>
      <c r="BE75" s="1309"/>
      <c r="BF75" s="1309"/>
      <c r="BG75" s="1309"/>
      <c r="BH75" s="1309"/>
      <c r="BI75" s="1309"/>
      <c r="BJ75" s="1309"/>
      <c r="BK75" s="1309"/>
      <c r="BL75" s="1309"/>
      <c r="BM75" s="1309"/>
      <c r="BN75" s="1309"/>
      <c r="BO75" s="1309"/>
      <c r="BP75" s="1311">
        <v>7.7</v>
      </c>
      <c r="BQ75" s="1311"/>
      <c r="BR75" s="1311"/>
      <c r="BS75" s="1311"/>
      <c r="BT75" s="1311"/>
      <c r="BU75" s="1311"/>
      <c r="BV75" s="1311"/>
      <c r="BW75" s="1311"/>
      <c r="BX75" s="1311">
        <v>7.5</v>
      </c>
      <c r="BY75" s="1311"/>
      <c r="BZ75" s="1311"/>
      <c r="CA75" s="1311"/>
      <c r="CB75" s="1311"/>
      <c r="CC75" s="1311"/>
      <c r="CD75" s="1311"/>
      <c r="CE75" s="1311"/>
      <c r="CF75" s="1311">
        <v>7.9</v>
      </c>
      <c r="CG75" s="1311"/>
      <c r="CH75" s="1311"/>
      <c r="CI75" s="1311"/>
      <c r="CJ75" s="1311"/>
      <c r="CK75" s="1311"/>
      <c r="CL75" s="1311"/>
      <c r="CM75" s="1311"/>
      <c r="CN75" s="1311">
        <v>8.1</v>
      </c>
      <c r="CO75" s="1311"/>
      <c r="CP75" s="1311"/>
      <c r="CQ75" s="1311"/>
      <c r="CR75" s="1311"/>
      <c r="CS75" s="1311"/>
      <c r="CT75" s="1311"/>
      <c r="CU75" s="1311"/>
      <c r="CV75" s="1311">
        <v>7.3</v>
      </c>
      <c r="CW75" s="1311"/>
      <c r="CX75" s="1311"/>
      <c r="CY75" s="1311"/>
      <c r="CZ75" s="1311"/>
      <c r="DA75" s="1311"/>
      <c r="DB75" s="1311"/>
      <c r="DC75" s="1311"/>
    </row>
    <row r="76" spans="2:107" x14ac:dyDescent="0.15">
      <c r="B76" s="1280"/>
      <c r="G76" s="1306"/>
      <c r="H76" s="1306"/>
      <c r="I76" s="1299"/>
      <c r="J76" s="1299"/>
      <c r="K76" s="1308"/>
      <c r="L76" s="1308"/>
      <c r="M76" s="1308"/>
      <c r="N76" s="1308"/>
      <c r="AM76" s="1298"/>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1280"/>
      <c r="G77" s="1299"/>
      <c r="H77" s="1299"/>
      <c r="I77" s="1299"/>
      <c r="J77" s="1299"/>
      <c r="K77" s="1328"/>
      <c r="L77" s="1328"/>
      <c r="M77" s="1328"/>
      <c r="N77" s="1328"/>
      <c r="AN77" s="1305" t="s">
        <v>630</v>
      </c>
      <c r="AO77" s="1305"/>
      <c r="AP77" s="1305"/>
      <c r="AQ77" s="1305"/>
      <c r="AR77" s="1305"/>
      <c r="AS77" s="1305"/>
      <c r="AT77" s="1305"/>
      <c r="AU77" s="1305"/>
      <c r="AV77" s="1305"/>
      <c r="AW77" s="1305"/>
      <c r="AX77" s="1305"/>
      <c r="AY77" s="1305"/>
      <c r="AZ77" s="1305"/>
      <c r="BA77" s="1305"/>
      <c r="BB77" s="1309" t="s">
        <v>628</v>
      </c>
      <c r="BC77" s="1309"/>
      <c r="BD77" s="1309"/>
      <c r="BE77" s="1309"/>
      <c r="BF77" s="1309"/>
      <c r="BG77" s="1309"/>
      <c r="BH77" s="1309"/>
      <c r="BI77" s="1309"/>
      <c r="BJ77" s="1309"/>
      <c r="BK77" s="1309"/>
      <c r="BL77" s="1309"/>
      <c r="BM77" s="1309"/>
      <c r="BN77" s="1309"/>
      <c r="BO77" s="1309"/>
      <c r="BP77" s="1311">
        <v>41.4</v>
      </c>
      <c r="BQ77" s="1311"/>
      <c r="BR77" s="1311"/>
      <c r="BS77" s="1311"/>
      <c r="BT77" s="1311"/>
      <c r="BU77" s="1311"/>
      <c r="BV77" s="1311"/>
      <c r="BW77" s="1311"/>
      <c r="BX77" s="1311">
        <v>38.9</v>
      </c>
      <c r="BY77" s="1311"/>
      <c r="BZ77" s="1311"/>
      <c r="CA77" s="1311"/>
      <c r="CB77" s="1311"/>
      <c r="CC77" s="1311"/>
      <c r="CD77" s="1311"/>
      <c r="CE77" s="1311"/>
      <c r="CF77" s="1311">
        <v>37.6</v>
      </c>
      <c r="CG77" s="1311"/>
      <c r="CH77" s="1311"/>
      <c r="CI77" s="1311"/>
      <c r="CJ77" s="1311"/>
      <c r="CK77" s="1311"/>
      <c r="CL77" s="1311"/>
      <c r="CM77" s="1311"/>
      <c r="CN77" s="1311">
        <v>34</v>
      </c>
      <c r="CO77" s="1311"/>
      <c r="CP77" s="1311"/>
      <c r="CQ77" s="1311"/>
      <c r="CR77" s="1311"/>
      <c r="CS77" s="1311"/>
      <c r="CT77" s="1311"/>
      <c r="CU77" s="1311"/>
      <c r="CV77" s="1311">
        <v>33.9</v>
      </c>
      <c r="CW77" s="1311"/>
      <c r="CX77" s="1311"/>
      <c r="CY77" s="1311"/>
      <c r="CZ77" s="1311"/>
      <c r="DA77" s="1311"/>
      <c r="DB77" s="1311"/>
      <c r="DC77" s="1311"/>
    </row>
    <row r="78" spans="2:107" x14ac:dyDescent="0.15">
      <c r="B78" s="1280"/>
      <c r="G78" s="1299"/>
      <c r="H78" s="1299"/>
      <c r="I78" s="1299"/>
      <c r="J78" s="1299"/>
      <c r="K78" s="1328"/>
      <c r="L78" s="1328"/>
      <c r="M78" s="1328"/>
      <c r="N78" s="1328"/>
      <c r="AN78" s="1305"/>
      <c r="AO78" s="1305"/>
      <c r="AP78" s="1305"/>
      <c r="AQ78" s="1305"/>
      <c r="AR78" s="1305"/>
      <c r="AS78" s="1305"/>
      <c r="AT78" s="1305"/>
      <c r="AU78" s="1305"/>
      <c r="AV78" s="1305"/>
      <c r="AW78" s="1305"/>
      <c r="AX78" s="1305"/>
      <c r="AY78" s="1305"/>
      <c r="AZ78" s="1305"/>
      <c r="BA78" s="1305"/>
      <c r="BB78" s="1309"/>
      <c r="BC78" s="1309"/>
      <c r="BD78" s="1309"/>
      <c r="BE78" s="1309"/>
      <c r="BF78" s="1309"/>
      <c r="BG78" s="1309"/>
      <c r="BH78" s="1309"/>
      <c r="BI78" s="1309"/>
      <c r="BJ78" s="1309"/>
      <c r="BK78" s="1309"/>
      <c r="BL78" s="1309"/>
      <c r="BM78" s="1309"/>
      <c r="BN78" s="1309"/>
      <c r="BO78" s="1309"/>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1280"/>
      <c r="G79" s="1299"/>
      <c r="H79" s="1299"/>
      <c r="I79" s="1313"/>
      <c r="J79" s="1313"/>
      <c r="K79" s="1329"/>
      <c r="L79" s="1329"/>
      <c r="M79" s="1329"/>
      <c r="N79" s="1329"/>
      <c r="AN79" s="1305"/>
      <c r="AO79" s="1305"/>
      <c r="AP79" s="1305"/>
      <c r="AQ79" s="1305"/>
      <c r="AR79" s="1305"/>
      <c r="AS79" s="1305"/>
      <c r="AT79" s="1305"/>
      <c r="AU79" s="1305"/>
      <c r="AV79" s="1305"/>
      <c r="AW79" s="1305"/>
      <c r="AX79" s="1305"/>
      <c r="AY79" s="1305"/>
      <c r="AZ79" s="1305"/>
      <c r="BA79" s="1305"/>
      <c r="BB79" s="1309" t="s">
        <v>633</v>
      </c>
      <c r="BC79" s="1309"/>
      <c r="BD79" s="1309"/>
      <c r="BE79" s="1309"/>
      <c r="BF79" s="1309"/>
      <c r="BG79" s="1309"/>
      <c r="BH79" s="1309"/>
      <c r="BI79" s="1309"/>
      <c r="BJ79" s="1309"/>
      <c r="BK79" s="1309"/>
      <c r="BL79" s="1309"/>
      <c r="BM79" s="1309"/>
      <c r="BN79" s="1309"/>
      <c r="BO79" s="1309"/>
      <c r="BP79" s="1311">
        <v>6.7</v>
      </c>
      <c r="BQ79" s="1311"/>
      <c r="BR79" s="1311"/>
      <c r="BS79" s="1311"/>
      <c r="BT79" s="1311"/>
      <c r="BU79" s="1311"/>
      <c r="BV79" s="1311"/>
      <c r="BW79" s="1311"/>
      <c r="BX79" s="1311">
        <v>6.4</v>
      </c>
      <c r="BY79" s="1311"/>
      <c r="BZ79" s="1311"/>
      <c r="CA79" s="1311"/>
      <c r="CB79" s="1311"/>
      <c r="CC79" s="1311"/>
      <c r="CD79" s="1311"/>
      <c r="CE79" s="1311"/>
      <c r="CF79" s="1311">
        <v>6.1</v>
      </c>
      <c r="CG79" s="1311"/>
      <c r="CH79" s="1311"/>
      <c r="CI79" s="1311"/>
      <c r="CJ79" s="1311"/>
      <c r="CK79" s="1311"/>
      <c r="CL79" s="1311"/>
      <c r="CM79" s="1311"/>
      <c r="CN79" s="1311">
        <v>5.9</v>
      </c>
      <c r="CO79" s="1311"/>
      <c r="CP79" s="1311"/>
      <c r="CQ79" s="1311"/>
      <c r="CR79" s="1311"/>
      <c r="CS79" s="1311"/>
      <c r="CT79" s="1311"/>
      <c r="CU79" s="1311"/>
      <c r="CV79" s="1311">
        <v>5.7</v>
      </c>
      <c r="CW79" s="1311"/>
      <c r="CX79" s="1311"/>
      <c r="CY79" s="1311"/>
      <c r="CZ79" s="1311"/>
      <c r="DA79" s="1311"/>
      <c r="DB79" s="1311"/>
      <c r="DC79" s="1311"/>
    </row>
    <row r="80" spans="2:107" x14ac:dyDescent="0.15">
      <c r="B80" s="1280"/>
      <c r="G80" s="1299"/>
      <c r="H80" s="1299"/>
      <c r="I80" s="1313"/>
      <c r="J80" s="1313"/>
      <c r="K80" s="1329"/>
      <c r="L80" s="1329"/>
      <c r="M80" s="1329"/>
      <c r="N80" s="1329"/>
      <c r="AN80" s="1305"/>
      <c r="AO80" s="1305"/>
      <c r="AP80" s="1305"/>
      <c r="AQ80" s="1305"/>
      <c r="AR80" s="1305"/>
      <c r="AS80" s="1305"/>
      <c r="AT80" s="1305"/>
      <c r="AU80" s="1305"/>
      <c r="AV80" s="1305"/>
      <c r="AW80" s="1305"/>
      <c r="AX80" s="1305"/>
      <c r="AY80" s="1305"/>
      <c r="AZ80" s="1305"/>
      <c r="BA80" s="1305"/>
      <c r="BB80" s="1309"/>
      <c r="BC80" s="1309"/>
      <c r="BD80" s="1309"/>
      <c r="BE80" s="1309"/>
      <c r="BF80" s="1309"/>
      <c r="BG80" s="1309"/>
      <c r="BH80" s="1309"/>
      <c r="BI80" s="1309"/>
      <c r="BJ80" s="1309"/>
      <c r="BK80" s="1309"/>
      <c r="BL80" s="1309"/>
      <c r="BM80" s="1309"/>
      <c r="BN80" s="1309"/>
      <c r="BO80" s="1309"/>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1280"/>
    </row>
    <row r="82" spans="2:109" ht="17.25" x14ac:dyDescent="0.15">
      <c r="B82" s="1280"/>
      <c r="K82" s="1330"/>
      <c r="L82" s="1330"/>
      <c r="M82" s="1330"/>
      <c r="N82" s="1330"/>
      <c r="AQ82" s="1330"/>
      <c r="AR82" s="1330"/>
      <c r="AS82" s="1330"/>
      <c r="AT82" s="1330"/>
      <c r="BC82" s="1330"/>
      <c r="BD82" s="1330"/>
      <c r="BE82" s="1330"/>
      <c r="BF82" s="1330"/>
      <c r="BO82" s="1330"/>
      <c r="BP82" s="1330"/>
      <c r="BQ82" s="1330"/>
      <c r="BR82" s="1330"/>
      <c r="CA82" s="1330"/>
      <c r="CB82" s="1330"/>
      <c r="CC82" s="1330"/>
      <c r="CD82" s="1330"/>
      <c r="CM82" s="1330"/>
      <c r="CN82" s="1330"/>
      <c r="CO82" s="1330"/>
      <c r="CP82" s="1330"/>
      <c r="CY82" s="1330"/>
      <c r="CZ82" s="1330"/>
      <c r="DA82" s="1330"/>
      <c r="DB82" s="1330"/>
      <c r="DC82" s="1330"/>
    </row>
    <row r="83" spans="2:109" x14ac:dyDescent="0.15">
      <c r="B83" s="1282"/>
      <c r="C83" s="1283"/>
      <c r="D83" s="1283"/>
      <c r="E83" s="1283"/>
      <c r="F83" s="1283"/>
      <c r="G83" s="1283"/>
      <c r="H83" s="1283"/>
      <c r="I83" s="1283"/>
      <c r="J83" s="1283"/>
      <c r="K83" s="1283"/>
      <c r="L83" s="1283"/>
      <c r="M83" s="1283"/>
      <c r="N83" s="1283"/>
      <c r="O83" s="1283"/>
      <c r="P83" s="1283"/>
      <c r="Q83" s="1283"/>
      <c r="R83" s="1283"/>
      <c r="S83" s="1283"/>
      <c r="T83" s="1283"/>
      <c r="U83" s="1283"/>
      <c r="V83" s="1283"/>
      <c r="W83" s="1283"/>
      <c r="X83" s="1283"/>
      <c r="Y83" s="1283"/>
      <c r="Z83" s="1283"/>
      <c r="AA83" s="1283"/>
      <c r="AB83" s="1283"/>
      <c r="AC83" s="1283"/>
      <c r="AD83" s="1283"/>
      <c r="AE83" s="1283"/>
      <c r="AF83" s="1283"/>
      <c r="AG83" s="1283"/>
      <c r="AH83" s="1283"/>
      <c r="AI83" s="1283"/>
      <c r="AJ83" s="1283"/>
      <c r="AK83" s="1283"/>
      <c r="AL83" s="1283"/>
      <c r="AM83" s="1283"/>
      <c r="AN83" s="1283"/>
      <c r="AO83" s="1283"/>
      <c r="AP83" s="1283"/>
      <c r="AQ83" s="1283"/>
      <c r="AR83" s="1283"/>
      <c r="AS83" s="1283"/>
      <c r="AT83" s="1283"/>
      <c r="AU83" s="1283"/>
      <c r="AV83" s="1283"/>
      <c r="AW83" s="1283"/>
      <c r="AX83" s="1283"/>
      <c r="AY83" s="1283"/>
      <c r="AZ83" s="1283"/>
      <c r="BA83" s="1283"/>
      <c r="BB83" s="1283"/>
      <c r="BC83" s="1283"/>
      <c r="BD83" s="1283"/>
      <c r="BE83" s="1283"/>
      <c r="BF83" s="1283"/>
      <c r="BG83" s="1283"/>
      <c r="BH83" s="1283"/>
      <c r="BI83" s="1283"/>
      <c r="BJ83" s="1283"/>
      <c r="BK83" s="1283"/>
      <c r="BL83" s="1283"/>
      <c r="BM83" s="1283"/>
      <c r="BN83" s="1283"/>
      <c r="BO83" s="1283"/>
      <c r="BP83" s="1283"/>
      <c r="BQ83" s="1283"/>
      <c r="BR83" s="1283"/>
      <c r="BS83" s="1283"/>
      <c r="BT83" s="1283"/>
      <c r="BU83" s="1283"/>
      <c r="BV83" s="1283"/>
      <c r="BW83" s="1283"/>
      <c r="BX83" s="1283"/>
      <c r="BY83" s="1283"/>
      <c r="BZ83" s="1283"/>
      <c r="CA83" s="1283"/>
      <c r="CB83" s="1283"/>
      <c r="CC83" s="1283"/>
      <c r="CD83" s="1283"/>
      <c r="CE83" s="1283"/>
      <c r="CF83" s="1283"/>
      <c r="CG83" s="1283"/>
      <c r="CH83" s="1283"/>
      <c r="CI83" s="1283"/>
      <c r="CJ83" s="1283"/>
      <c r="CK83" s="1283"/>
      <c r="CL83" s="1283"/>
      <c r="CM83" s="1283"/>
      <c r="CN83" s="1283"/>
      <c r="CO83" s="1283"/>
      <c r="CP83" s="1283"/>
      <c r="CQ83" s="1283"/>
      <c r="CR83" s="1283"/>
      <c r="CS83" s="1283"/>
      <c r="CT83" s="1283"/>
      <c r="CU83" s="1283"/>
      <c r="CV83" s="1283"/>
      <c r="CW83" s="1283"/>
      <c r="CX83" s="1283"/>
      <c r="CY83" s="1283"/>
      <c r="CZ83" s="1283"/>
      <c r="DA83" s="1283"/>
      <c r="DB83" s="1283"/>
      <c r="DC83" s="1283"/>
      <c r="DD83" s="1284"/>
    </row>
    <row r="84" spans="2:109" x14ac:dyDescent="0.15">
      <c r="DD84" s="1273"/>
      <c r="DE84" s="1273"/>
    </row>
    <row r="85" spans="2:109" x14ac:dyDescent="0.15">
      <c r="DD85" s="1273"/>
      <c r="DE85" s="1273"/>
    </row>
    <row r="86" spans="2:109" hidden="1" x14ac:dyDescent="0.15">
      <c r="DD86" s="1273"/>
      <c r="DE86" s="1273"/>
    </row>
    <row r="87" spans="2:109" hidden="1" x14ac:dyDescent="0.15">
      <c r="K87" s="1331"/>
      <c r="AQ87" s="1331"/>
      <c r="BC87" s="1331"/>
      <c r="BO87" s="1331"/>
      <c r="CA87" s="1331"/>
      <c r="CM87" s="1331"/>
      <c r="CY87" s="1331"/>
      <c r="DD87" s="1273"/>
      <c r="DE87" s="1273"/>
    </row>
    <row r="88" spans="2:109" hidden="1" x14ac:dyDescent="0.15">
      <c r="DD88" s="1273"/>
      <c r="DE88" s="1273"/>
    </row>
    <row r="89" spans="2:109" hidden="1" x14ac:dyDescent="0.15">
      <c r="DD89" s="1273"/>
      <c r="DE89" s="1273"/>
    </row>
    <row r="90" spans="2:109" hidden="1" x14ac:dyDescent="0.15">
      <c r="DD90" s="1273"/>
      <c r="DE90" s="1273"/>
    </row>
    <row r="91" spans="2:109" hidden="1" x14ac:dyDescent="0.15">
      <c r="DD91" s="1273"/>
      <c r="DE91" s="1273"/>
    </row>
    <row r="92" spans="2:109" ht="13.5" hidden="1" customHeight="1" x14ac:dyDescent="0.15">
      <c r="DD92" s="1273"/>
      <c r="DE92" s="1273"/>
    </row>
    <row r="93" spans="2:109" ht="13.5" hidden="1" customHeight="1" x14ac:dyDescent="0.15">
      <c r="DD93" s="1273"/>
      <c r="DE93" s="1273"/>
    </row>
    <row r="94" spans="2:109" ht="13.5" hidden="1" customHeight="1" x14ac:dyDescent="0.15">
      <c r="DD94" s="1273"/>
      <c r="DE94" s="1273"/>
    </row>
    <row r="95" spans="2:109" ht="13.5" hidden="1" customHeight="1" x14ac:dyDescent="0.15">
      <c r="DD95" s="1273"/>
      <c r="DE95" s="1273"/>
    </row>
    <row r="96" spans="2:109" ht="13.5" hidden="1" customHeight="1" x14ac:dyDescent="0.15">
      <c r="DD96" s="1273"/>
      <c r="DE96" s="1273"/>
    </row>
    <row r="97" s="1273" customFormat="1" ht="13.5" hidden="1" customHeight="1" x14ac:dyDescent="0.15"/>
    <row r="98" s="1273" customFormat="1" ht="13.5" hidden="1" customHeight="1" x14ac:dyDescent="0.15"/>
    <row r="99" s="1273" customFormat="1" ht="13.5" hidden="1" customHeight="1" x14ac:dyDescent="0.15"/>
    <row r="100" s="1273" customFormat="1" ht="13.5" hidden="1" customHeight="1" x14ac:dyDescent="0.15"/>
    <row r="101" s="1273" customFormat="1" ht="13.5" hidden="1" customHeight="1" x14ac:dyDescent="0.15"/>
    <row r="102" s="1273" customFormat="1" ht="13.5" hidden="1" customHeight="1" x14ac:dyDescent="0.15"/>
    <row r="103" s="1273" customFormat="1" ht="13.5" hidden="1" customHeight="1" x14ac:dyDescent="0.15"/>
    <row r="104" s="1273" customFormat="1" ht="13.5" hidden="1" customHeight="1" x14ac:dyDescent="0.15"/>
    <row r="105" s="1273" customFormat="1" ht="13.5" hidden="1" customHeight="1" x14ac:dyDescent="0.15"/>
    <row r="106" s="1273" customFormat="1" ht="13.5" hidden="1" customHeight="1" x14ac:dyDescent="0.15"/>
    <row r="107" s="1273" customFormat="1" ht="13.5" hidden="1" customHeight="1" x14ac:dyDescent="0.15"/>
    <row r="108" s="1273" customFormat="1" ht="13.5" hidden="1" customHeight="1" x14ac:dyDescent="0.15"/>
    <row r="109" s="1273" customFormat="1" ht="13.5" hidden="1" customHeight="1" x14ac:dyDescent="0.15"/>
    <row r="110" s="1273" customFormat="1" ht="13.5" hidden="1" customHeight="1" x14ac:dyDescent="0.15"/>
    <row r="111" s="1273" customFormat="1" ht="13.5" hidden="1" customHeight="1" x14ac:dyDescent="0.15"/>
    <row r="112" s="1273" customFormat="1" ht="13.5" hidden="1" customHeight="1" x14ac:dyDescent="0.15"/>
    <row r="113" s="1273" customFormat="1" ht="13.5" hidden="1" customHeight="1" x14ac:dyDescent="0.15"/>
    <row r="114" s="1273" customFormat="1" ht="13.5" hidden="1" customHeight="1" x14ac:dyDescent="0.15"/>
    <row r="115" s="1273" customFormat="1" ht="13.5" hidden="1" customHeight="1" x14ac:dyDescent="0.15"/>
    <row r="116" s="1273" customFormat="1" ht="13.5" hidden="1" customHeight="1" x14ac:dyDescent="0.15"/>
    <row r="117" s="1273" customFormat="1" ht="13.5" hidden="1" customHeight="1" x14ac:dyDescent="0.15"/>
    <row r="118" s="1273" customFormat="1" ht="13.5" hidden="1" customHeight="1" x14ac:dyDescent="0.15"/>
    <row r="119" s="1273" customFormat="1" ht="13.5" hidden="1" customHeight="1" x14ac:dyDescent="0.15"/>
    <row r="120" s="1273" customFormat="1" ht="13.5" hidden="1" customHeight="1" x14ac:dyDescent="0.15"/>
    <row r="121" s="1273" customFormat="1" ht="13.5" hidden="1" customHeight="1" x14ac:dyDescent="0.15"/>
    <row r="122" s="1273" customFormat="1" ht="13.5" hidden="1" customHeight="1" x14ac:dyDescent="0.15"/>
    <row r="123" s="1273" customFormat="1" ht="13.5" hidden="1" customHeight="1" x14ac:dyDescent="0.15"/>
    <row r="124" s="1273" customFormat="1" ht="13.5" hidden="1" customHeight="1" x14ac:dyDescent="0.15"/>
    <row r="125" s="1273" customFormat="1" ht="13.5" hidden="1" customHeight="1" x14ac:dyDescent="0.15"/>
    <row r="126" s="1273" customFormat="1" ht="13.5" hidden="1" customHeight="1" x14ac:dyDescent="0.15"/>
    <row r="127" s="1273" customFormat="1" ht="13.5" hidden="1" customHeight="1" x14ac:dyDescent="0.15"/>
    <row r="128" s="1273" customFormat="1" ht="13.5" hidden="1" customHeight="1" x14ac:dyDescent="0.15"/>
    <row r="129" s="1273" customFormat="1" ht="13.5" hidden="1" customHeight="1" x14ac:dyDescent="0.15"/>
    <row r="130" s="1273" customFormat="1" ht="13.5" hidden="1" customHeight="1" x14ac:dyDescent="0.15"/>
    <row r="131" s="1273" customFormat="1" ht="13.5" hidden="1" customHeight="1" x14ac:dyDescent="0.15"/>
    <row r="132" s="1273" customFormat="1" ht="13.5" hidden="1" customHeight="1" x14ac:dyDescent="0.15"/>
    <row r="133" s="1273" customFormat="1" ht="13.5" hidden="1" customHeight="1" x14ac:dyDescent="0.15"/>
    <row r="134" s="1273" customFormat="1" ht="13.5" hidden="1" customHeight="1" x14ac:dyDescent="0.15"/>
    <row r="135" s="1273" customFormat="1" ht="13.5" hidden="1" customHeight="1" x14ac:dyDescent="0.15"/>
    <row r="136" s="1273" customFormat="1" ht="13.5" hidden="1" customHeight="1" x14ac:dyDescent="0.15"/>
    <row r="137" s="1273" customFormat="1" ht="13.5" hidden="1" customHeight="1" x14ac:dyDescent="0.15"/>
    <row r="138" s="1273" customFormat="1" ht="13.5" hidden="1" customHeight="1" x14ac:dyDescent="0.15"/>
    <row r="139" s="1273" customFormat="1" ht="13.5" hidden="1" customHeight="1" x14ac:dyDescent="0.15"/>
    <row r="140" s="1273" customFormat="1" ht="13.5" hidden="1" customHeight="1" x14ac:dyDescent="0.15"/>
    <row r="141" s="1273" customFormat="1" ht="13.5" hidden="1" customHeight="1" x14ac:dyDescent="0.15"/>
    <row r="142" s="1273" customFormat="1" ht="13.5" hidden="1" customHeight="1" x14ac:dyDescent="0.15"/>
    <row r="143" s="1273" customFormat="1" ht="13.5" hidden="1" customHeight="1" x14ac:dyDescent="0.15"/>
    <row r="144" s="1273" customFormat="1" ht="13.5" hidden="1" customHeight="1" x14ac:dyDescent="0.15"/>
    <row r="145" s="1273" customFormat="1" ht="13.5" hidden="1" customHeight="1" x14ac:dyDescent="0.15"/>
    <row r="146" s="1273" customFormat="1" ht="13.5" hidden="1" customHeight="1" x14ac:dyDescent="0.15"/>
    <row r="147" s="1273" customFormat="1" ht="13.5" hidden="1" customHeight="1" x14ac:dyDescent="0.15"/>
    <row r="148" s="1273" customFormat="1" ht="13.5" hidden="1" customHeight="1" x14ac:dyDescent="0.15"/>
    <row r="149" s="1273" customFormat="1" ht="13.5" hidden="1" customHeight="1" x14ac:dyDescent="0.15"/>
    <row r="150" s="1273" customFormat="1" ht="13.5" hidden="1" customHeight="1" x14ac:dyDescent="0.15"/>
    <row r="151" s="1273" customFormat="1" ht="13.5" hidden="1" customHeight="1" x14ac:dyDescent="0.15"/>
    <row r="152" s="1273" customFormat="1" ht="13.5" hidden="1" customHeight="1" x14ac:dyDescent="0.15"/>
    <row r="153" s="1273" customFormat="1" ht="13.5" hidden="1" customHeight="1" x14ac:dyDescent="0.15"/>
    <row r="154" s="1273" customFormat="1" ht="13.5" hidden="1" customHeight="1" x14ac:dyDescent="0.15"/>
    <row r="155" s="1273" customFormat="1" ht="13.5" hidden="1" customHeight="1" x14ac:dyDescent="0.15"/>
    <row r="156" s="1273" customFormat="1" ht="13.5" hidden="1" customHeight="1" x14ac:dyDescent="0.15"/>
    <row r="157" s="1273" customFormat="1" ht="13.5" hidden="1" customHeight="1" x14ac:dyDescent="0.15"/>
    <row r="158" s="1273" customFormat="1" ht="13.5" hidden="1" customHeight="1" x14ac:dyDescent="0.15"/>
    <row r="159" s="1273" customFormat="1" ht="13.5" hidden="1" customHeight="1" x14ac:dyDescent="0.15"/>
    <row r="160" s="1273" customFormat="1" ht="13.5" hidden="1" customHeight="1" x14ac:dyDescent="0.15"/>
  </sheetData>
  <sheetProtection algorithmName="SHA-512" hashValue="Fy/3L+nckHqz/vD0dxBCxwX7yj58dzApsj8I64WPzOcLNVDT6BDoQc2/3x/Jz7R8qiCfZ9KOF011O1+bxKMwUg==" saltValue="ZE6vf4/x4p25yCxRWGf8c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FD4313-2896-403E-823F-14E1901EB639}">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516</v>
      </c>
    </row>
  </sheetData>
  <sheetProtection algorithmName="SHA-512" hashValue="M0158refXrL6q8qHo8ASxAro2KgKTsO/5bhCSTtbvxJEl8t1DLD55ghu7vkxMlfd0KZk9JSeg/4gIo7xC9IoxA==" saltValue="T0XNzGXiVHJBvkcdZH76mg==" spinCount="100000" sheet="1" objects="1" scenarios="1"/>
  <dataConsolidate/>
  <phoneticPr fontId="2"/>
  <printOptions horizontalCentered="1" verticalCentered="1"/>
  <pageMargins left="0" right="0" top="0.19685039370078741" bottom="0.31496062992125984"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5FF6C5-1ADC-40CB-B465-C682F0399629}">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516</v>
      </c>
    </row>
  </sheetData>
  <sheetProtection algorithmName="SHA-512" hashValue="nJcP5sbW/p23LEpOqxGG54MCpjxiPiVwGR25+ETwYalTMJhbk45h0i7R5LUxI01H9ltksPWCQbblWzMX+YPmAg==" saltValue="N5sVqT1TRnOgERoOmnNR8g==" spinCount="100000" sheet="1" objects="1" scenarios="1"/>
  <dataConsolidate/>
  <phoneticPr fontId="2"/>
  <printOptions horizontalCentered="1" verticalCentered="1"/>
  <pageMargins left="0" right="0" top="0.19685039370078741" bottom="0.31496062992125984"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567</v>
      </c>
      <c r="G2" s="157"/>
      <c r="H2" s="158"/>
    </row>
    <row r="3" spans="1:8" x14ac:dyDescent="0.15">
      <c r="A3" s="154" t="s">
        <v>560</v>
      </c>
      <c r="B3" s="159"/>
      <c r="C3" s="160"/>
      <c r="D3" s="161">
        <v>56889</v>
      </c>
      <c r="E3" s="162"/>
      <c r="F3" s="163">
        <v>50880</v>
      </c>
      <c r="G3" s="164"/>
      <c r="H3" s="165"/>
    </row>
    <row r="4" spans="1:8" x14ac:dyDescent="0.15">
      <c r="A4" s="166"/>
      <c r="B4" s="167"/>
      <c r="C4" s="168"/>
      <c r="D4" s="169">
        <v>23599</v>
      </c>
      <c r="E4" s="170"/>
      <c r="F4" s="171">
        <v>27819</v>
      </c>
      <c r="G4" s="172"/>
      <c r="H4" s="173"/>
    </row>
    <row r="5" spans="1:8" x14ac:dyDescent="0.15">
      <c r="A5" s="154" t="s">
        <v>562</v>
      </c>
      <c r="B5" s="159"/>
      <c r="C5" s="160"/>
      <c r="D5" s="161">
        <v>49638</v>
      </c>
      <c r="E5" s="162"/>
      <c r="F5" s="163">
        <v>46395</v>
      </c>
      <c r="G5" s="164"/>
      <c r="H5" s="165"/>
    </row>
    <row r="6" spans="1:8" x14ac:dyDescent="0.15">
      <c r="A6" s="166"/>
      <c r="B6" s="167"/>
      <c r="C6" s="168"/>
      <c r="D6" s="169">
        <v>21773</v>
      </c>
      <c r="E6" s="170"/>
      <c r="F6" s="171">
        <v>26304</v>
      </c>
      <c r="G6" s="172"/>
      <c r="H6" s="173"/>
    </row>
    <row r="7" spans="1:8" x14ac:dyDescent="0.15">
      <c r="A7" s="154" t="s">
        <v>563</v>
      </c>
      <c r="B7" s="159"/>
      <c r="C7" s="160"/>
      <c r="D7" s="161">
        <v>53529</v>
      </c>
      <c r="E7" s="162"/>
      <c r="F7" s="163">
        <v>48088</v>
      </c>
      <c r="G7" s="164"/>
      <c r="H7" s="165"/>
    </row>
    <row r="8" spans="1:8" x14ac:dyDescent="0.15">
      <c r="A8" s="166"/>
      <c r="B8" s="167"/>
      <c r="C8" s="168"/>
      <c r="D8" s="169">
        <v>25549</v>
      </c>
      <c r="E8" s="170"/>
      <c r="F8" s="171">
        <v>25183</v>
      </c>
      <c r="G8" s="172"/>
      <c r="H8" s="173"/>
    </row>
    <row r="9" spans="1:8" x14ac:dyDescent="0.15">
      <c r="A9" s="154" t="s">
        <v>564</v>
      </c>
      <c r="B9" s="159"/>
      <c r="C9" s="160"/>
      <c r="D9" s="161">
        <v>44963</v>
      </c>
      <c r="E9" s="162"/>
      <c r="F9" s="163">
        <v>46457</v>
      </c>
      <c r="G9" s="164"/>
      <c r="H9" s="165"/>
    </row>
    <row r="10" spans="1:8" x14ac:dyDescent="0.15">
      <c r="A10" s="166"/>
      <c r="B10" s="167"/>
      <c r="C10" s="168"/>
      <c r="D10" s="169">
        <v>24638</v>
      </c>
      <c r="E10" s="170"/>
      <c r="F10" s="171">
        <v>24020</v>
      </c>
      <c r="G10" s="172"/>
      <c r="H10" s="173"/>
    </row>
    <row r="11" spans="1:8" x14ac:dyDescent="0.15">
      <c r="A11" s="154" t="s">
        <v>565</v>
      </c>
      <c r="B11" s="159"/>
      <c r="C11" s="160"/>
      <c r="D11" s="161">
        <v>57264</v>
      </c>
      <c r="E11" s="162"/>
      <c r="F11" s="163">
        <v>51849</v>
      </c>
      <c r="G11" s="164"/>
      <c r="H11" s="165"/>
    </row>
    <row r="12" spans="1:8" x14ac:dyDescent="0.15">
      <c r="A12" s="166"/>
      <c r="B12" s="167"/>
      <c r="C12" s="174"/>
      <c r="D12" s="169">
        <v>34759</v>
      </c>
      <c r="E12" s="170"/>
      <c r="F12" s="171">
        <v>26326</v>
      </c>
      <c r="G12" s="172"/>
      <c r="H12" s="173"/>
    </row>
    <row r="13" spans="1:8" x14ac:dyDescent="0.15">
      <c r="A13" s="154"/>
      <c r="B13" s="159"/>
      <c r="C13" s="175"/>
      <c r="D13" s="176">
        <v>52457</v>
      </c>
      <c r="E13" s="177"/>
      <c r="F13" s="178">
        <v>48734</v>
      </c>
      <c r="G13" s="179"/>
      <c r="H13" s="165"/>
    </row>
    <row r="14" spans="1:8" x14ac:dyDescent="0.15">
      <c r="A14" s="166"/>
      <c r="B14" s="167"/>
      <c r="C14" s="168"/>
      <c r="D14" s="169">
        <v>26064</v>
      </c>
      <c r="E14" s="170"/>
      <c r="F14" s="171">
        <v>25930</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3.3</v>
      </c>
      <c r="C19" s="180">
        <f>ROUND(VALUE(SUBSTITUTE(実質収支比率等に係る経年分析!G$48,"▲","-")),2)</f>
        <v>2.14</v>
      </c>
      <c r="D19" s="180">
        <f>ROUND(VALUE(SUBSTITUTE(実質収支比率等に係る経年分析!H$48,"▲","-")),2)</f>
        <v>1.31</v>
      </c>
      <c r="E19" s="180">
        <f>ROUND(VALUE(SUBSTITUTE(実質収支比率等に係る経年分析!I$48,"▲","-")),2)</f>
        <v>0.67</v>
      </c>
      <c r="F19" s="180">
        <f>ROUND(VALUE(SUBSTITUTE(実質収支比率等に係る経年分析!J$48,"▲","-")),2)</f>
        <v>1.93</v>
      </c>
    </row>
    <row r="20" spans="1:11" x14ac:dyDescent="0.15">
      <c r="A20" s="180" t="s">
        <v>55</v>
      </c>
      <c r="B20" s="180">
        <f>ROUND(VALUE(SUBSTITUTE(実質収支比率等に係る経年分析!F$47,"▲","-")),2)</f>
        <v>3.41</v>
      </c>
      <c r="C20" s="180">
        <f>ROUND(VALUE(SUBSTITUTE(実質収支比率等に係る経年分析!G$47,"▲","-")),2)</f>
        <v>5.1100000000000003</v>
      </c>
      <c r="D20" s="180">
        <f>ROUND(VALUE(SUBSTITUTE(実質収支比率等に係る経年分析!H$47,"▲","-")),2)</f>
        <v>7.39</v>
      </c>
      <c r="E20" s="180">
        <f>ROUND(VALUE(SUBSTITUTE(実質収支比率等に係る経年分析!I$47,"▲","-")),2)</f>
        <v>7.75</v>
      </c>
      <c r="F20" s="180">
        <f>ROUND(VALUE(SUBSTITUTE(実質収支比率等に係る経年分析!J$47,"▲","-")),2)</f>
        <v>8.15</v>
      </c>
    </row>
    <row r="21" spans="1:11" x14ac:dyDescent="0.15">
      <c r="A21" s="180" t="s">
        <v>56</v>
      </c>
      <c r="B21" s="180">
        <f>IF(ISNUMBER(VALUE(SUBSTITUTE(実質収支比率等に係る経年分析!F$49,"▲","-"))),ROUND(VALUE(SUBSTITUTE(実質収支比率等に係る経年分析!F$49,"▲","-")),2),NA())</f>
        <v>1.48</v>
      </c>
      <c r="C21" s="180">
        <f>IF(ISNUMBER(VALUE(SUBSTITUTE(実質収支比率等に係る経年分析!G$49,"▲","-"))),ROUND(VALUE(SUBSTITUTE(実質収支比率等に係る経年分析!G$49,"▲","-")),2),NA())</f>
        <v>0.66</v>
      </c>
      <c r="D21" s="180">
        <f>IF(ISNUMBER(VALUE(SUBSTITUTE(実質収支比率等に係る経年分析!H$49,"▲","-"))),ROUND(VALUE(SUBSTITUTE(実質収支比率等に係る経年分析!H$49,"▲","-")),2),NA())</f>
        <v>1.48</v>
      </c>
      <c r="E21" s="180">
        <f>IF(ISNUMBER(VALUE(SUBSTITUTE(実質収支比率等に係る経年分析!I$49,"▲","-"))),ROUND(VALUE(SUBSTITUTE(実質収支比率等に係る経年分析!I$49,"▲","-")),2),NA())</f>
        <v>-0.34</v>
      </c>
      <c r="F21" s="180">
        <f>IF(ISNUMBER(VALUE(SUBSTITUTE(実質収支比率等に係る経年分析!J$49,"▲","-"))),ROUND(VALUE(SUBSTITUTE(実質収支比率等に係る経年分析!J$49,"▲","-")),2),NA())</f>
        <v>1.68</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0.05</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0.06</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0.06</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0.06</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0.11</v>
      </c>
    </row>
    <row r="28" spans="1:11" x14ac:dyDescent="0.15">
      <c r="A28" s="181" t="str">
        <f>IF(連結実質赤字比率に係る赤字・黒字の構成分析!C$42="",NA(),連結実質赤字比率に係る赤字・黒字の構成分析!C$42)</f>
        <v>その他会計（赤字）</v>
      </c>
      <c r="B28" s="181">
        <f>IF(ROUND(VALUE(SUBSTITUTE(連結実質赤字比率に係る赤字・黒字の構成分析!F$42,"▲", "-")), 2) &lt; 0, ABS(ROUND(VALUE(SUBSTITUTE(連結実質赤字比率に係る赤字・黒字の構成分析!F$42,"▲", "-")), 2)), NA())</f>
        <v>0.3</v>
      </c>
      <c r="C28" s="181" t="e">
        <f>IF(ROUND(VALUE(SUBSTITUTE(連結実質赤字比率に係る赤字・黒字の構成分析!F$42,"▲", "-")), 2) &gt;= 0, ABS(ROUND(VALUE(SUBSTITUTE(連結実質赤字比率に係る赤字・黒字の構成分析!F$42,"▲", "-")), 2)), NA())</f>
        <v>#N/A</v>
      </c>
      <c r="D28" s="181">
        <f>IF(ROUND(VALUE(SUBSTITUTE(連結実質赤字比率に係る赤字・黒字の構成分析!G$42,"▲", "-")), 2) &lt; 0, ABS(ROUND(VALUE(SUBSTITUTE(連結実質赤字比率に係る赤字・黒字の構成分析!G$42,"▲", "-")), 2)), NA())</f>
        <v>0.03</v>
      </c>
      <c r="E28" s="181" t="e">
        <f>IF(ROUND(VALUE(SUBSTITUTE(連結実質赤字比率に係る赤字・黒字の構成分析!G$42,"▲", "-")), 2) &gt;= 0, ABS(ROUND(VALUE(SUBSTITUTE(連結実質赤字比率に係る赤字・黒字の構成分析!G$42,"▲", "-")), 2)), NA())</f>
        <v>#N/A</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後期高齢者医療事業特別会計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0.1</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0.09</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0.13</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0.15</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0.1</v>
      </c>
    </row>
    <row r="30" spans="1:11" x14ac:dyDescent="0.15">
      <c r="A30" s="181" t="str">
        <f>IF(連結実質赤字比率に係る赤字・黒字の構成分析!C$40="",NA(),連結実質赤字比率に係る赤字・黒字の構成分析!C$40)</f>
        <v>交通事業会計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0.4</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0.5</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0.54</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0.61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0.68</v>
      </c>
    </row>
    <row r="31" spans="1:11" x14ac:dyDescent="0.15">
      <c r="A31" s="181" t="str">
        <f>IF(連結実質赤字比率に係る赤字・黒字の構成分析!C$39="",NA(),連結実質赤字比率に係る赤字・黒字の構成分析!C$39)</f>
        <v>介護保険事業特別会計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0.84</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0.6</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0.62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1.36</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0.8</v>
      </c>
    </row>
    <row r="32" spans="1:11" x14ac:dyDescent="0.15">
      <c r="A32" s="181" t="str">
        <f>IF(連結実質赤字比率に係る赤字・黒字の構成分析!C$38="",NA(),連結実質赤字比率に係る赤字・黒字の構成分析!C$38)</f>
        <v>国民健康保険事業特別会計</v>
      </c>
      <c r="B32" s="181">
        <f>IF(ROUND(VALUE(SUBSTITUTE(連結実質赤字比率に係る赤字・黒字の構成分析!F$38,"▲", "-")), 2) &lt; 0, ABS(ROUND(VALUE(SUBSTITUTE(連結実質赤字比率に係る赤字・黒字の構成分析!F$38,"▲", "-")), 2)), NA())</f>
        <v>1.1000000000000001</v>
      </c>
      <c r="C32" s="181" t="e">
        <f>IF(ROUND(VALUE(SUBSTITUTE(連結実質赤字比率に係る赤字・黒字の構成分析!F$38,"▲", "-")), 2) &gt;= 0, ABS(ROUND(VALUE(SUBSTITUTE(連結実質赤字比率に係る赤字・黒字の構成分析!F$38,"▲", "-")), 2)), NA())</f>
        <v>#N/A</v>
      </c>
      <c r="D32" s="181">
        <f>IF(ROUND(VALUE(SUBSTITUTE(連結実質赤字比率に係る赤字・黒字の構成分析!G$38,"▲", "-")), 2) &lt; 0, ABS(ROUND(VALUE(SUBSTITUTE(連結実質赤字比率に係る赤字・黒字の構成分析!G$38,"▲", "-")), 2)), NA())</f>
        <v>0.63</v>
      </c>
      <c r="E32" s="181" t="e">
        <f>IF(ROUND(VALUE(SUBSTITUTE(連結実質赤字比率に係る赤字・黒字の構成分析!G$38,"▲", "-")), 2) &gt;= 0, ABS(ROUND(VALUE(SUBSTITUTE(連結実質赤字比率に係る赤字・黒字の構成分析!G$38,"▲", "-")), 2)), NA())</f>
        <v>#N/A</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1.19</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0.63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0.83</v>
      </c>
    </row>
    <row r="33" spans="1:16" x14ac:dyDescent="0.15">
      <c r="A33" s="181" t="str">
        <f>IF(連結実質赤字比率に係る赤字・黒字の構成分析!C$37="",NA(),連結実質赤字比率に係る赤字・黒字の構成分析!C$37)</f>
        <v>一般会計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3.21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2.09</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1.44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0.62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1.85</v>
      </c>
    </row>
    <row r="34" spans="1:16" x14ac:dyDescent="0.15">
      <c r="A34" s="181" t="str">
        <f>IF(連結実質赤字比率に係る赤字・黒字の構成分析!C$36="",NA(),連結実質赤字比率に係る赤字・黒字の構成分析!C$36)</f>
        <v>公共下水道事業会計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2.75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2.96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2.96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2.97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3.11</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3.42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3.66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3.97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4.3099999999999996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4.72</v>
      </c>
    </row>
    <row r="36" spans="1:16" x14ac:dyDescent="0.15">
      <c r="A36" s="181" t="str">
        <f>IF(連結実質赤字比率に係る赤字・黒字の構成分析!C$34="",NA(),連結実質赤字比率に係る赤字・黒字の構成分析!C$34)</f>
        <v>病院事業会計</v>
      </c>
      <c r="B36" s="181">
        <f>IF(ROUND(VALUE(SUBSTITUTE(連結実質赤字比率に係る赤字・黒字の構成分析!F$34,"▲", "-")), 2) &lt; 0, ABS(ROUND(VALUE(SUBSTITUTE(連結実質赤字比率に係る赤字・黒字の構成分析!F$34,"▲", "-")), 2)), NA())</f>
        <v>2.74</v>
      </c>
      <c r="C36" s="181" t="e">
        <f>IF(ROUND(VALUE(SUBSTITUTE(連結実質赤字比率に係る赤字・黒字の構成分析!F$34,"▲", "-")), 2) &gt;= 0, ABS(ROUND(VALUE(SUBSTITUTE(連結実質赤字比率に係る赤字・黒字の構成分析!F$34,"▲", "-")), 2)), NA())</f>
        <v>#N/A</v>
      </c>
      <c r="D36" s="181">
        <f>IF(ROUND(VALUE(SUBSTITUTE(連結実質赤字比率に係る赤字・黒字の構成分析!G$34,"▲", "-")), 2) &lt; 0, ABS(ROUND(VALUE(SUBSTITUTE(連結実質赤字比率に係る赤字・黒字の構成分析!G$34,"▲", "-")), 2)), NA())</f>
        <v>2.0499999999999998</v>
      </c>
      <c r="E36" s="181" t="e">
        <f>IF(ROUND(VALUE(SUBSTITUTE(連結実質赤字比率に係る赤字・黒字の構成分析!G$34,"▲", "-")), 2) &gt;= 0, ABS(ROUND(VALUE(SUBSTITUTE(連結実質赤字比率に係る赤字・黒字の構成分析!G$34,"▲", "-")), 2)), NA())</f>
        <v>#N/A</v>
      </c>
      <c r="F36" s="181">
        <f>IF(ROUND(VALUE(SUBSTITUTE(連結実質赤字比率に係る赤字・黒字の構成分析!H$34,"▲", "-")), 2) &lt; 0, ABS(ROUND(VALUE(SUBSTITUTE(連結実質赤字比率に係る赤字・黒字の構成分析!H$34,"▲", "-")), 2)), NA())</f>
        <v>4.4800000000000004</v>
      </c>
      <c r="G36" s="181" t="e">
        <f>IF(ROUND(VALUE(SUBSTITUTE(連結実質赤字比率に係る赤字・黒字の構成分析!H$34,"▲", "-")), 2) &gt;= 0, ABS(ROUND(VALUE(SUBSTITUTE(連結実質赤字比率に係る赤字・黒字の構成分析!H$34,"▲", "-")), 2)), NA())</f>
        <v>#N/A</v>
      </c>
      <c r="H36" s="181">
        <f>IF(ROUND(VALUE(SUBSTITUTE(連結実質赤字比率に係る赤字・黒字の構成分析!I$34,"▲", "-")), 2) &lt; 0, ABS(ROUND(VALUE(SUBSTITUTE(連結実質赤字比率に係る赤字・黒字の構成分析!I$34,"▲", "-")), 2)), NA())</f>
        <v>4.4000000000000004</v>
      </c>
      <c r="I36" s="181" t="e">
        <f>IF(ROUND(VALUE(SUBSTITUTE(連結実質赤字比率に係る赤字・黒字の構成分析!I$34,"▲", "-")), 2) &gt;= 0, ABS(ROUND(VALUE(SUBSTITUTE(連結実質赤字比率に係る赤字・黒字の構成分析!I$34,"▲", "-")), 2)), NA())</f>
        <v>#N/A</v>
      </c>
      <c r="J36" s="181">
        <f>IF(ROUND(VALUE(SUBSTITUTE(連結実質赤字比率に係る赤字・黒字の構成分析!J$34,"▲", "-")), 2) &lt; 0, ABS(ROUND(VALUE(SUBSTITUTE(連結実質赤字比率に係る赤字・黒字の構成分析!J$34,"▲", "-")), 2)), NA())</f>
        <v>4.37</v>
      </c>
      <c r="K36" s="181" t="e">
        <f>IF(ROUND(VALUE(SUBSTITUTE(連結実質赤字比率に係る赤字・黒字の構成分析!J$34,"▲", "-")), 2) &gt;= 0, ABS(ROUND(VALUE(SUBSTITUTE(連結実質赤字比率に係る赤字・黒字の構成分析!J$34,"▲", "-")), 2)), NA())</f>
        <v>#N/A</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14006</v>
      </c>
      <c r="E42" s="182"/>
      <c r="F42" s="182"/>
      <c r="G42" s="182">
        <f>'実質公債費比率（分子）の構造'!L$52</f>
        <v>13934</v>
      </c>
      <c r="H42" s="182"/>
      <c r="I42" s="182"/>
      <c r="J42" s="182">
        <f>'実質公債費比率（分子）の構造'!M$52</f>
        <v>13774</v>
      </c>
      <c r="K42" s="182"/>
      <c r="L42" s="182"/>
      <c r="M42" s="182">
        <f>'実質公債費比率（分子）の構造'!N$52</f>
        <v>13784</v>
      </c>
      <c r="N42" s="182"/>
      <c r="O42" s="182"/>
      <c r="P42" s="182">
        <f>'実質公債費比率（分子）の構造'!O$52</f>
        <v>12971</v>
      </c>
    </row>
    <row r="43" spans="1:16" x14ac:dyDescent="0.15">
      <c r="A43" s="182" t="s">
        <v>64</v>
      </c>
      <c r="B43" s="182">
        <f>'実質公債費比率（分子）の構造'!K$51</f>
        <v>1</v>
      </c>
      <c r="C43" s="182"/>
      <c r="D43" s="182"/>
      <c r="E43" s="182">
        <f>'実質公債費比率（分子）の構造'!L$51</f>
        <v>0</v>
      </c>
      <c r="F43" s="182"/>
      <c r="G43" s="182"/>
      <c r="H43" s="182">
        <f>'実質公債費比率（分子）の構造'!M$51</f>
        <v>1</v>
      </c>
      <c r="I43" s="182"/>
      <c r="J43" s="182"/>
      <c r="K43" s="182">
        <f>'実質公債費比率（分子）の構造'!N$51</f>
        <v>1</v>
      </c>
      <c r="L43" s="182"/>
      <c r="M43" s="182"/>
      <c r="N43" s="182" t="str">
        <f>'実質公債費比率（分子）の構造'!O$51</f>
        <v>-</v>
      </c>
      <c r="O43" s="182"/>
      <c r="P43" s="182"/>
    </row>
    <row r="44" spans="1:16" x14ac:dyDescent="0.15">
      <c r="A44" s="182" t="s">
        <v>65</v>
      </c>
      <c r="B44" s="182">
        <f>'実質公債費比率（分子）の構造'!K$50</f>
        <v>145</v>
      </c>
      <c r="C44" s="182"/>
      <c r="D44" s="182"/>
      <c r="E44" s="182">
        <f>'実質公債費比率（分子）の構造'!L$50</f>
        <v>144</v>
      </c>
      <c r="F44" s="182"/>
      <c r="G44" s="182"/>
      <c r="H44" s="182">
        <f>'実質公債費比率（分子）の構造'!M$50</f>
        <v>186</v>
      </c>
      <c r="I44" s="182"/>
      <c r="J44" s="182"/>
      <c r="K44" s="182">
        <f>'実質公債費比率（分子）の構造'!N$50</f>
        <v>244</v>
      </c>
      <c r="L44" s="182"/>
      <c r="M44" s="182"/>
      <c r="N44" s="182">
        <f>'実質公債費比率（分子）の構造'!O$50</f>
        <v>205</v>
      </c>
      <c r="O44" s="182"/>
      <c r="P44" s="182"/>
    </row>
    <row r="45" spans="1:16" x14ac:dyDescent="0.15">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15">
      <c r="A46" s="182" t="s">
        <v>67</v>
      </c>
      <c r="B46" s="182">
        <f>'実質公債費比率（分子）の構造'!K$48</f>
        <v>2524</v>
      </c>
      <c r="C46" s="182"/>
      <c r="D46" s="182"/>
      <c r="E46" s="182">
        <f>'実質公債費比率（分子）の構造'!L$48</f>
        <v>2753</v>
      </c>
      <c r="F46" s="182"/>
      <c r="G46" s="182"/>
      <c r="H46" s="182">
        <f>'実質公債費比率（分子）の構造'!M$48</f>
        <v>2963</v>
      </c>
      <c r="I46" s="182"/>
      <c r="J46" s="182"/>
      <c r="K46" s="182">
        <f>'実質公債費比率（分子）の構造'!N$48</f>
        <v>2938</v>
      </c>
      <c r="L46" s="182"/>
      <c r="M46" s="182"/>
      <c r="N46" s="182">
        <f>'実質公債費比率（分子）の構造'!O$48</f>
        <v>2819</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16156</v>
      </c>
      <c r="C49" s="182"/>
      <c r="D49" s="182"/>
      <c r="E49" s="182">
        <f>'実質公債費比率（分子）の構造'!L$45</f>
        <v>15715</v>
      </c>
      <c r="F49" s="182"/>
      <c r="G49" s="182"/>
      <c r="H49" s="182">
        <f>'実質公債費比率（分子）の構造'!M$45</f>
        <v>15480</v>
      </c>
      <c r="I49" s="182"/>
      <c r="J49" s="182"/>
      <c r="K49" s="182">
        <f>'実質公債費比率（分子）の構造'!N$45</f>
        <v>15680</v>
      </c>
      <c r="L49" s="182"/>
      <c r="M49" s="182"/>
      <c r="N49" s="182">
        <f>'実質公債費比率（分子）の構造'!O$45</f>
        <v>13156</v>
      </c>
      <c r="O49" s="182"/>
      <c r="P49" s="182"/>
    </row>
    <row r="50" spans="1:16" x14ac:dyDescent="0.15">
      <c r="A50" s="182" t="s">
        <v>71</v>
      </c>
      <c r="B50" s="182" t="e">
        <f>NA()</f>
        <v>#N/A</v>
      </c>
      <c r="C50" s="182">
        <f>IF(ISNUMBER('実質公債費比率（分子）の構造'!K$53),'実質公債費比率（分子）の構造'!K$53,NA())</f>
        <v>4820</v>
      </c>
      <c r="D50" s="182" t="e">
        <f>NA()</f>
        <v>#N/A</v>
      </c>
      <c r="E50" s="182" t="e">
        <f>NA()</f>
        <v>#N/A</v>
      </c>
      <c r="F50" s="182">
        <f>IF(ISNUMBER('実質公債費比率（分子）の構造'!L$53),'実質公債費比率（分子）の構造'!L$53,NA())</f>
        <v>4678</v>
      </c>
      <c r="G50" s="182" t="e">
        <f>NA()</f>
        <v>#N/A</v>
      </c>
      <c r="H50" s="182" t="e">
        <f>NA()</f>
        <v>#N/A</v>
      </c>
      <c r="I50" s="182">
        <f>IF(ISNUMBER('実質公債費比率（分子）の構造'!M$53),'実質公債費比率（分子）の構造'!M$53,NA())</f>
        <v>4856</v>
      </c>
      <c r="J50" s="182" t="e">
        <f>NA()</f>
        <v>#N/A</v>
      </c>
      <c r="K50" s="182" t="e">
        <f>NA()</f>
        <v>#N/A</v>
      </c>
      <c r="L50" s="182">
        <f>IF(ISNUMBER('実質公債費比率（分子）の構造'!N$53),'実質公債費比率（分子）の構造'!N$53,NA())</f>
        <v>5079</v>
      </c>
      <c r="M50" s="182" t="e">
        <f>NA()</f>
        <v>#N/A</v>
      </c>
      <c r="N50" s="182" t="e">
        <f>NA()</f>
        <v>#N/A</v>
      </c>
      <c r="O50" s="182">
        <f>IF(ISNUMBER('実質公債費比率（分子）の構造'!O$53),'実質公債費比率（分子）の構造'!O$53,NA())</f>
        <v>3209</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125495</v>
      </c>
      <c r="E56" s="181"/>
      <c r="F56" s="181"/>
      <c r="G56" s="181">
        <f>'将来負担比率（分子）の構造'!J$52</f>
        <v>123348</v>
      </c>
      <c r="H56" s="181"/>
      <c r="I56" s="181"/>
      <c r="J56" s="181">
        <f>'将来負担比率（分子）の構造'!K$52</f>
        <v>120831</v>
      </c>
      <c r="K56" s="181"/>
      <c r="L56" s="181"/>
      <c r="M56" s="181">
        <f>'将来負担比率（分子）の構造'!L$52</f>
        <v>118447</v>
      </c>
      <c r="N56" s="181"/>
      <c r="O56" s="181"/>
      <c r="P56" s="181">
        <f>'将来負担比率（分子）の構造'!M$52</f>
        <v>118607</v>
      </c>
    </row>
    <row r="57" spans="1:16" x14ac:dyDescent="0.15">
      <c r="A57" s="181" t="s">
        <v>42</v>
      </c>
      <c r="B57" s="181"/>
      <c r="C57" s="181"/>
      <c r="D57" s="181">
        <f>'将来負担比率（分子）の構造'!I$51</f>
        <v>26599</v>
      </c>
      <c r="E57" s="181"/>
      <c r="F57" s="181"/>
      <c r="G57" s="181">
        <f>'将来負担比率（分子）の構造'!J$51</f>
        <v>25029</v>
      </c>
      <c r="H57" s="181"/>
      <c r="I57" s="181"/>
      <c r="J57" s="181">
        <f>'将来負担比率（分子）の構造'!K$51</f>
        <v>23764</v>
      </c>
      <c r="K57" s="181"/>
      <c r="L57" s="181"/>
      <c r="M57" s="181">
        <f>'将来負担比率（分子）の構造'!L$51</f>
        <v>23179</v>
      </c>
      <c r="N57" s="181"/>
      <c r="O57" s="181"/>
      <c r="P57" s="181">
        <f>'将来負担比率（分子）の構造'!M$51</f>
        <v>24190</v>
      </c>
    </row>
    <row r="58" spans="1:16" x14ac:dyDescent="0.15">
      <c r="A58" s="181" t="s">
        <v>41</v>
      </c>
      <c r="B58" s="181"/>
      <c r="C58" s="181"/>
      <c r="D58" s="181">
        <f>'将来負担比率（分子）の構造'!I$50</f>
        <v>10885</v>
      </c>
      <c r="E58" s="181"/>
      <c r="F58" s="181"/>
      <c r="G58" s="181">
        <f>'将来負担比率（分子）の構造'!J$50</f>
        <v>10709</v>
      </c>
      <c r="H58" s="181"/>
      <c r="I58" s="181"/>
      <c r="J58" s="181">
        <f>'将来負担比率（分子）の構造'!K$50</f>
        <v>10290</v>
      </c>
      <c r="K58" s="181"/>
      <c r="L58" s="181"/>
      <c r="M58" s="181">
        <f>'将来負担比率（分子）の構造'!L$50</f>
        <v>10100</v>
      </c>
      <c r="N58" s="181"/>
      <c r="O58" s="181"/>
      <c r="P58" s="181">
        <f>'将来負担比率（分子）の構造'!M$50</f>
        <v>11613</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2039</v>
      </c>
      <c r="C61" s="181"/>
      <c r="D61" s="181"/>
      <c r="E61" s="181">
        <f>'将来負担比率（分子）の構造'!J$46</f>
        <v>1940</v>
      </c>
      <c r="F61" s="181"/>
      <c r="G61" s="181"/>
      <c r="H61" s="181">
        <f>'将来負担比率（分子）の構造'!K$46</f>
        <v>1677</v>
      </c>
      <c r="I61" s="181"/>
      <c r="J61" s="181"/>
      <c r="K61" s="181">
        <f>'将来負担比率（分子）の構造'!L$46</f>
        <v>1482</v>
      </c>
      <c r="L61" s="181"/>
      <c r="M61" s="181"/>
      <c r="N61" s="181">
        <f>'将来負担比率（分子）の構造'!M$46</f>
        <v>1384</v>
      </c>
      <c r="O61" s="181"/>
      <c r="P61" s="181"/>
    </row>
    <row r="62" spans="1:16" x14ac:dyDescent="0.15">
      <c r="A62" s="181" t="s">
        <v>35</v>
      </c>
      <c r="B62" s="181">
        <f>'将来負担比率（分子）の構造'!I$45</f>
        <v>18034</v>
      </c>
      <c r="C62" s="181"/>
      <c r="D62" s="181"/>
      <c r="E62" s="181">
        <f>'将来負担比率（分子）の構造'!J$45</f>
        <v>17180</v>
      </c>
      <c r="F62" s="181"/>
      <c r="G62" s="181"/>
      <c r="H62" s="181">
        <f>'将来負担比率（分子）の構造'!K$45</f>
        <v>16203</v>
      </c>
      <c r="I62" s="181"/>
      <c r="J62" s="181"/>
      <c r="K62" s="181">
        <f>'将来負担比率（分子）の構造'!L$45</f>
        <v>16337</v>
      </c>
      <c r="L62" s="181"/>
      <c r="M62" s="181"/>
      <c r="N62" s="181">
        <f>'将来負担比率（分子）の構造'!M$45</f>
        <v>16293</v>
      </c>
      <c r="O62" s="181"/>
      <c r="P62" s="181"/>
    </row>
    <row r="63" spans="1:16" x14ac:dyDescent="0.15">
      <c r="A63" s="181" t="s">
        <v>34</v>
      </c>
      <c r="B63" s="181">
        <f>'将来負担比率（分子）の構造'!I$44</f>
        <v>2684</v>
      </c>
      <c r="C63" s="181"/>
      <c r="D63" s="181"/>
      <c r="E63" s="181">
        <f>'将来負担比率（分子）の構造'!J$44</f>
        <v>2340</v>
      </c>
      <c r="F63" s="181"/>
      <c r="G63" s="181"/>
      <c r="H63" s="181">
        <f>'将来負担比率（分子）の構造'!K$44</f>
        <v>1991</v>
      </c>
      <c r="I63" s="181"/>
      <c r="J63" s="181"/>
      <c r="K63" s="181">
        <f>'将来負担比率（分子）の構造'!L$44</f>
        <v>1637</v>
      </c>
      <c r="L63" s="181"/>
      <c r="M63" s="181"/>
      <c r="N63" s="181">
        <f>'将来負担比率（分子）の構造'!M$44</f>
        <v>1282</v>
      </c>
      <c r="O63" s="181"/>
      <c r="P63" s="181"/>
    </row>
    <row r="64" spans="1:16" x14ac:dyDescent="0.15">
      <c r="A64" s="181" t="s">
        <v>33</v>
      </c>
      <c r="B64" s="181">
        <f>'将来負担比率（分子）の構造'!I$43</f>
        <v>31246</v>
      </c>
      <c r="C64" s="181"/>
      <c r="D64" s="181"/>
      <c r="E64" s="181">
        <f>'将来負担比率（分子）の構造'!J$43</f>
        <v>29822</v>
      </c>
      <c r="F64" s="181"/>
      <c r="G64" s="181"/>
      <c r="H64" s="181">
        <f>'将来負担比率（分子）の構造'!K$43</f>
        <v>28110</v>
      </c>
      <c r="I64" s="181"/>
      <c r="J64" s="181"/>
      <c r="K64" s="181">
        <f>'将来負担比率（分子）の構造'!L$43</f>
        <v>26539</v>
      </c>
      <c r="L64" s="181"/>
      <c r="M64" s="181"/>
      <c r="N64" s="181">
        <f>'将来負担比率（分子）の構造'!M$43</f>
        <v>25329</v>
      </c>
      <c r="O64" s="181"/>
      <c r="P64" s="181"/>
    </row>
    <row r="65" spans="1:16" x14ac:dyDescent="0.15">
      <c r="A65" s="181" t="s">
        <v>32</v>
      </c>
      <c r="B65" s="181">
        <f>'将来負担比率（分子）の構造'!I$42</f>
        <v>1787</v>
      </c>
      <c r="C65" s="181"/>
      <c r="D65" s="181"/>
      <c r="E65" s="181">
        <f>'将来負担比率（分子）の構造'!J$42</f>
        <v>1598</v>
      </c>
      <c r="F65" s="181"/>
      <c r="G65" s="181"/>
      <c r="H65" s="181">
        <f>'将来負担比率（分子）の構造'!K$42</f>
        <v>1448</v>
      </c>
      <c r="I65" s="181"/>
      <c r="J65" s="181"/>
      <c r="K65" s="181">
        <f>'将来負担比率（分子）の構造'!L$42</f>
        <v>1333</v>
      </c>
      <c r="L65" s="181"/>
      <c r="M65" s="181"/>
      <c r="N65" s="181">
        <f>'将来負担比率（分子）の構造'!M$42</f>
        <v>1227</v>
      </c>
      <c r="O65" s="181"/>
      <c r="P65" s="181"/>
    </row>
    <row r="66" spans="1:16" x14ac:dyDescent="0.15">
      <c r="A66" s="181" t="s">
        <v>31</v>
      </c>
      <c r="B66" s="181">
        <f>'将来負担比率（分子）の構造'!I$41</f>
        <v>148477</v>
      </c>
      <c r="C66" s="181"/>
      <c r="D66" s="181"/>
      <c r="E66" s="181">
        <f>'将来負担比率（分子）の構造'!J$41</f>
        <v>144190</v>
      </c>
      <c r="F66" s="181"/>
      <c r="G66" s="181"/>
      <c r="H66" s="181">
        <f>'将来負担比率（分子）の構造'!K$41</f>
        <v>141986</v>
      </c>
      <c r="I66" s="181"/>
      <c r="J66" s="181"/>
      <c r="K66" s="181">
        <f>'将来負担比率（分子）の構造'!L$41</f>
        <v>138299</v>
      </c>
      <c r="L66" s="181"/>
      <c r="M66" s="181"/>
      <c r="N66" s="181">
        <f>'将来負担比率（分子）の構造'!M$41</f>
        <v>140024</v>
      </c>
      <c r="O66" s="181"/>
      <c r="P66" s="181"/>
    </row>
    <row r="67" spans="1:16" x14ac:dyDescent="0.15">
      <c r="A67" s="181" t="s">
        <v>75</v>
      </c>
      <c r="B67" s="181" t="e">
        <f>NA()</f>
        <v>#N/A</v>
      </c>
      <c r="C67" s="181">
        <f>IF(ISNUMBER('将来負担比率（分子）の構造'!I$53), IF('将来負担比率（分子）の構造'!I$53 &lt; 0, 0, '将来負担比率（分子）の構造'!I$53), NA())</f>
        <v>41290</v>
      </c>
      <c r="D67" s="181" t="e">
        <f>NA()</f>
        <v>#N/A</v>
      </c>
      <c r="E67" s="181" t="e">
        <f>NA()</f>
        <v>#N/A</v>
      </c>
      <c r="F67" s="181">
        <f>IF(ISNUMBER('将来負担比率（分子）の構造'!J$53), IF('将来負担比率（分子）の構造'!J$53 &lt; 0, 0, '将来負担比率（分子）の構造'!J$53), NA())</f>
        <v>37982</v>
      </c>
      <c r="G67" s="181" t="e">
        <f>NA()</f>
        <v>#N/A</v>
      </c>
      <c r="H67" s="181" t="e">
        <f>NA()</f>
        <v>#N/A</v>
      </c>
      <c r="I67" s="181">
        <f>IF(ISNUMBER('将来負担比率（分子）の構造'!K$53), IF('将来負担比率（分子）の構造'!K$53 &lt; 0, 0, '将来負担比率（分子）の構造'!K$53), NA())</f>
        <v>36530</v>
      </c>
      <c r="J67" s="181" t="e">
        <f>NA()</f>
        <v>#N/A</v>
      </c>
      <c r="K67" s="181" t="e">
        <f>NA()</f>
        <v>#N/A</v>
      </c>
      <c r="L67" s="181">
        <f>IF(ISNUMBER('将来負担比率（分子）の構造'!L$53), IF('将来負担比率（分子）の構造'!L$53 &lt; 0, 0, '将来負担比率（分子）の構造'!L$53), NA())</f>
        <v>33903</v>
      </c>
      <c r="M67" s="181" t="e">
        <f>NA()</f>
        <v>#N/A</v>
      </c>
      <c r="N67" s="181" t="e">
        <f>NA()</f>
        <v>#N/A</v>
      </c>
      <c r="O67" s="181">
        <f>IF(ISNUMBER('将来負担比率（分子）の構造'!M$53), IF('将来負担比率（分子）の構造'!M$53 &lt; 0, 0, '将来負担比率（分子）の構造'!M$53), NA())</f>
        <v>31127</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5235</v>
      </c>
      <c r="C72" s="185">
        <f>基金残高に係る経年分析!G55</f>
        <v>5449</v>
      </c>
      <c r="D72" s="185">
        <f>基金残高に係る経年分析!H55</f>
        <v>5671</v>
      </c>
    </row>
    <row r="73" spans="1:16" x14ac:dyDescent="0.15">
      <c r="A73" s="184" t="s">
        <v>78</v>
      </c>
      <c r="B73" s="185">
        <f>基金残高に係る経年分析!F56</f>
        <v>1135</v>
      </c>
      <c r="C73" s="185">
        <f>基金残高に係る経年分析!G56</f>
        <v>1135</v>
      </c>
      <c r="D73" s="185">
        <f>基金残高に係る経年分析!H56</f>
        <v>1136</v>
      </c>
    </row>
    <row r="74" spans="1:16" x14ac:dyDescent="0.15">
      <c r="A74" s="184" t="s">
        <v>79</v>
      </c>
      <c r="B74" s="185">
        <f>基金残高に係る経年分析!F57</f>
        <v>6347</v>
      </c>
      <c r="C74" s="185">
        <f>基金残高に係る経年分析!G57</f>
        <v>5593</v>
      </c>
      <c r="D74" s="185">
        <f>基金残高に係る経年分析!H57</f>
        <v>6139</v>
      </c>
    </row>
  </sheetData>
  <sheetProtection algorithmName="SHA-512" hashValue="RUCSiqZIXs+RpgT+6jVj6TS6cuC+FiSWYf1TXiYvYlPjP+obmCWtr2Fm7LfRlVpMW7pjXg7Vkd5dgpFtTRNh6Q==" saltValue="VuctEPrxk4vx5k6cX+UQC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木下　恭兵</cp:lastModifiedBy>
  <cp:lastPrinted>2021-02-26T08:44:12Z</cp:lastPrinted>
  <dcterms:created xsi:type="dcterms:W3CDTF">2021-02-05T00:31:23Z</dcterms:created>
  <dcterms:modified xsi:type="dcterms:W3CDTF">2021-10-12T06:29:07Z</dcterms:modified>
  <cp:category/>
</cp:coreProperties>
</file>