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別紙D 平均利用者数GH" sheetId="1" r:id="rId1"/>
    <sheet name="別紙D 記載例" sheetId="2" r:id="rId2"/>
  </sheets>
  <definedNames>
    <definedName name="_xlnm.Print_Area" localSheetId="1">'別紙D 記載例'!$A$1:$BZ$52</definedName>
    <definedName name="_xlnm.Print_Area" localSheetId="0">'別紙D 平均利用者数GH'!$A$1:$BZ$52</definedName>
  </definedNames>
  <calcPr fullCalcOnLoad="1"/>
</workbook>
</file>

<file path=xl/sharedStrings.xml><?xml version="1.0" encoding="utf-8"?>
<sst xmlns="http://schemas.openxmlformats.org/spreadsheetml/2006/main" count="204" uniqueCount="91">
  <si>
    <t>定員</t>
  </si>
  <si>
    <t>事業所名</t>
  </si>
  <si>
    <t>１　開設区分</t>
  </si>
  <si>
    <t>区分３</t>
  </si>
  <si>
    <t>区分２</t>
  </si>
  <si>
    <t>区分４</t>
  </si>
  <si>
    <t>区分５</t>
  </si>
  <si>
    <t>区分６</t>
  </si>
  <si>
    <t>計</t>
  </si>
  <si>
    <t>人</t>
  </si>
  <si>
    <t>平均利用者数</t>
  </si>
  <si>
    <t>２　前年度利用者数</t>
  </si>
  <si>
    <t>区分２</t>
  </si>
  <si>
    <t>区分３</t>
  </si>
  <si>
    <t>区分４</t>
  </si>
  <si>
    <t>区分５</t>
  </si>
  <si>
    <t>区分６</t>
  </si>
  <si>
    <t>世話人</t>
  </si>
  <si>
    <t>≪体制判定≫</t>
  </si>
  <si>
    <t>世話人配置</t>
  </si>
  <si>
    <t>６：１以上</t>
  </si>
  <si>
    <t>計</t>
  </si>
  <si>
    <t>生活支援員配置</t>
  </si>
  <si>
    <t>１０：１以上</t>
  </si>
  <si>
    <t>区分１/区分なし</t>
  </si>
  <si>
    <t>世話人</t>
  </si>
  <si>
    <t>６：１</t>
  </si>
  <si>
    <t>１０：１</t>
  </si>
  <si>
    <t>生活支援員</t>
  </si>
  <si>
    <t>合計</t>
  </si>
  <si>
    <t>区分３</t>
  </si>
  <si>
    <t>区分４</t>
  </si>
  <si>
    <t>区分５</t>
  </si>
  <si>
    <t>区分６</t>
  </si>
  <si>
    <t>４　必要職員数（常勤換算）（入力不要）</t>
  </si>
  <si>
    <t>利用者数算定表（共同生活援助）</t>
  </si>
  <si>
    <t>介護サービス包括型</t>
  </si>
  <si>
    <t>外部サービス利用型</t>
  </si>
  <si>
    <t>時間</t>
  </si>
  <si>
    <t>共同生活住居の名称と定員</t>
  </si>
  <si>
    <t>①　新設または増改築の時点から6ヶ月未満</t>
  </si>
  <si>
    <t>②　新設または増改築の時点から6ヶ月以上1年未満</t>
  </si>
  <si>
    <t>③　新設または増改築の時点から1年以上</t>
  </si>
  <si>
    <t>●</t>
  </si>
  <si>
    <t>前年度</t>
  </si>
  <si>
    <t>直近
６か月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</si>
  <si>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</si>
  <si>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</si>
  <si>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</si>
  <si>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</si>
  <si>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</si>
  <si>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</si>
  <si>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</si>
  <si>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</si>
  <si>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</si>
  <si>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</si>
  <si>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</si>
  <si>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</si>
  <si>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開所日数（日）</t>
  </si>
  <si>
    <t>延べ利用者数</t>
  </si>
  <si>
    <t>確保すべき時間数/週</t>
  </si>
  <si>
    <t>※該当する欄にプルダウンで●を選択</t>
  </si>
  <si>
    <t>※該当する欄にプルダウンで●を選択</t>
  </si>
  <si>
    <r>
      <t>注1）開設区分①場合は，</t>
    </r>
    <r>
      <rPr>
        <u val="single"/>
        <sz val="8"/>
        <color indexed="8"/>
        <rFont val="ＭＳ Ｐゴシック"/>
        <family val="3"/>
      </rPr>
      <t>「平均障害支援区分」</t>
    </r>
    <r>
      <rPr>
        <sz val="8"/>
        <color indexed="8"/>
        <rFont val="ＭＳ Ｐゴシック"/>
        <family val="3"/>
      </rPr>
      <t>欄に想定の数値を転記</t>
    </r>
  </si>
  <si>
    <r>
      <t>注2）開設区分②の場合は，</t>
    </r>
    <r>
      <rPr>
        <u val="single"/>
        <sz val="8"/>
        <color indexed="8"/>
        <rFont val="ＭＳ Ｐゴシック"/>
        <family val="3"/>
      </rPr>
      <t>「直近6か月」に該当月を記入して作成</t>
    </r>
  </si>
  <si>
    <r>
      <t>注3）開設区分③の場合は，</t>
    </r>
    <r>
      <rPr>
        <u val="single"/>
        <sz val="8"/>
        <color indexed="8"/>
        <rFont val="ＭＳ Ｐゴシック"/>
        <family val="3"/>
      </rPr>
      <t>前年度（4月～3月）について作成</t>
    </r>
  </si>
  <si>
    <t>色のセルのみ入力してください。</t>
  </si>
  <si>
    <t>※</t>
  </si>
  <si>
    <t>年　　月　　日</t>
  </si>
  <si>
    <t>●</t>
  </si>
  <si>
    <t>－</t>
  </si>
  <si>
    <t>職種</t>
  </si>
  <si>
    <t>配置数</t>
  </si>
  <si>
    <t>※外部サービス利用型は「生活支援員」の記入不要</t>
  </si>
  <si>
    <t>生活支援員</t>
  </si>
  <si>
    <t>１週間に常勤の従業者が
勤務すべき時間数</t>
  </si>
  <si>
    <t>判定欄（入力不可）</t>
  </si>
  <si>
    <t>３　従業者の配置等</t>
  </si>
  <si>
    <t>（定員　　人）</t>
  </si>
  <si>
    <t>≪想定する障害支援区分ごとの入居者数≫</t>
  </si>
  <si>
    <t>平均利用者数等算定表（共同生活援助）</t>
  </si>
  <si>
    <t>　グループホーム◎◎</t>
  </si>
  <si>
    <t>平均利用者数</t>
  </si>
  <si>
    <t>平均利用者数を９で除する</t>
  </si>
  <si>
    <t>平均利用者数を６で除する</t>
  </si>
  <si>
    <t>平均利用者数を４で除する</t>
  </si>
  <si>
    <t>平均利用者数を２．５で除する</t>
  </si>
  <si>
    <t>生活支援員必要数の算出</t>
  </si>
  <si>
    <t>※常勤換算方法で小数点第2位を切捨てした数値を入力</t>
  </si>
  <si>
    <t>別紙Ｄ</t>
  </si>
  <si>
    <t>R○年○月○日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</si>
</sst>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.0_);[Red]\(0.0\)&quot;人&quot;"/>
    <numFmt numFmtId="180" formatCode="0.0&quot;人&quot;_ "/>
    <numFmt numFmtId="181" formatCode="0&quot;時間&quot;_ "/>
    <numFmt numFmtId="182" formatCode="\(0.0&quot;人&quot;\)_ "/>
    <numFmt numFmtId="183" formatCode="\(0&quot;人&quot;\)_ "/>
    <numFmt numFmtId="184" formatCode="0.00_);[Red]\(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40"/>
      <name val="ＭＳ Ｐゴシック"/>
      <family val="3"/>
    </font>
    <font>
      <b/>
      <sz val="1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sz val="10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ＭＳ ゴシック"/>
      <family val="3"/>
    </font>
    <font>
      <sz val="14"/>
      <color rgb="FF00B0F0"/>
      <name val="Calibri"/>
      <family val="3"/>
    </font>
    <font>
      <b/>
      <sz val="1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medium"/>
      <bottom style="thin"/>
    </border>
    <border>
      <left style="thin"/>
      <right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double"/>
      <top style="thin"/>
      <bottom style="thin"/>
    </border>
    <border>
      <left style="double"/>
      <right/>
      <top style="double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double"/>
    </border>
    <border>
      <left style="double"/>
      <right/>
      <top style="medium"/>
      <bottom style="double"/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49" fontId="52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177" fontId="52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shrinkToFit="1"/>
    </xf>
    <xf numFmtId="0" fontId="55" fillId="33" borderId="0" xfId="0" applyFont="1" applyFill="1" applyBorder="1" applyAlignment="1">
      <alignment horizontal="center" vertical="center" shrinkToFit="1"/>
    </xf>
    <xf numFmtId="0" fontId="5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top" shrinkToFit="1"/>
    </xf>
    <xf numFmtId="0" fontId="0" fillId="0" borderId="10" xfId="0" applyFont="1" applyBorder="1" applyAlignment="1">
      <alignment vertical="top" shrinkToFit="1"/>
    </xf>
    <xf numFmtId="0" fontId="49" fillId="33" borderId="0" xfId="0" applyFont="1" applyFill="1" applyAlignment="1">
      <alignment horizontal="right" vertical="center"/>
    </xf>
    <xf numFmtId="0" fontId="49" fillId="33" borderId="0" xfId="0" applyFont="1" applyFill="1" applyAlignment="1" applyProtection="1">
      <alignment horizontal="right" vertical="center"/>
      <protection/>
    </xf>
    <xf numFmtId="0" fontId="50" fillId="0" borderId="0" xfId="0" applyFont="1" applyBorder="1" applyAlignment="1">
      <alignment vertical="center"/>
    </xf>
    <xf numFmtId="0" fontId="44" fillId="33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4" borderId="14" xfId="0" applyFont="1" applyFill="1" applyBorder="1" applyAlignment="1" applyProtection="1">
      <alignment vertical="center" shrinkToFit="1"/>
      <protection locked="0"/>
    </xf>
    <xf numFmtId="0" fontId="49" fillId="4" borderId="15" xfId="0" applyFont="1" applyFill="1" applyBorder="1" applyAlignment="1" applyProtection="1">
      <alignment vertical="center" shrinkToFit="1"/>
      <protection locked="0"/>
    </xf>
    <xf numFmtId="0" fontId="49" fillId="4" borderId="15" xfId="0" applyFont="1" applyFill="1" applyBorder="1" applyAlignment="1" applyProtection="1">
      <alignment horizontal="center" vertical="center" shrinkToFit="1"/>
      <protection locked="0"/>
    </xf>
    <xf numFmtId="0" fontId="49" fillId="4" borderId="16" xfId="0" applyFont="1" applyFill="1" applyBorder="1" applyAlignment="1" applyProtection="1">
      <alignment horizontal="center" vertical="center" shrinkToFit="1"/>
      <protection locked="0"/>
    </xf>
    <xf numFmtId="0" fontId="49" fillId="4" borderId="17" xfId="0" applyFont="1" applyFill="1" applyBorder="1" applyAlignment="1" applyProtection="1">
      <alignment horizontal="center" vertical="center" shrinkToFit="1"/>
      <protection locked="0"/>
    </xf>
    <xf numFmtId="0" fontId="49" fillId="33" borderId="0" xfId="0" applyFont="1" applyFill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0" fillId="4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distributed" vertical="center"/>
    </xf>
    <xf numFmtId="0" fontId="0" fillId="4" borderId="14" xfId="0" applyFont="1" applyFill="1" applyBorder="1" applyAlignment="1" applyProtection="1">
      <alignment vertical="center" shrinkToFit="1"/>
      <protection locked="0"/>
    </xf>
    <xf numFmtId="0" fontId="0" fillId="4" borderId="15" xfId="0" applyFont="1" applyFill="1" applyBorder="1" applyAlignment="1" applyProtection="1">
      <alignment vertical="center" shrinkToFit="1"/>
      <protection locked="0"/>
    </xf>
    <xf numFmtId="0" fontId="0" fillId="4" borderId="18" xfId="0" applyFont="1" applyFill="1" applyBorder="1" applyAlignment="1" applyProtection="1">
      <alignment vertical="center" shrinkToFit="1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 applyProtection="1">
      <alignment horizontal="center" vertical="center" shrinkToFit="1"/>
      <protection locked="0"/>
    </xf>
    <xf numFmtId="0" fontId="0" fillId="4" borderId="20" xfId="0" applyFont="1" applyFill="1" applyBorder="1" applyAlignment="1" applyProtection="1">
      <alignment horizontal="center" vertical="center" shrinkToFit="1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33" borderId="22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23" xfId="0" applyFont="1" applyFill="1" applyBorder="1" applyAlignment="1">
      <alignment horizontal="center" vertical="center" wrapText="1" shrinkToFit="1"/>
    </xf>
    <xf numFmtId="0" fontId="49" fillId="4" borderId="14" xfId="0" applyFont="1" applyFill="1" applyBorder="1" applyAlignment="1" applyProtection="1">
      <alignment vertical="center" shrinkToFit="1"/>
      <protection locked="0"/>
    </xf>
    <xf numFmtId="0" fontId="49" fillId="4" borderId="15" xfId="0" applyFont="1" applyFill="1" applyBorder="1" applyAlignment="1" applyProtection="1">
      <alignment vertical="center" shrinkToFit="1"/>
      <protection locked="0"/>
    </xf>
    <xf numFmtId="0" fontId="49" fillId="4" borderId="15" xfId="0" applyFont="1" applyFill="1" applyBorder="1" applyAlignment="1" applyProtection="1">
      <alignment horizontal="center" vertical="center" shrinkToFit="1"/>
      <protection locked="0"/>
    </xf>
    <xf numFmtId="0" fontId="49" fillId="4" borderId="18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>
      <alignment horizontal="center" vertical="center" shrinkToFit="1"/>
    </xf>
    <xf numFmtId="0" fontId="0" fillId="4" borderId="15" xfId="0" applyFont="1" applyFill="1" applyBorder="1" applyAlignment="1" applyProtection="1">
      <alignment horizontal="center" vertical="center" shrinkToFit="1"/>
      <protection locked="0"/>
    </xf>
    <xf numFmtId="0" fontId="50" fillId="33" borderId="19" xfId="0" applyFont="1" applyFill="1" applyBorder="1" applyAlignment="1">
      <alignment horizontal="left" vertical="top"/>
    </xf>
    <xf numFmtId="0" fontId="50" fillId="33" borderId="20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50" fillId="4" borderId="14" xfId="0" applyFont="1" applyFill="1" applyBorder="1" applyAlignment="1">
      <alignment horizontal="center" vertical="center"/>
    </xf>
    <xf numFmtId="0" fontId="50" fillId="4" borderId="15" xfId="0" applyFont="1" applyFill="1" applyBorder="1" applyAlignment="1">
      <alignment horizontal="center" vertical="center"/>
    </xf>
    <xf numFmtId="0" fontId="50" fillId="4" borderId="18" xfId="0" applyFont="1" applyFill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50" fillId="33" borderId="20" xfId="0" applyFont="1" applyFill="1" applyBorder="1" applyAlignment="1">
      <alignment vertical="top" shrinkToFit="1"/>
    </xf>
    <xf numFmtId="0" fontId="50" fillId="0" borderId="20" xfId="0" applyFont="1" applyBorder="1" applyAlignment="1">
      <alignment vertical="top" shrinkToFi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shrinkToFit="1"/>
    </xf>
    <xf numFmtId="0" fontId="54" fillId="33" borderId="15" xfId="0" applyFont="1" applyFill="1" applyBorder="1" applyAlignment="1">
      <alignment horizontal="center" vertical="center" shrinkToFit="1"/>
    </xf>
    <xf numFmtId="0" fontId="54" fillId="33" borderId="18" xfId="0" applyFont="1" applyFill="1" applyBorder="1" applyAlignment="1">
      <alignment horizontal="center" vertical="center" shrinkToFit="1"/>
    </xf>
    <xf numFmtId="0" fontId="49" fillId="33" borderId="36" xfId="0" applyFont="1" applyFill="1" applyBorder="1" applyAlignment="1">
      <alignment horizontal="center" vertical="center" shrinkToFit="1"/>
    </xf>
    <xf numFmtId="0" fontId="49" fillId="33" borderId="37" xfId="0" applyFont="1" applyFill="1" applyBorder="1" applyAlignment="1">
      <alignment horizontal="center" vertical="center" shrinkToFit="1"/>
    </xf>
    <xf numFmtId="0" fontId="49" fillId="33" borderId="38" xfId="0" applyFont="1" applyFill="1" applyBorder="1" applyAlignment="1">
      <alignment horizontal="center" vertical="center" shrinkToFit="1"/>
    </xf>
    <xf numFmtId="0" fontId="49" fillId="33" borderId="39" xfId="0" applyFont="1" applyFill="1" applyBorder="1" applyAlignment="1">
      <alignment horizontal="center" vertical="center" shrinkToFit="1"/>
    </xf>
    <xf numFmtId="0" fontId="49" fillId="33" borderId="40" xfId="0" applyFont="1" applyFill="1" applyBorder="1" applyAlignment="1">
      <alignment horizontal="center" vertical="center" shrinkToFit="1"/>
    </xf>
    <xf numFmtId="0" fontId="49" fillId="33" borderId="41" xfId="0" applyFont="1" applyFill="1" applyBorder="1" applyAlignment="1">
      <alignment horizontal="center" vertical="center" shrinkToFit="1"/>
    </xf>
    <xf numFmtId="0" fontId="49" fillId="33" borderId="42" xfId="0" applyFont="1" applyFill="1" applyBorder="1" applyAlignment="1">
      <alignment horizontal="center" vertical="center" shrinkToFit="1"/>
    </xf>
    <xf numFmtId="176" fontId="59" fillId="33" borderId="13" xfId="0" applyNumberFormat="1" applyFont="1" applyFill="1" applyBorder="1" applyAlignment="1">
      <alignment horizontal="center" vertical="center"/>
    </xf>
    <xf numFmtId="0" fontId="49" fillId="4" borderId="33" xfId="0" applyFont="1" applyFill="1" applyBorder="1" applyAlignment="1" applyProtection="1">
      <alignment horizontal="center" vertical="center" shrinkToFit="1"/>
      <protection locked="0"/>
    </xf>
    <xf numFmtId="0" fontId="49" fillId="4" borderId="34" xfId="0" applyFont="1" applyFill="1" applyBorder="1" applyAlignment="1" applyProtection="1">
      <alignment horizontal="center" vertical="center" shrinkToFit="1"/>
      <protection locked="0"/>
    </xf>
    <xf numFmtId="0" fontId="49" fillId="4" borderId="35" xfId="0" applyFont="1" applyFill="1" applyBorder="1" applyAlignment="1" applyProtection="1">
      <alignment horizontal="center" vertical="center" shrinkToFit="1"/>
      <protection locked="0"/>
    </xf>
    <xf numFmtId="0" fontId="49" fillId="33" borderId="43" xfId="0" applyFont="1" applyFill="1" applyBorder="1" applyAlignment="1">
      <alignment horizontal="center" vertical="center" shrinkToFit="1"/>
    </xf>
    <xf numFmtId="0" fontId="49" fillId="33" borderId="34" xfId="0" applyFont="1" applyFill="1" applyBorder="1" applyAlignment="1">
      <alignment horizontal="center" vertical="center" shrinkToFit="1"/>
    </xf>
    <xf numFmtId="0" fontId="49" fillId="33" borderId="35" xfId="0" applyFont="1" applyFill="1" applyBorder="1" applyAlignment="1">
      <alignment horizontal="center" vertical="center" shrinkToFit="1"/>
    </xf>
    <xf numFmtId="0" fontId="49" fillId="4" borderId="44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0" fontId="49" fillId="4" borderId="16" xfId="0" applyFont="1" applyFill="1" applyBorder="1" applyAlignment="1" applyProtection="1">
      <alignment horizontal="center" vertical="center" shrinkToFit="1"/>
      <protection locked="0"/>
    </xf>
    <xf numFmtId="0" fontId="49" fillId="4" borderId="17" xfId="0" applyFont="1" applyFill="1" applyBorder="1" applyAlignment="1" applyProtection="1">
      <alignment horizontal="center" vertical="center" shrinkToFit="1"/>
      <protection locked="0"/>
    </xf>
    <xf numFmtId="0" fontId="49" fillId="4" borderId="22" xfId="0" applyFont="1" applyFill="1" applyBorder="1" applyAlignment="1" applyProtection="1">
      <alignment horizontal="center" vertical="center" shrinkToFit="1"/>
      <protection locked="0"/>
    </xf>
    <xf numFmtId="0" fontId="49" fillId="4" borderId="10" xfId="0" applyFont="1" applyFill="1" applyBorder="1" applyAlignment="1" applyProtection="1">
      <alignment horizontal="center" vertical="center" shrinkToFit="1"/>
      <protection locked="0"/>
    </xf>
    <xf numFmtId="0" fontId="49" fillId="33" borderId="33" xfId="0" applyFont="1" applyFill="1" applyBorder="1" applyAlignment="1">
      <alignment horizontal="center" vertical="center" shrinkToFit="1"/>
    </xf>
    <xf numFmtId="0" fontId="49" fillId="33" borderId="45" xfId="0" applyFont="1" applyFill="1" applyBorder="1" applyAlignment="1">
      <alignment horizontal="center" vertical="center" shrinkToFit="1"/>
    </xf>
    <xf numFmtId="0" fontId="49" fillId="33" borderId="46" xfId="0" applyFont="1" applyFill="1" applyBorder="1" applyAlignment="1">
      <alignment horizontal="center" vertical="center" shrinkToFit="1"/>
    </xf>
    <xf numFmtId="0" fontId="49" fillId="33" borderId="47" xfId="0" applyFont="1" applyFill="1" applyBorder="1" applyAlignment="1">
      <alignment horizontal="center" vertical="center" shrinkToFit="1"/>
    </xf>
    <xf numFmtId="0" fontId="49" fillId="33" borderId="48" xfId="0" applyFont="1" applyFill="1" applyBorder="1" applyAlignment="1">
      <alignment horizontal="center" vertical="center" shrinkToFit="1"/>
    </xf>
    <xf numFmtId="0" fontId="49" fillId="33" borderId="49" xfId="0" applyFont="1" applyFill="1" applyBorder="1" applyAlignment="1">
      <alignment horizontal="center" vertical="center" shrinkToFit="1"/>
    </xf>
    <xf numFmtId="0" fontId="49" fillId="33" borderId="50" xfId="0" applyFont="1" applyFill="1" applyBorder="1" applyAlignment="1">
      <alignment horizontal="center" vertical="center" shrinkToFit="1"/>
    </xf>
    <xf numFmtId="0" fontId="49" fillId="33" borderId="51" xfId="0" applyFont="1" applyFill="1" applyBorder="1" applyAlignment="1">
      <alignment horizontal="center" vertical="center" shrinkToFit="1"/>
    </xf>
    <xf numFmtId="0" fontId="49" fillId="33" borderId="52" xfId="0" applyFont="1" applyFill="1" applyBorder="1" applyAlignment="1">
      <alignment horizontal="center" vertical="center" shrinkToFit="1"/>
    </xf>
    <xf numFmtId="0" fontId="49" fillId="33" borderId="53" xfId="0" applyFont="1" applyFill="1" applyBorder="1" applyAlignment="1">
      <alignment horizontal="center" vertical="center" shrinkToFit="1"/>
    </xf>
    <xf numFmtId="0" fontId="49" fillId="33" borderId="54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vertical="center" wrapText="1"/>
    </xf>
    <xf numFmtId="0" fontId="49" fillId="33" borderId="55" xfId="0" applyFont="1" applyFill="1" applyBorder="1" applyAlignment="1">
      <alignment horizontal="center" vertical="center" shrinkToFit="1"/>
    </xf>
    <xf numFmtId="0" fontId="49" fillId="33" borderId="56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  <xf numFmtId="0" fontId="49" fillId="33" borderId="57" xfId="0" applyFont="1" applyFill="1" applyBorder="1" applyAlignment="1">
      <alignment horizontal="center" vertical="center" shrinkToFit="1"/>
    </xf>
    <xf numFmtId="177" fontId="49" fillId="33" borderId="58" xfId="0" applyNumberFormat="1" applyFont="1" applyFill="1" applyBorder="1" applyAlignment="1">
      <alignment horizontal="center" vertical="center" shrinkToFit="1"/>
    </xf>
    <xf numFmtId="177" fontId="49" fillId="33" borderId="59" xfId="0" applyNumberFormat="1" applyFont="1" applyFill="1" applyBorder="1" applyAlignment="1">
      <alignment horizontal="center" vertical="center" shrinkToFit="1"/>
    </xf>
    <xf numFmtId="0" fontId="49" fillId="33" borderId="60" xfId="0" applyFont="1" applyFill="1" applyBorder="1" applyAlignment="1">
      <alignment horizontal="center" vertical="center"/>
    </xf>
    <xf numFmtId="0" fontId="49" fillId="33" borderId="61" xfId="0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horizontal="center" vertical="center"/>
    </xf>
    <xf numFmtId="0" fontId="49" fillId="33" borderId="63" xfId="0" applyFont="1" applyFill="1" applyBorder="1" applyAlignment="1">
      <alignment horizontal="center" vertical="center" shrinkToFit="1"/>
    </xf>
    <xf numFmtId="0" fontId="49" fillId="33" borderId="64" xfId="0" applyFont="1" applyFill="1" applyBorder="1" applyAlignment="1">
      <alignment horizontal="center" vertical="center" shrinkToFit="1"/>
    </xf>
    <xf numFmtId="0" fontId="49" fillId="33" borderId="65" xfId="0" applyFont="1" applyFill="1" applyBorder="1" applyAlignment="1">
      <alignment horizontal="center" vertical="center" shrinkToFit="1"/>
    </xf>
    <xf numFmtId="0" fontId="49" fillId="33" borderId="66" xfId="0" applyFont="1" applyFill="1" applyBorder="1" applyAlignment="1">
      <alignment horizontal="center" vertical="center" shrinkToFit="1"/>
    </xf>
    <xf numFmtId="0" fontId="49" fillId="33" borderId="67" xfId="0" applyFont="1" applyFill="1" applyBorder="1" applyAlignment="1">
      <alignment horizontal="center" vertical="center" shrinkToFit="1"/>
    </xf>
    <xf numFmtId="0" fontId="49" fillId="33" borderId="68" xfId="0" applyFont="1" applyFill="1" applyBorder="1" applyAlignment="1">
      <alignment horizontal="center" vertical="center" shrinkToFit="1"/>
    </xf>
    <xf numFmtId="0" fontId="49" fillId="33" borderId="69" xfId="0" applyFont="1" applyFill="1" applyBorder="1" applyAlignment="1">
      <alignment horizontal="center" vertical="center" shrinkToFit="1"/>
    </xf>
    <xf numFmtId="0" fontId="49" fillId="33" borderId="70" xfId="0" applyFont="1" applyFill="1" applyBorder="1" applyAlignment="1">
      <alignment horizontal="center" vertical="center" shrinkToFit="1"/>
    </xf>
    <xf numFmtId="176" fontId="0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3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177" fontId="0" fillId="33" borderId="71" xfId="0" applyNumberFormat="1" applyFont="1" applyFill="1" applyBorder="1" applyAlignment="1">
      <alignment horizontal="center" vertical="center"/>
    </xf>
    <xf numFmtId="177" fontId="49" fillId="33" borderId="72" xfId="0" applyNumberFormat="1" applyFont="1" applyFill="1" applyBorder="1" applyAlignment="1">
      <alignment horizontal="center" vertical="center" shrinkToFit="1"/>
    </xf>
    <xf numFmtId="177" fontId="49" fillId="33" borderId="69" xfId="0" applyNumberFormat="1" applyFont="1" applyFill="1" applyBorder="1" applyAlignment="1">
      <alignment horizontal="center" vertical="center" shrinkToFit="1"/>
    </xf>
    <xf numFmtId="177" fontId="49" fillId="33" borderId="70" xfId="0" applyNumberFormat="1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73" xfId="0" applyFont="1" applyFill="1" applyBorder="1" applyAlignment="1">
      <alignment horizontal="center" vertical="center"/>
    </xf>
    <xf numFmtId="178" fontId="0" fillId="33" borderId="13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left" vertical="top" wrapText="1"/>
    </xf>
    <xf numFmtId="178" fontId="0" fillId="33" borderId="74" xfId="0" applyNumberFormat="1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 shrinkToFit="1"/>
    </xf>
    <xf numFmtId="0" fontId="49" fillId="33" borderId="20" xfId="0" applyFont="1" applyFill="1" applyBorder="1" applyAlignment="1">
      <alignment horizontal="center" vertical="center" wrapText="1" shrinkToFit="1"/>
    </xf>
    <xf numFmtId="0" fontId="49" fillId="33" borderId="21" xfId="0" applyFont="1" applyFill="1" applyBorder="1" applyAlignment="1">
      <alignment horizontal="center" vertical="center" wrapText="1" shrinkToFit="1"/>
    </xf>
    <xf numFmtId="0" fontId="49" fillId="33" borderId="22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3" borderId="23" xfId="0" applyFont="1" applyFill="1" applyBorder="1" applyAlignment="1">
      <alignment horizontal="center" vertical="center" wrapText="1" shrinkToFit="1"/>
    </xf>
    <xf numFmtId="181" fontId="0" fillId="33" borderId="74" xfId="0" applyNumberFormat="1" applyFont="1" applyFill="1" applyBorder="1" applyAlignment="1">
      <alignment horizontal="center" vertical="center"/>
    </xf>
    <xf numFmtId="181" fontId="0" fillId="33" borderId="75" xfId="0" applyNumberFormat="1" applyFont="1" applyFill="1" applyBorder="1" applyAlignment="1">
      <alignment horizontal="center" vertical="center"/>
    </xf>
    <xf numFmtId="181" fontId="0" fillId="33" borderId="76" xfId="0" applyNumberFormat="1" applyFont="1" applyFill="1" applyBorder="1" applyAlignment="1">
      <alignment horizontal="center" vertical="center"/>
    </xf>
    <xf numFmtId="181" fontId="0" fillId="33" borderId="77" xfId="0" applyNumberFormat="1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180" fontId="0" fillId="33" borderId="74" xfId="0" applyNumberFormat="1" applyFont="1" applyFill="1" applyBorder="1" applyAlignment="1">
      <alignment horizontal="center" vertical="center"/>
    </xf>
    <xf numFmtId="180" fontId="0" fillId="33" borderId="76" xfId="0" applyNumberFormat="1" applyFont="1" applyFill="1" applyBorder="1" applyAlignment="1">
      <alignment horizontal="center" vertical="center"/>
    </xf>
    <xf numFmtId="181" fontId="0" fillId="33" borderId="74" xfId="0" applyNumberFormat="1" applyFont="1" applyFill="1" applyBorder="1" applyAlignment="1">
      <alignment horizontal="center" vertical="center" shrinkToFit="1"/>
    </xf>
    <xf numFmtId="181" fontId="0" fillId="33" borderId="76" xfId="0" applyNumberFormat="1" applyFont="1" applyFill="1" applyBorder="1" applyAlignment="1">
      <alignment horizontal="center" vertical="center" shrinkToFit="1"/>
    </xf>
    <xf numFmtId="49" fontId="0" fillId="33" borderId="74" xfId="0" applyNumberFormat="1" applyFont="1" applyFill="1" applyBorder="1" applyAlignment="1">
      <alignment horizontal="center" vertical="center"/>
    </xf>
    <xf numFmtId="177" fontId="0" fillId="33" borderId="74" xfId="0" applyNumberFormat="1" applyFont="1" applyFill="1" applyBorder="1" applyAlignment="1">
      <alignment horizontal="center" vertical="center"/>
    </xf>
    <xf numFmtId="177" fontId="0" fillId="33" borderId="75" xfId="0" applyNumberFormat="1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 shrinkToFit="1"/>
    </xf>
    <xf numFmtId="0" fontId="60" fillId="33" borderId="20" xfId="0" applyFont="1" applyFill="1" applyBorder="1" applyAlignment="1">
      <alignment horizontal="center" vertical="center" shrinkToFit="1"/>
    </xf>
    <xf numFmtId="0" fontId="60" fillId="33" borderId="21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23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shrinkToFit="1"/>
    </xf>
    <xf numFmtId="0" fontId="55" fillId="33" borderId="15" xfId="0" applyFont="1" applyFill="1" applyBorder="1" applyAlignment="1">
      <alignment horizontal="center" vertical="center" shrinkToFit="1"/>
    </xf>
    <xf numFmtId="0" fontId="55" fillId="33" borderId="18" xfId="0" applyFont="1" applyFill="1" applyBorder="1" applyAlignment="1">
      <alignment horizontal="center" vertical="center" shrinkToFit="1"/>
    </xf>
    <xf numFmtId="0" fontId="52" fillId="4" borderId="20" xfId="0" applyFont="1" applyFill="1" applyBorder="1" applyAlignment="1" applyProtection="1">
      <alignment horizontal="center" vertical="center" wrapText="1"/>
      <protection locked="0"/>
    </xf>
    <xf numFmtId="0" fontId="52" fillId="4" borderId="10" xfId="0" applyFont="1" applyFill="1" applyBorder="1" applyAlignment="1" applyProtection="1">
      <alignment horizontal="center" vertical="center" wrapText="1"/>
      <protection locked="0"/>
    </xf>
    <xf numFmtId="0" fontId="52" fillId="33" borderId="20" xfId="0" applyFont="1" applyFill="1" applyBorder="1" applyAlignment="1">
      <alignment horizontal="center" vertical="center" shrinkToFit="1"/>
    </xf>
    <xf numFmtId="0" fontId="52" fillId="33" borderId="21" xfId="0" applyFont="1" applyFill="1" applyBorder="1" applyAlignment="1">
      <alignment horizontal="center" vertical="center" shrinkToFit="1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23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shrinkToFit="1"/>
    </xf>
    <xf numFmtId="0" fontId="52" fillId="33" borderId="15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0" fillId="33" borderId="54" xfId="0" applyFont="1" applyFill="1" applyBorder="1" applyAlignment="1">
      <alignment horizontal="center" vertical="center"/>
    </xf>
    <xf numFmtId="0" fontId="49" fillId="33" borderId="78" xfId="0" applyFont="1" applyFill="1" applyBorder="1" applyAlignment="1">
      <alignment horizontal="center" vertical="center"/>
    </xf>
    <xf numFmtId="0" fontId="49" fillId="33" borderId="79" xfId="0" applyFont="1" applyFill="1" applyBorder="1" applyAlignment="1">
      <alignment horizontal="center" vertical="center"/>
    </xf>
    <xf numFmtId="0" fontId="49" fillId="33" borderId="80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49" fillId="4" borderId="26" xfId="0" applyFont="1" applyFill="1" applyBorder="1" applyAlignment="1" applyProtection="1">
      <alignment horizontal="center" vertical="center" shrinkToFit="1"/>
      <protection locked="0"/>
    </xf>
    <xf numFmtId="0" fontId="49" fillId="4" borderId="0" xfId="0" applyFont="1" applyFill="1" applyBorder="1" applyAlignment="1" applyProtection="1">
      <alignment horizontal="center" vertical="center" shrinkToFit="1"/>
      <protection locked="0"/>
    </xf>
    <xf numFmtId="0" fontId="49" fillId="33" borderId="81" xfId="0" applyFont="1" applyFill="1" applyBorder="1" applyAlignment="1">
      <alignment horizontal="center" vertical="center" shrinkToFit="1"/>
    </xf>
    <xf numFmtId="0" fontId="49" fillId="4" borderId="56" xfId="0" applyFont="1" applyFill="1" applyBorder="1" applyAlignment="1" applyProtection="1">
      <alignment horizontal="center" vertical="center" shrinkToFit="1"/>
      <protection locked="0"/>
    </xf>
    <xf numFmtId="0" fontId="49" fillId="4" borderId="20" xfId="0" applyFont="1" applyFill="1" applyBorder="1" applyAlignment="1" applyProtection="1">
      <alignment horizontal="center" vertical="center" shrinkToFit="1"/>
      <protection locked="0"/>
    </xf>
    <xf numFmtId="0" fontId="49" fillId="4" borderId="57" xfId="0" applyFont="1" applyFill="1" applyBorder="1" applyAlignment="1" applyProtection="1">
      <alignment horizontal="center" vertical="center" shrinkToFit="1"/>
      <protection locked="0"/>
    </xf>
    <xf numFmtId="177" fontId="49" fillId="33" borderId="82" xfId="0" applyNumberFormat="1" applyFont="1" applyFill="1" applyBorder="1" applyAlignment="1">
      <alignment horizontal="center" vertical="center" shrinkToFit="1"/>
    </xf>
    <xf numFmtId="0" fontId="49" fillId="33" borderId="30" xfId="0" applyFont="1" applyFill="1" applyBorder="1" applyAlignment="1">
      <alignment horizontal="center" vertical="center" shrinkToFit="1"/>
    </xf>
    <xf numFmtId="0" fontId="49" fillId="33" borderId="31" xfId="0" applyFont="1" applyFill="1" applyBorder="1" applyAlignment="1">
      <alignment horizontal="center" vertical="center" shrinkToFit="1"/>
    </xf>
    <xf numFmtId="0" fontId="49" fillId="33" borderId="32" xfId="0" applyFont="1" applyFill="1" applyBorder="1" applyAlignment="1">
      <alignment horizontal="center" vertical="center" shrinkToFit="1"/>
    </xf>
    <xf numFmtId="0" fontId="49" fillId="33" borderId="78" xfId="0" applyFont="1" applyFill="1" applyBorder="1" applyAlignment="1">
      <alignment horizontal="center" vertical="center" shrinkToFit="1"/>
    </xf>
    <xf numFmtId="0" fontId="49" fillId="33" borderId="79" xfId="0" applyFont="1" applyFill="1" applyBorder="1" applyAlignment="1">
      <alignment horizontal="center" vertical="center" shrinkToFit="1"/>
    </xf>
    <xf numFmtId="0" fontId="49" fillId="33" borderId="80" xfId="0" applyFont="1" applyFill="1" applyBorder="1" applyAlignment="1">
      <alignment horizontal="center" vertical="center" shrinkToFit="1"/>
    </xf>
    <xf numFmtId="177" fontId="49" fillId="33" borderId="83" xfId="0" applyNumberFormat="1" applyFont="1" applyFill="1" applyBorder="1" applyAlignment="1">
      <alignment horizontal="center" vertical="center" shrinkToFit="1"/>
    </xf>
    <xf numFmtId="177" fontId="49" fillId="33" borderId="84" xfId="0" applyNumberFormat="1" applyFont="1" applyFill="1" applyBorder="1" applyAlignment="1">
      <alignment horizontal="center" vertical="center" shrinkToFit="1"/>
    </xf>
    <xf numFmtId="177" fontId="49" fillId="33" borderId="31" xfId="0" applyNumberFormat="1" applyFont="1" applyFill="1" applyBorder="1" applyAlignment="1">
      <alignment horizontal="center" vertical="center" shrinkToFit="1"/>
    </xf>
    <xf numFmtId="177" fontId="49" fillId="33" borderId="32" xfId="0" applyNumberFormat="1" applyFont="1" applyFill="1" applyBorder="1" applyAlignment="1">
      <alignment horizontal="center" vertical="center" shrinkToFit="1"/>
    </xf>
    <xf numFmtId="0" fontId="49" fillId="33" borderId="85" xfId="0" applyFont="1" applyFill="1" applyBorder="1" applyAlignment="1">
      <alignment horizontal="center" vertical="center" shrinkToFit="1"/>
    </xf>
    <xf numFmtId="0" fontId="52" fillId="4" borderId="19" xfId="0" applyFont="1" applyFill="1" applyBorder="1" applyAlignment="1" applyProtection="1">
      <alignment horizontal="center" vertical="center" wrapText="1"/>
      <protection locked="0"/>
    </xf>
    <xf numFmtId="0" fontId="52" fillId="4" borderId="22" xfId="0" applyFont="1" applyFill="1" applyBorder="1" applyAlignment="1" applyProtection="1">
      <alignment horizontal="center" vertical="center" wrapText="1"/>
      <protection locked="0"/>
    </xf>
    <xf numFmtId="0" fontId="49" fillId="33" borderId="86" xfId="0" applyFont="1" applyFill="1" applyBorder="1" applyAlignment="1">
      <alignment horizontal="center" vertical="center" shrinkToFit="1"/>
    </xf>
    <xf numFmtId="0" fontId="49" fillId="33" borderId="87" xfId="0" applyFont="1" applyFill="1" applyBorder="1" applyAlignment="1">
      <alignment horizontal="center" vertical="center" shrinkToFit="1"/>
    </xf>
    <xf numFmtId="0" fontId="52" fillId="33" borderId="26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22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23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11</xdr:row>
      <xdr:rowOff>114300</xdr:rowOff>
    </xdr:from>
    <xdr:to>
      <xdr:col>43</xdr:col>
      <xdr:colOff>57150</xdr:colOff>
      <xdr:row>11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3638550" y="2371725"/>
          <a:ext cx="209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11</xdr:row>
      <xdr:rowOff>114300</xdr:rowOff>
    </xdr:from>
    <xdr:to>
      <xdr:col>43</xdr:col>
      <xdr:colOff>57150</xdr:colOff>
      <xdr:row>11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3638550" y="2371725"/>
          <a:ext cx="209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38100</xdr:colOff>
      <xdr:row>0</xdr:row>
      <xdr:rowOff>190500</xdr:rowOff>
    </xdr:from>
    <xdr:to>
      <xdr:col>69</xdr:col>
      <xdr:colOff>38100</xdr:colOff>
      <xdr:row>2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4772025" y="190500"/>
          <a:ext cx="1285875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2"/>
  <sheetViews>
    <sheetView tabSelected="1" view="pageBreakPreview" zoomScale="90" zoomScaleSheetLayoutView="90" zoomScalePageLayoutView="0" workbookViewId="0" topLeftCell="A1">
      <selection activeCell="A49" sqref="A49:AE52"/>
    </sheetView>
  </sheetViews>
  <sheetFormatPr defaultColWidth="1.28515625" defaultRowHeight="15" customHeight="1"/>
  <cols>
    <col min="1" max="32" width="1.28515625" style="5" customWidth="1"/>
    <col min="33" max="33" width="2.8515625" style="5" bestFit="1" customWidth="1"/>
    <col min="34" max="81" width="1.28515625" style="5" customWidth="1"/>
    <col min="82" max="82" width="2.8515625" style="5" hidden="1" customWidth="1"/>
    <col min="83" max="85" width="1.28515625" style="5" customWidth="1"/>
    <col min="86" max="86" width="5.421875" style="1" customWidth="1"/>
    <col min="87" max="87" width="6.28125" style="1" customWidth="1"/>
    <col min="88" max="88" width="22.7109375" style="1" customWidth="1"/>
    <col min="89" max="89" width="9.421875" style="1" customWidth="1"/>
    <col min="90" max="16384" width="1.28515625" style="5" customWidth="1"/>
  </cols>
  <sheetData>
    <row r="1" spans="1:82" ht="19.5" customHeight="1">
      <c r="A1" s="1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6"/>
      <c r="BG1" s="26"/>
      <c r="BH1" s="26"/>
      <c r="BI1" s="26"/>
      <c r="BJ1" s="26"/>
      <c r="BK1" s="1"/>
      <c r="BL1" s="1"/>
      <c r="BM1" s="45" t="s">
        <v>68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D1" s="5" t="s">
        <v>69</v>
      </c>
    </row>
    <row r="2" spans="1:78" ht="19.5" customHeight="1">
      <c r="A2" s="46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spans="1:39" ht="11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78" ht="21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8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  <c r="AS4" s="51" t="s">
        <v>0</v>
      </c>
      <c r="AT4" s="52"/>
      <c r="AU4" s="52"/>
      <c r="AV4" s="52"/>
      <c r="AW4" s="53"/>
      <c r="AX4" s="54"/>
      <c r="AY4" s="55"/>
      <c r="AZ4" s="55"/>
      <c r="BA4" s="55"/>
      <c r="BB4" s="55"/>
      <c r="BC4" s="52" t="s">
        <v>9</v>
      </c>
      <c r="BD4" s="52"/>
      <c r="BE4" s="53"/>
      <c r="BF4" s="56"/>
      <c r="BG4" s="57"/>
      <c r="BH4" s="57"/>
      <c r="BI4" s="58"/>
      <c r="BJ4" s="59" t="s">
        <v>36</v>
      </c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1"/>
    </row>
    <row r="5" spans="1:78" ht="21" customHeight="1">
      <c r="A5" s="62" t="s">
        <v>39</v>
      </c>
      <c r="B5" s="63"/>
      <c r="C5" s="63"/>
      <c r="D5" s="63"/>
      <c r="E5" s="63"/>
      <c r="F5" s="63"/>
      <c r="G5" s="63"/>
      <c r="H5" s="63"/>
      <c r="I5" s="64"/>
      <c r="J5" s="68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 t="s">
        <v>78</v>
      </c>
      <c r="AD5" s="70"/>
      <c r="AE5" s="70"/>
      <c r="AF5" s="70"/>
      <c r="AG5" s="71"/>
      <c r="AH5" s="68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70" t="s">
        <v>78</v>
      </c>
      <c r="BB5" s="70"/>
      <c r="BC5" s="70"/>
      <c r="BD5" s="70"/>
      <c r="BE5" s="71"/>
      <c r="BF5" s="56"/>
      <c r="BG5" s="57"/>
      <c r="BH5" s="57"/>
      <c r="BI5" s="58"/>
      <c r="BJ5" s="59" t="s">
        <v>37</v>
      </c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1"/>
    </row>
    <row r="6" spans="1:81" ht="21" customHeight="1">
      <c r="A6" s="65"/>
      <c r="B6" s="66"/>
      <c r="C6" s="66"/>
      <c r="D6" s="66"/>
      <c r="E6" s="66"/>
      <c r="F6" s="66"/>
      <c r="G6" s="66"/>
      <c r="H6" s="66"/>
      <c r="I6" s="67"/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0" t="s">
        <v>78</v>
      </c>
      <c r="AD6" s="70"/>
      <c r="AE6" s="70"/>
      <c r="AF6" s="70"/>
      <c r="AG6" s="71"/>
      <c r="AH6" s="68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0" t="s">
        <v>78</v>
      </c>
      <c r="BB6" s="70"/>
      <c r="BC6" s="70"/>
      <c r="BD6" s="70"/>
      <c r="BE6" s="71"/>
      <c r="BF6" s="74" t="s">
        <v>61</v>
      </c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6"/>
      <c r="CB6" s="6"/>
      <c r="CC6" s="6"/>
    </row>
    <row r="7" ht="6" customHeight="1">
      <c r="A7" s="7"/>
    </row>
    <row r="8" spans="1:29" ht="15" customHeight="1">
      <c r="A8" s="22" t="s">
        <v>67</v>
      </c>
      <c r="D8" s="78"/>
      <c r="E8" s="79"/>
      <c r="F8" s="79"/>
      <c r="G8" s="80"/>
      <c r="H8" s="81" t="s">
        <v>66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9.5" customHeight="1">
      <c r="A9" s="22"/>
      <c r="C9" s="29"/>
      <c r="D9" s="30"/>
      <c r="E9" s="30"/>
      <c r="F9" s="30"/>
      <c r="G9" s="30"/>
      <c r="H9" s="31"/>
      <c r="I9" s="31"/>
      <c r="J9" s="31"/>
      <c r="K9" s="31"/>
      <c r="L9" s="3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78" ht="19.5" customHeight="1">
      <c r="A10" s="7" t="s">
        <v>2</v>
      </c>
      <c r="AR10" s="34"/>
      <c r="AS10" s="207" t="s">
        <v>79</v>
      </c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34"/>
      <c r="BV10" s="34"/>
      <c r="BW10" s="34"/>
      <c r="BX10" s="34"/>
      <c r="BY10" s="34"/>
      <c r="BZ10" s="34"/>
    </row>
    <row r="11" ht="4.5" customHeight="1">
      <c r="A11" s="7"/>
    </row>
    <row r="12" spans="3:89" s="8" customFormat="1" ht="19.5" customHeight="1">
      <c r="C12" s="83"/>
      <c r="D12" s="83"/>
      <c r="E12" s="83"/>
      <c r="F12" s="83"/>
      <c r="G12" s="84" t="s">
        <v>40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9"/>
      <c r="AQ12" s="9"/>
      <c r="AR12" s="9"/>
      <c r="AS12" s="85" t="s">
        <v>12</v>
      </c>
      <c r="AT12" s="85"/>
      <c r="AU12" s="85"/>
      <c r="AV12" s="85"/>
      <c r="AW12" s="85"/>
      <c r="AX12" s="85"/>
      <c r="AY12" s="73"/>
      <c r="AZ12" s="73"/>
      <c r="BA12" s="73"/>
      <c r="BB12" s="73"/>
      <c r="BC12" s="73"/>
      <c r="BD12" s="73"/>
      <c r="BE12" s="76" t="s">
        <v>9</v>
      </c>
      <c r="BF12" s="77"/>
      <c r="BG12" s="72" t="s">
        <v>15</v>
      </c>
      <c r="BH12" s="72"/>
      <c r="BI12" s="72"/>
      <c r="BJ12" s="72"/>
      <c r="BK12" s="72"/>
      <c r="BL12" s="72"/>
      <c r="BM12" s="73"/>
      <c r="BN12" s="73"/>
      <c r="BO12" s="73"/>
      <c r="BP12" s="73"/>
      <c r="BQ12" s="73"/>
      <c r="BR12" s="73"/>
      <c r="BS12" s="76" t="s">
        <v>9</v>
      </c>
      <c r="BT12" s="77"/>
      <c r="CH12" s="1"/>
      <c r="CI12" s="1"/>
      <c r="CJ12" s="1"/>
      <c r="CK12" s="1"/>
    </row>
    <row r="13" spans="3:89" s="8" customFormat="1" ht="19.5" customHeight="1">
      <c r="C13" s="83"/>
      <c r="D13" s="83"/>
      <c r="E13" s="83"/>
      <c r="F13" s="83"/>
      <c r="G13" s="84" t="s">
        <v>41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S13" s="85" t="s">
        <v>13</v>
      </c>
      <c r="AT13" s="85"/>
      <c r="AU13" s="85"/>
      <c r="AV13" s="85"/>
      <c r="AW13" s="85"/>
      <c r="AX13" s="85"/>
      <c r="AY13" s="73"/>
      <c r="AZ13" s="73"/>
      <c r="BA13" s="73"/>
      <c r="BB13" s="73"/>
      <c r="BC13" s="73"/>
      <c r="BD13" s="73"/>
      <c r="BE13" s="76" t="s">
        <v>9</v>
      </c>
      <c r="BF13" s="77"/>
      <c r="BG13" s="72" t="s">
        <v>16</v>
      </c>
      <c r="BH13" s="72"/>
      <c r="BI13" s="72"/>
      <c r="BJ13" s="72"/>
      <c r="BK13" s="72"/>
      <c r="BL13" s="72"/>
      <c r="BM13" s="73"/>
      <c r="BN13" s="73"/>
      <c r="BO13" s="73"/>
      <c r="BP13" s="73"/>
      <c r="BQ13" s="73"/>
      <c r="BR13" s="73"/>
      <c r="BS13" s="76" t="s">
        <v>9</v>
      </c>
      <c r="BT13" s="77"/>
      <c r="CG13" s="5"/>
      <c r="CH13" s="1"/>
      <c r="CI13" s="1"/>
      <c r="CJ13" s="1"/>
      <c r="CK13" s="1"/>
    </row>
    <row r="14" spans="3:89" s="8" customFormat="1" ht="19.5" customHeight="1">
      <c r="C14" s="83"/>
      <c r="D14" s="83"/>
      <c r="E14" s="83"/>
      <c r="F14" s="83"/>
      <c r="G14" s="84" t="s">
        <v>42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S14" s="85" t="s">
        <v>14</v>
      </c>
      <c r="AT14" s="85"/>
      <c r="AU14" s="85"/>
      <c r="AV14" s="85"/>
      <c r="AW14" s="85"/>
      <c r="AX14" s="85"/>
      <c r="AY14" s="73"/>
      <c r="AZ14" s="73"/>
      <c r="BA14" s="73"/>
      <c r="BB14" s="73"/>
      <c r="BC14" s="73"/>
      <c r="BD14" s="73"/>
      <c r="BE14" s="76" t="s">
        <v>9</v>
      </c>
      <c r="BF14" s="77"/>
      <c r="BG14" s="72" t="s">
        <v>21</v>
      </c>
      <c r="BH14" s="72"/>
      <c r="BI14" s="72"/>
      <c r="BJ14" s="72"/>
      <c r="BK14" s="72"/>
      <c r="BL14" s="72"/>
      <c r="BM14" s="86">
        <f>AY12+AY13+AY14+BM12+BM13</f>
        <v>0</v>
      </c>
      <c r="BN14" s="86"/>
      <c r="BO14" s="86"/>
      <c r="BP14" s="86"/>
      <c r="BQ14" s="86"/>
      <c r="BR14" s="86"/>
      <c r="BS14" s="76" t="s">
        <v>9</v>
      </c>
      <c r="BT14" s="77"/>
      <c r="CG14" s="5"/>
      <c r="CH14" s="1"/>
      <c r="CI14" s="1"/>
      <c r="CJ14" s="1"/>
      <c r="CK14" s="1"/>
    </row>
    <row r="15" spans="3:89" s="6" customFormat="1" ht="19.5" customHeight="1">
      <c r="C15" s="87" t="s">
        <v>62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CB15" s="3"/>
      <c r="CC15" s="3"/>
      <c r="CG15" s="10"/>
      <c r="CH15" s="1"/>
      <c r="CI15" s="1"/>
      <c r="CJ15" s="1"/>
      <c r="CK15" s="1"/>
    </row>
    <row r="16" spans="1:89" s="13" customFormat="1" ht="19.5" customHeight="1">
      <c r="A16" s="11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CB16" s="2"/>
      <c r="CC16" s="2"/>
      <c r="CG16" s="5"/>
      <c r="CH16" s="35"/>
      <c r="CI16" s="35"/>
      <c r="CJ16" s="35"/>
      <c r="CK16" s="35"/>
    </row>
    <row r="17" spans="1:89" s="13" customFormat="1" ht="4.5" customHeight="1" thickBo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CB17" s="2"/>
      <c r="CC17" s="2"/>
      <c r="CG17" s="5"/>
      <c r="CH17" s="35"/>
      <c r="CI17" s="35"/>
      <c r="CJ17" s="35"/>
      <c r="CK17" s="35"/>
    </row>
    <row r="18" spans="1:89" s="13" customFormat="1" ht="19.5" customHeight="1">
      <c r="A18" s="11"/>
      <c r="B18" s="12"/>
      <c r="C18" s="89" t="s">
        <v>44</v>
      </c>
      <c r="D18" s="90"/>
      <c r="E18" s="90"/>
      <c r="F18" s="90"/>
      <c r="G18" s="90"/>
      <c r="H18" s="91"/>
      <c r="I18" s="89" t="s">
        <v>45</v>
      </c>
      <c r="J18" s="90"/>
      <c r="K18" s="90"/>
      <c r="L18" s="90"/>
      <c r="M18" s="90"/>
      <c r="N18" s="91"/>
      <c r="O18" s="89" t="s">
        <v>58</v>
      </c>
      <c r="P18" s="90"/>
      <c r="Q18" s="90"/>
      <c r="R18" s="90"/>
      <c r="S18" s="90"/>
      <c r="T18" s="91"/>
      <c r="U18" s="95" t="s">
        <v>59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7"/>
      <c r="BK18" s="98" t="s">
        <v>10</v>
      </c>
      <c r="BL18" s="99"/>
      <c r="BM18" s="99"/>
      <c r="BN18" s="99"/>
      <c r="BO18" s="99"/>
      <c r="BP18" s="99"/>
      <c r="BQ18" s="99"/>
      <c r="BR18" s="99"/>
      <c r="BS18" s="100"/>
      <c r="CG18" s="5"/>
      <c r="CH18" s="35"/>
      <c r="CI18" s="35"/>
      <c r="CJ18" s="35"/>
      <c r="CK18" s="35"/>
    </row>
    <row r="19" spans="1:89" s="13" customFormat="1" ht="19.5" customHeight="1" thickBot="1">
      <c r="A19" s="12"/>
      <c r="B19" s="12"/>
      <c r="C19" s="92"/>
      <c r="D19" s="93"/>
      <c r="E19" s="93"/>
      <c r="F19" s="93"/>
      <c r="G19" s="93"/>
      <c r="H19" s="94"/>
      <c r="I19" s="92"/>
      <c r="J19" s="93"/>
      <c r="K19" s="93"/>
      <c r="L19" s="93"/>
      <c r="M19" s="93"/>
      <c r="N19" s="94"/>
      <c r="O19" s="92"/>
      <c r="P19" s="93"/>
      <c r="Q19" s="93"/>
      <c r="R19" s="93"/>
      <c r="S19" s="93"/>
      <c r="T19" s="94"/>
      <c r="U19" s="101" t="s">
        <v>24</v>
      </c>
      <c r="V19" s="102"/>
      <c r="W19" s="102"/>
      <c r="X19" s="102"/>
      <c r="Y19" s="102"/>
      <c r="Z19" s="103"/>
      <c r="AA19" s="104" t="s">
        <v>4</v>
      </c>
      <c r="AB19" s="102"/>
      <c r="AC19" s="102"/>
      <c r="AD19" s="102"/>
      <c r="AE19" s="102"/>
      <c r="AF19" s="103"/>
      <c r="AG19" s="104" t="s">
        <v>3</v>
      </c>
      <c r="AH19" s="102"/>
      <c r="AI19" s="102"/>
      <c r="AJ19" s="102"/>
      <c r="AK19" s="103"/>
      <c r="AL19" s="104" t="s">
        <v>5</v>
      </c>
      <c r="AM19" s="102"/>
      <c r="AN19" s="102"/>
      <c r="AO19" s="102"/>
      <c r="AP19" s="102"/>
      <c r="AQ19" s="103"/>
      <c r="AR19" s="104" t="s">
        <v>6</v>
      </c>
      <c r="AS19" s="102"/>
      <c r="AT19" s="102"/>
      <c r="AU19" s="102"/>
      <c r="AV19" s="102"/>
      <c r="AW19" s="103"/>
      <c r="AX19" s="104" t="s">
        <v>7</v>
      </c>
      <c r="AY19" s="102"/>
      <c r="AZ19" s="102"/>
      <c r="BA19" s="102"/>
      <c r="BB19" s="102"/>
      <c r="BC19" s="105"/>
      <c r="BD19" s="106" t="s">
        <v>8</v>
      </c>
      <c r="BE19" s="102"/>
      <c r="BF19" s="102"/>
      <c r="BG19" s="102"/>
      <c r="BH19" s="102"/>
      <c r="BI19" s="107"/>
      <c r="BK19" s="108" t="e">
        <f>ROUNDUP(BD32/O32,1)</f>
        <v>#DIV/0!</v>
      </c>
      <c r="BL19" s="108"/>
      <c r="BM19" s="108"/>
      <c r="BN19" s="108"/>
      <c r="BO19" s="108"/>
      <c r="BP19" s="108"/>
      <c r="BQ19" s="108"/>
      <c r="BR19" s="108"/>
      <c r="BS19" s="108"/>
      <c r="CG19" s="5"/>
      <c r="CH19" s="35"/>
      <c r="CI19" s="35"/>
      <c r="CJ19" s="35"/>
      <c r="CK19" s="35"/>
    </row>
    <row r="20" spans="1:89" s="13" customFormat="1" ht="16.5" customHeight="1">
      <c r="A20" s="12"/>
      <c r="B20" s="12"/>
      <c r="C20" s="122" t="s">
        <v>46</v>
      </c>
      <c r="D20" s="113"/>
      <c r="E20" s="113"/>
      <c r="F20" s="113"/>
      <c r="G20" s="113"/>
      <c r="H20" s="113"/>
      <c r="I20" s="123"/>
      <c r="J20" s="124"/>
      <c r="K20" s="124"/>
      <c r="L20" s="124"/>
      <c r="M20" s="124"/>
      <c r="N20" s="125"/>
      <c r="O20" s="109"/>
      <c r="P20" s="110"/>
      <c r="Q20" s="110"/>
      <c r="R20" s="110"/>
      <c r="S20" s="110"/>
      <c r="T20" s="111"/>
      <c r="U20" s="109"/>
      <c r="V20" s="110"/>
      <c r="W20" s="110"/>
      <c r="X20" s="110"/>
      <c r="Y20" s="110"/>
      <c r="Z20" s="111"/>
      <c r="AA20" s="109"/>
      <c r="AB20" s="110"/>
      <c r="AC20" s="110"/>
      <c r="AD20" s="110"/>
      <c r="AE20" s="110"/>
      <c r="AF20" s="111"/>
      <c r="AG20" s="115"/>
      <c r="AH20" s="110"/>
      <c r="AI20" s="110"/>
      <c r="AJ20" s="110"/>
      <c r="AK20" s="110"/>
      <c r="AL20" s="109"/>
      <c r="AM20" s="110"/>
      <c r="AN20" s="110"/>
      <c r="AO20" s="110"/>
      <c r="AP20" s="110"/>
      <c r="AQ20" s="111"/>
      <c r="AR20" s="109"/>
      <c r="AS20" s="110"/>
      <c r="AT20" s="110"/>
      <c r="AU20" s="110"/>
      <c r="AV20" s="110"/>
      <c r="AW20" s="111"/>
      <c r="AX20" s="109"/>
      <c r="AY20" s="110"/>
      <c r="AZ20" s="110"/>
      <c r="BA20" s="110"/>
      <c r="BB20" s="110"/>
      <c r="BC20" s="111"/>
      <c r="BD20" s="112">
        <f>U20+AG20+AL20+AR20+AX20+AA20</f>
        <v>0</v>
      </c>
      <c r="BE20" s="113"/>
      <c r="BF20" s="113"/>
      <c r="BG20" s="113"/>
      <c r="BH20" s="113"/>
      <c r="BI20" s="114"/>
      <c r="BK20" s="108"/>
      <c r="BL20" s="108"/>
      <c r="BM20" s="108"/>
      <c r="BN20" s="108"/>
      <c r="BO20" s="108"/>
      <c r="BP20" s="108"/>
      <c r="BQ20" s="108"/>
      <c r="BR20" s="108"/>
      <c r="BS20" s="108"/>
      <c r="BU20" s="5"/>
      <c r="CH20" s="35"/>
      <c r="CI20" s="35"/>
      <c r="CJ20" s="35"/>
      <c r="CK20" s="35"/>
    </row>
    <row r="21" spans="1:89" s="13" customFormat="1" ht="16.5" customHeight="1">
      <c r="A21" s="12"/>
      <c r="B21" s="12"/>
      <c r="C21" s="116" t="s">
        <v>47</v>
      </c>
      <c r="D21" s="117"/>
      <c r="E21" s="117"/>
      <c r="F21" s="117"/>
      <c r="G21" s="117"/>
      <c r="H21" s="117"/>
      <c r="I21" s="126"/>
      <c r="J21" s="127"/>
      <c r="K21" s="127"/>
      <c r="L21" s="127"/>
      <c r="M21" s="127"/>
      <c r="N21" s="128"/>
      <c r="O21" s="118"/>
      <c r="P21" s="70"/>
      <c r="Q21" s="70"/>
      <c r="R21" s="70"/>
      <c r="S21" s="70"/>
      <c r="T21" s="119"/>
      <c r="U21" s="118"/>
      <c r="V21" s="70"/>
      <c r="W21" s="70"/>
      <c r="X21" s="70"/>
      <c r="Y21" s="70"/>
      <c r="Z21" s="119"/>
      <c r="AA21" s="118"/>
      <c r="AB21" s="70"/>
      <c r="AC21" s="70"/>
      <c r="AD21" s="70"/>
      <c r="AE21" s="70"/>
      <c r="AF21" s="119"/>
      <c r="AG21" s="120"/>
      <c r="AH21" s="121"/>
      <c r="AI21" s="121"/>
      <c r="AJ21" s="121"/>
      <c r="AK21" s="121"/>
      <c r="AL21" s="118"/>
      <c r="AM21" s="70"/>
      <c r="AN21" s="70"/>
      <c r="AO21" s="70"/>
      <c r="AP21" s="70"/>
      <c r="AQ21" s="119"/>
      <c r="AR21" s="118"/>
      <c r="AS21" s="70"/>
      <c r="AT21" s="70"/>
      <c r="AU21" s="70"/>
      <c r="AV21" s="70"/>
      <c r="AW21" s="119"/>
      <c r="AX21" s="118"/>
      <c r="AY21" s="70"/>
      <c r="AZ21" s="70"/>
      <c r="BA21" s="70"/>
      <c r="BB21" s="70"/>
      <c r="BC21" s="119"/>
      <c r="BD21" s="132">
        <f>U21+AG21+AL21+AR21+AX21+AA21</f>
        <v>0</v>
      </c>
      <c r="BE21" s="117"/>
      <c r="BF21" s="117"/>
      <c r="BG21" s="117"/>
      <c r="BH21" s="117"/>
      <c r="BI21" s="133"/>
      <c r="BU21" s="5"/>
      <c r="CH21" s="35"/>
      <c r="CI21" s="35"/>
      <c r="CJ21" s="35"/>
      <c r="CK21" s="35"/>
    </row>
    <row r="22" spans="1:89" s="13" customFormat="1" ht="16.5" customHeight="1">
      <c r="A22" s="12"/>
      <c r="B22" s="12"/>
      <c r="C22" s="116" t="s">
        <v>48</v>
      </c>
      <c r="D22" s="117"/>
      <c r="E22" s="117"/>
      <c r="F22" s="117"/>
      <c r="G22" s="117"/>
      <c r="H22" s="117"/>
      <c r="I22" s="126"/>
      <c r="J22" s="127"/>
      <c r="K22" s="127"/>
      <c r="L22" s="127"/>
      <c r="M22" s="127"/>
      <c r="N22" s="128"/>
      <c r="O22" s="118"/>
      <c r="P22" s="70"/>
      <c r="Q22" s="70"/>
      <c r="R22" s="70"/>
      <c r="S22" s="70"/>
      <c r="T22" s="119"/>
      <c r="U22" s="118"/>
      <c r="V22" s="70"/>
      <c r="W22" s="70"/>
      <c r="X22" s="70"/>
      <c r="Y22" s="70"/>
      <c r="Z22" s="119"/>
      <c r="AA22" s="118"/>
      <c r="AB22" s="70"/>
      <c r="AC22" s="70"/>
      <c r="AD22" s="70"/>
      <c r="AE22" s="70"/>
      <c r="AF22" s="119"/>
      <c r="AG22" s="120"/>
      <c r="AH22" s="121"/>
      <c r="AI22" s="121"/>
      <c r="AJ22" s="121"/>
      <c r="AK22" s="121"/>
      <c r="AL22" s="118"/>
      <c r="AM22" s="70"/>
      <c r="AN22" s="70"/>
      <c r="AO22" s="70"/>
      <c r="AP22" s="70"/>
      <c r="AQ22" s="119"/>
      <c r="AR22" s="118"/>
      <c r="AS22" s="70"/>
      <c r="AT22" s="70"/>
      <c r="AU22" s="70"/>
      <c r="AV22" s="70"/>
      <c r="AW22" s="119"/>
      <c r="AX22" s="118"/>
      <c r="AY22" s="70"/>
      <c r="AZ22" s="70"/>
      <c r="BA22" s="70"/>
      <c r="BB22" s="70"/>
      <c r="BC22" s="119"/>
      <c r="BD22" s="132">
        <f>U22+AG22+AL22+AR22+AX22+AA22</f>
        <v>0</v>
      </c>
      <c r="BE22" s="117"/>
      <c r="BF22" s="117"/>
      <c r="BG22" s="117"/>
      <c r="BH22" s="117"/>
      <c r="BI22" s="133"/>
      <c r="BU22" s="5"/>
      <c r="CH22" s="35"/>
      <c r="CI22" s="35"/>
      <c r="CJ22" s="35"/>
      <c r="CK22" s="35"/>
    </row>
    <row r="23" spans="1:89" s="13" customFormat="1" ht="16.5" customHeight="1">
      <c r="A23" s="12"/>
      <c r="B23" s="12"/>
      <c r="C23" s="116" t="s">
        <v>49</v>
      </c>
      <c r="D23" s="117"/>
      <c r="E23" s="117"/>
      <c r="F23" s="117"/>
      <c r="G23" s="117"/>
      <c r="H23" s="117"/>
      <c r="I23" s="126"/>
      <c r="J23" s="127"/>
      <c r="K23" s="127"/>
      <c r="L23" s="127"/>
      <c r="M23" s="127"/>
      <c r="N23" s="128"/>
      <c r="O23" s="118"/>
      <c r="P23" s="70"/>
      <c r="Q23" s="70"/>
      <c r="R23" s="70"/>
      <c r="S23" s="70"/>
      <c r="T23" s="119"/>
      <c r="U23" s="118"/>
      <c r="V23" s="70"/>
      <c r="W23" s="70"/>
      <c r="X23" s="70"/>
      <c r="Y23" s="70"/>
      <c r="Z23" s="119"/>
      <c r="AA23" s="118"/>
      <c r="AB23" s="70"/>
      <c r="AC23" s="70"/>
      <c r="AD23" s="70"/>
      <c r="AE23" s="70"/>
      <c r="AF23" s="119"/>
      <c r="AG23" s="120"/>
      <c r="AH23" s="121"/>
      <c r="AI23" s="121"/>
      <c r="AJ23" s="121"/>
      <c r="AK23" s="121"/>
      <c r="AL23" s="118"/>
      <c r="AM23" s="70"/>
      <c r="AN23" s="70"/>
      <c r="AO23" s="70"/>
      <c r="AP23" s="70"/>
      <c r="AQ23" s="119"/>
      <c r="AR23" s="118"/>
      <c r="AS23" s="70"/>
      <c r="AT23" s="70"/>
      <c r="AU23" s="70"/>
      <c r="AV23" s="70"/>
      <c r="AW23" s="119"/>
      <c r="AX23" s="118"/>
      <c r="AY23" s="70"/>
      <c r="AZ23" s="70"/>
      <c r="BA23" s="70"/>
      <c r="BB23" s="70"/>
      <c r="BC23" s="119"/>
      <c r="BD23" s="132">
        <f>U23+AG23+AL23+AR23+AX23+AA23</f>
        <v>0</v>
      </c>
      <c r="BE23" s="117"/>
      <c r="BF23" s="117"/>
      <c r="BG23" s="117"/>
      <c r="BH23" s="117"/>
      <c r="BI23" s="133"/>
      <c r="BU23" s="5"/>
      <c r="CH23" s="35"/>
      <c r="CI23" s="35"/>
      <c r="CJ23" s="35"/>
      <c r="CK23" s="35"/>
    </row>
    <row r="24" spans="1:89" s="13" customFormat="1" ht="16.5" customHeight="1">
      <c r="A24" s="12"/>
      <c r="B24" s="12"/>
      <c r="C24" s="116" t="s">
        <v>50</v>
      </c>
      <c r="D24" s="117"/>
      <c r="E24" s="117"/>
      <c r="F24" s="117"/>
      <c r="G24" s="117"/>
      <c r="H24" s="117"/>
      <c r="I24" s="126"/>
      <c r="J24" s="127"/>
      <c r="K24" s="127"/>
      <c r="L24" s="127"/>
      <c r="M24" s="127"/>
      <c r="N24" s="128"/>
      <c r="O24" s="118"/>
      <c r="P24" s="70"/>
      <c r="Q24" s="70"/>
      <c r="R24" s="70"/>
      <c r="S24" s="70"/>
      <c r="T24" s="119"/>
      <c r="U24" s="118"/>
      <c r="V24" s="70"/>
      <c r="W24" s="70"/>
      <c r="X24" s="70"/>
      <c r="Y24" s="70"/>
      <c r="Z24" s="119"/>
      <c r="AA24" s="118"/>
      <c r="AB24" s="70"/>
      <c r="AC24" s="70"/>
      <c r="AD24" s="70"/>
      <c r="AE24" s="70"/>
      <c r="AF24" s="119"/>
      <c r="AG24" s="120"/>
      <c r="AH24" s="121"/>
      <c r="AI24" s="121"/>
      <c r="AJ24" s="121"/>
      <c r="AK24" s="121"/>
      <c r="AL24" s="118"/>
      <c r="AM24" s="70"/>
      <c r="AN24" s="70"/>
      <c r="AO24" s="70"/>
      <c r="AP24" s="70"/>
      <c r="AQ24" s="119"/>
      <c r="AR24" s="118"/>
      <c r="AS24" s="70"/>
      <c r="AT24" s="70"/>
      <c r="AU24" s="70"/>
      <c r="AV24" s="70"/>
      <c r="AW24" s="119"/>
      <c r="AX24" s="118"/>
      <c r="AY24" s="70"/>
      <c r="AZ24" s="70"/>
      <c r="BA24" s="70"/>
      <c r="BB24" s="70"/>
      <c r="BC24" s="119"/>
      <c r="BD24" s="132">
        <f>U24+AG24+AL24+AR24+AX24+AA24</f>
        <v>0</v>
      </c>
      <c r="BE24" s="117"/>
      <c r="BF24" s="117"/>
      <c r="BG24" s="117"/>
      <c r="BH24" s="117"/>
      <c r="BI24" s="133"/>
      <c r="BU24" s="5"/>
      <c r="CH24" s="35"/>
      <c r="CI24" s="35"/>
      <c r="CJ24" s="35"/>
      <c r="CK24" s="35"/>
    </row>
    <row r="25" spans="1:89" s="13" customFormat="1" ht="16.5" customHeight="1">
      <c r="A25" s="12"/>
      <c r="B25" s="12"/>
      <c r="C25" s="116" t="s">
        <v>51</v>
      </c>
      <c r="D25" s="117"/>
      <c r="E25" s="117"/>
      <c r="F25" s="117"/>
      <c r="G25" s="117"/>
      <c r="H25" s="117"/>
      <c r="I25" s="129"/>
      <c r="J25" s="130"/>
      <c r="K25" s="130"/>
      <c r="L25" s="130"/>
      <c r="M25" s="130"/>
      <c r="N25" s="131"/>
      <c r="O25" s="118"/>
      <c r="P25" s="70"/>
      <c r="Q25" s="70"/>
      <c r="R25" s="70"/>
      <c r="S25" s="70"/>
      <c r="T25" s="119"/>
      <c r="U25" s="118"/>
      <c r="V25" s="70"/>
      <c r="W25" s="70"/>
      <c r="X25" s="70"/>
      <c r="Y25" s="70"/>
      <c r="Z25" s="119"/>
      <c r="AA25" s="118"/>
      <c r="AB25" s="70"/>
      <c r="AC25" s="70"/>
      <c r="AD25" s="70"/>
      <c r="AE25" s="70"/>
      <c r="AF25" s="119"/>
      <c r="AG25" s="120"/>
      <c r="AH25" s="121"/>
      <c r="AI25" s="121"/>
      <c r="AJ25" s="121"/>
      <c r="AK25" s="121"/>
      <c r="AL25" s="118"/>
      <c r="AM25" s="70"/>
      <c r="AN25" s="70"/>
      <c r="AO25" s="70"/>
      <c r="AP25" s="70"/>
      <c r="AQ25" s="119"/>
      <c r="AR25" s="118"/>
      <c r="AS25" s="70"/>
      <c r="AT25" s="70"/>
      <c r="AU25" s="70"/>
      <c r="AV25" s="70"/>
      <c r="AW25" s="119"/>
      <c r="AX25" s="118"/>
      <c r="AY25" s="70"/>
      <c r="AZ25" s="70"/>
      <c r="BA25" s="70"/>
      <c r="BB25" s="70"/>
      <c r="BC25" s="119"/>
      <c r="BD25" s="132">
        <f aca="true" t="shared" si="0" ref="BD25:BD30">U25+AG25+AL25+AR25+AX25+AA25</f>
        <v>0</v>
      </c>
      <c r="BE25" s="117"/>
      <c r="BF25" s="117"/>
      <c r="BG25" s="117"/>
      <c r="BH25" s="117"/>
      <c r="BI25" s="133"/>
      <c r="BU25" s="5"/>
      <c r="CH25" s="35"/>
      <c r="CI25" s="35"/>
      <c r="CJ25" s="35"/>
      <c r="CK25" s="35"/>
    </row>
    <row r="26" spans="1:89" s="13" customFormat="1" ht="16.5" customHeight="1">
      <c r="A26" s="12"/>
      <c r="B26" s="12"/>
      <c r="C26" s="116" t="s">
        <v>52</v>
      </c>
      <c r="D26" s="117"/>
      <c r="E26" s="117"/>
      <c r="F26" s="117"/>
      <c r="G26" s="117"/>
      <c r="H26" s="117"/>
      <c r="I26" s="116"/>
      <c r="J26" s="117"/>
      <c r="K26" s="117"/>
      <c r="L26" s="117"/>
      <c r="M26" s="117"/>
      <c r="N26" s="117"/>
      <c r="O26" s="118"/>
      <c r="P26" s="70"/>
      <c r="Q26" s="70"/>
      <c r="R26" s="70"/>
      <c r="S26" s="70"/>
      <c r="T26" s="119"/>
      <c r="U26" s="118"/>
      <c r="V26" s="70"/>
      <c r="W26" s="70"/>
      <c r="X26" s="70"/>
      <c r="Y26" s="70"/>
      <c r="Z26" s="119"/>
      <c r="AA26" s="118"/>
      <c r="AB26" s="70"/>
      <c r="AC26" s="70"/>
      <c r="AD26" s="70"/>
      <c r="AE26" s="70"/>
      <c r="AF26" s="119"/>
      <c r="AG26" s="120"/>
      <c r="AH26" s="121"/>
      <c r="AI26" s="121"/>
      <c r="AJ26" s="121"/>
      <c r="AK26" s="121"/>
      <c r="AL26" s="118"/>
      <c r="AM26" s="70"/>
      <c r="AN26" s="70"/>
      <c r="AO26" s="70"/>
      <c r="AP26" s="70"/>
      <c r="AQ26" s="119"/>
      <c r="AR26" s="118"/>
      <c r="AS26" s="70"/>
      <c r="AT26" s="70"/>
      <c r="AU26" s="70"/>
      <c r="AV26" s="70"/>
      <c r="AW26" s="119"/>
      <c r="AX26" s="118"/>
      <c r="AY26" s="70"/>
      <c r="AZ26" s="70"/>
      <c r="BA26" s="70"/>
      <c r="BB26" s="70"/>
      <c r="BC26" s="119"/>
      <c r="BD26" s="132">
        <f>U26+AG26+AL26+AR26+AX26+AA26</f>
        <v>0</v>
      </c>
      <c r="BE26" s="117"/>
      <c r="BF26" s="117"/>
      <c r="BG26" s="117"/>
      <c r="BH26" s="117"/>
      <c r="BI26" s="133"/>
      <c r="BU26" s="5"/>
      <c r="CH26" s="35"/>
      <c r="CI26" s="35"/>
      <c r="CJ26" s="35"/>
      <c r="CK26" s="35"/>
    </row>
    <row r="27" spans="1:89" s="13" customFormat="1" ht="16.5" customHeight="1">
      <c r="A27" s="12"/>
      <c r="B27" s="12"/>
      <c r="C27" s="116" t="s">
        <v>53</v>
      </c>
      <c r="D27" s="117"/>
      <c r="E27" s="117"/>
      <c r="F27" s="117"/>
      <c r="G27" s="117"/>
      <c r="H27" s="117"/>
      <c r="I27" s="116"/>
      <c r="J27" s="117"/>
      <c r="K27" s="117"/>
      <c r="L27" s="117"/>
      <c r="M27" s="117"/>
      <c r="N27" s="117"/>
      <c r="O27" s="118"/>
      <c r="P27" s="70"/>
      <c r="Q27" s="70"/>
      <c r="R27" s="70"/>
      <c r="S27" s="70"/>
      <c r="T27" s="119"/>
      <c r="U27" s="118"/>
      <c r="V27" s="70"/>
      <c r="W27" s="70"/>
      <c r="X27" s="70"/>
      <c r="Y27" s="70"/>
      <c r="Z27" s="119"/>
      <c r="AA27" s="118"/>
      <c r="AB27" s="70"/>
      <c r="AC27" s="70"/>
      <c r="AD27" s="70"/>
      <c r="AE27" s="70"/>
      <c r="AF27" s="119"/>
      <c r="AG27" s="120"/>
      <c r="AH27" s="121"/>
      <c r="AI27" s="121"/>
      <c r="AJ27" s="121"/>
      <c r="AK27" s="121"/>
      <c r="AL27" s="118"/>
      <c r="AM27" s="70"/>
      <c r="AN27" s="70"/>
      <c r="AO27" s="70"/>
      <c r="AP27" s="70"/>
      <c r="AQ27" s="119"/>
      <c r="AR27" s="118"/>
      <c r="AS27" s="70"/>
      <c r="AT27" s="70"/>
      <c r="AU27" s="70"/>
      <c r="AV27" s="70"/>
      <c r="AW27" s="119"/>
      <c r="AX27" s="118"/>
      <c r="AY27" s="70"/>
      <c r="AZ27" s="70"/>
      <c r="BA27" s="70"/>
      <c r="BB27" s="70"/>
      <c r="BC27" s="119"/>
      <c r="BD27" s="132">
        <f t="shared" si="0"/>
        <v>0</v>
      </c>
      <c r="BE27" s="117"/>
      <c r="BF27" s="117"/>
      <c r="BG27" s="117"/>
      <c r="BH27" s="117"/>
      <c r="BI27" s="133"/>
      <c r="BK27" s="134" t="s">
        <v>63</v>
      </c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4"/>
      <c r="CH27" s="35"/>
      <c r="CI27" s="35"/>
      <c r="CJ27" s="35"/>
      <c r="CK27" s="35"/>
    </row>
    <row r="28" spans="1:89" s="13" customFormat="1" ht="16.5" customHeight="1">
      <c r="A28" s="12"/>
      <c r="B28" s="12"/>
      <c r="C28" s="116" t="s">
        <v>54</v>
      </c>
      <c r="D28" s="117"/>
      <c r="E28" s="117"/>
      <c r="F28" s="117"/>
      <c r="G28" s="117"/>
      <c r="H28" s="117"/>
      <c r="I28" s="116"/>
      <c r="J28" s="117"/>
      <c r="K28" s="117"/>
      <c r="L28" s="117"/>
      <c r="M28" s="117"/>
      <c r="N28" s="117"/>
      <c r="O28" s="118"/>
      <c r="P28" s="70"/>
      <c r="Q28" s="70"/>
      <c r="R28" s="70"/>
      <c r="S28" s="70"/>
      <c r="T28" s="119"/>
      <c r="U28" s="118"/>
      <c r="V28" s="70"/>
      <c r="W28" s="70"/>
      <c r="X28" s="70"/>
      <c r="Y28" s="70"/>
      <c r="Z28" s="119"/>
      <c r="AA28" s="118"/>
      <c r="AB28" s="70"/>
      <c r="AC28" s="70"/>
      <c r="AD28" s="70"/>
      <c r="AE28" s="70"/>
      <c r="AF28" s="119"/>
      <c r="AG28" s="120"/>
      <c r="AH28" s="121"/>
      <c r="AI28" s="121"/>
      <c r="AJ28" s="121"/>
      <c r="AK28" s="121"/>
      <c r="AL28" s="118"/>
      <c r="AM28" s="70"/>
      <c r="AN28" s="70"/>
      <c r="AO28" s="70"/>
      <c r="AP28" s="70"/>
      <c r="AQ28" s="119"/>
      <c r="AR28" s="118"/>
      <c r="AS28" s="70"/>
      <c r="AT28" s="70"/>
      <c r="AU28" s="70"/>
      <c r="AV28" s="70"/>
      <c r="AW28" s="119"/>
      <c r="AX28" s="118"/>
      <c r="AY28" s="70"/>
      <c r="AZ28" s="70"/>
      <c r="BA28" s="70"/>
      <c r="BB28" s="70"/>
      <c r="BC28" s="119"/>
      <c r="BD28" s="132">
        <f t="shared" si="0"/>
        <v>0</v>
      </c>
      <c r="BE28" s="117"/>
      <c r="BF28" s="117"/>
      <c r="BG28" s="117"/>
      <c r="BH28" s="117"/>
      <c r="BI28" s="133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4"/>
      <c r="CH28" s="35"/>
      <c r="CI28" s="35"/>
      <c r="CJ28" s="35"/>
      <c r="CK28" s="35"/>
    </row>
    <row r="29" spans="1:89" s="13" customFormat="1" ht="16.5" customHeight="1">
      <c r="A29" s="12"/>
      <c r="B29" s="12"/>
      <c r="C29" s="116" t="s">
        <v>55</v>
      </c>
      <c r="D29" s="117"/>
      <c r="E29" s="117"/>
      <c r="F29" s="117"/>
      <c r="G29" s="117"/>
      <c r="H29" s="133"/>
      <c r="I29" s="116"/>
      <c r="J29" s="117"/>
      <c r="K29" s="117"/>
      <c r="L29" s="117"/>
      <c r="M29" s="117"/>
      <c r="N29" s="133"/>
      <c r="O29" s="118"/>
      <c r="P29" s="70"/>
      <c r="Q29" s="70"/>
      <c r="R29" s="70"/>
      <c r="S29" s="70"/>
      <c r="T29" s="119"/>
      <c r="U29" s="118"/>
      <c r="V29" s="70"/>
      <c r="W29" s="70"/>
      <c r="X29" s="70"/>
      <c r="Y29" s="70"/>
      <c r="Z29" s="119"/>
      <c r="AA29" s="118"/>
      <c r="AB29" s="70"/>
      <c r="AC29" s="70"/>
      <c r="AD29" s="70"/>
      <c r="AE29" s="70"/>
      <c r="AF29" s="119"/>
      <c r="AG29" s="120"/>
      <c r="AH29" s="121"/>
      <c r="AI29" s="121"/>
      <c r="AJ29" s="121"/>
      <c r="AK29" s="121"/>
      <c r="AL29" s="118"/>
      <c r="AM29" s="70"/>
      <c r="AN29" s="70"/>
      <c r="AO29" s="70"/>
      <c r="AP29" s="70"/>
      <c r="AQ29" s="119"/>
      <c r="AR29" s="118"/>
      <c r="AS29" s="70"/>
      <c r="AT29" s="70"/>
      <c r="AU29" s="70"/>
      <c r="AV29" s="70"/>
      <c r="AW29" s="119"/>
      <c r="AX29" s="118"/>
      <c r="AY29" s="70"/>
      <c r="AZ29" s="70"/>
      <c r="BA29" s="70"/>
      <c r="BB29" s="70"/>
      <c r="BC29" s="119"/>
      <c r="BD29" s="132">
        <f t="shared" si="0"/>
        <v>0</v>
      </c>
      <c r="BE29" s="117"/>
      <c r="BF29" s="117"/>
      <c r="BG29" s="117"/>
      <c r="BH29" s="117"/>
      <c r="BI29" s="133"/>
      <c r="BK29" s="134" t="s">
        <v>64</v>
      </c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4"/>
      <c r="CH29" s="35"/>
      <c r="CI29" s="35"/>
      <c r="CJ29" s="35"/>
      <c r="CK29" s="35"/>
    </row>
    <row r="30" spans="1:89" s="13" customFormat="1" ht="16.5" customHeight="1">
      <c r="A30" s="12"/>
      <c r="B30" s="12"/>
      <c r="C30" s="116" t="s">
        <v>56</v>
      </c>
      <c r="D30" s="117"/>
      <c r="E30" s="117"/>
      <c r="F30" s="117"/>
      <c r="G30" s="117"/>
      <c r="H30" s="133"/>
      <c r="I30" s="116"/>
      <c r="J30" s="117"/>
      <c r="K30" s="117"/>
      <c r="L30" s="117"/>
      <c r="M30" s="117"/>
      <c r="N30" s="133"/>
      <c r="O30" s="118"/>
      <c r="P30" s="70"/>
      <c r="Q30" s="70"/>
      <c r="R30" s="70"/>
      <c r="S30" s="70"/>
      <c r="T30" s="119"/>
      <c r="U30" s="118"/>
      <c r="V30" s="70"/>
      <c r="W30" s="70"/>
      <c r="X30" s="70"/>
      <c r="Y30" s="70"/>
      <c r="Z30" s="119"/>
      <c r="AA30" s="118"/>
      <c r="AB30" s="70"/>
      <c r="AC30" s="70"/>
      <c r="AD30" s="70"/>
      <c r="AE30" s="70"/>
      <c r="AF30" s="119"/>
      <c r="AG30" s="120"/>
      <c r="AH30" s="121"/>
      <c r="AI30" s="121"/>
      <c r="AJ30" s="121"/>
      <c r="AK30" s="121"/>
      <c r="AL30" s="118"/>
      <c r="AM30" s="70"/>
      <c r="AN30" s="70"/>
      <c r="AO30" s="70"/>
      <c r="AP30" s="70"/>
      <c r="AQ30" s="119"/>
      <c r="AR30" s="118"/>
      <c r="AS30" s="70"/>
      <c r="AT30" s="70"/>
      <c r="AU30" s="70"/>
      <c r="AV30" s="70"/>
      <c r="AW30" s="119"/>
      <c r="AX30" s="118"/>
      <c r="AY30" s="70"/>
      <c r="AZ30" s="70"/>
      <c r="BA30" s="70"/>
      <c r="BB30" s="70"/>
      <c r="BC30" s="119"/>
      <c r="BD30" s="132">
        <f t="shared" si="0"/>
        <v>0</v>
      </c>
      <c r="BE30" s="117"/>
      <c r="BF30" s="117"/>
      <c r="BG30" s="117"/>
      <c r="BH30" s="117"/>
      <c r="BI30" s="133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4"/>
      <c r="CH30" s="35"/>
      <c r="CI30" s="35"/>
      <c r="CJ30" s="35"/>
      <c r="CK30" s="35"/>
    </row>
    <row r="31" spans="1:89" s="13" customFormat="1" ht="16.5" customHeight="1" thickBot="1">
      <c r="A31" s="12"/>
      <c r="B31" s="12"/>
      <c r="C31" s="136" t="s">
        <v>57</v>
      </c>
      <c r="D31" s="137"/>
      <c r="E31" s="137"/>
      <c r="F31" s="137"/>
      <c r="G31" s="137"/>
      <c r="H31" s="138"/>
      <c r="I31" s="136"/>
      <c r="J31" s="137"/>
      <c r="K31" s="137"/>
      <c r="L31" s="137"/>
      <c r="M31" s="137"/>
      <c r="N31" s="138"/>
      <c r="O31" s="118"/>
      <c r="P31" s="70"/>
      <c r="Q31" s="70"/>
      <c r="R31" s="70"/>
      <c r="S31" s="70"/>
      <c r="T31" s="119"/>
      <c r="U31" s="118"/>
      <c r="V31" s="70"/>
      <c r="W31" s="70"/>
      <c r="X31" s="70"/>
      <c r="Y31" s="70"/>
      <c r="Z31" s="119"/>
      <c r="AA31" s="118"/>
      <c r="AB31" s="70"/>
      <c r="AC31" s="70"/>
      <c r="AD31" s="70"/>
      <c r="AE31" s="70"/>
      <c r="AF31" s="119"/>
      <c r="AG31" s="120"/>
      <c r="AH31" s="121"/>
      <c r="AI31" s="121"/>
      <c r="AJ31" s="121"/>
      <c r="AK31" s="121"/>
      <c r="AL31" s="118"/>
      <c r="AM31" s="70"/>
      <c r="AN31" s="70"/>
      <c r="AO31" s="70"/>
      <c r="AP31" s="70"/>
      <c r="AQ31" s="119"/>
      <c r="AR31" s="118"/>
      <c r="AS31" s="70"/>
      <c r="AT31" s="70"/>
      <c r="AU31" s="70"/>
      <c r="AV31" s="70"/>
      <c r="AW31" s="119"/>
      <c r="AX31" s="118"/>
      <c r="AY31" s="70"/>
      <c r="AZ31" s="70"/>
      <c r="BA31" s="70"/>
      <c r="BB31" s="70"/>
      <c r="BC31" s="119"/>
      <c r="BD31" s="132">
        <f>U31+AG31+AL31+AR31+AX31+AA31</f>
        <v>0</v>
      </c>
      <c r="BE31" s="117"/>
      <c r="BF31" s="117"/>
      <c r="BG31" s="117"/>
      <c r="BH31" s="117"/>
      <c r="BI31" s="133"/>
      <c r="BK31" s="134" t="s">
        <v>65</v>
      </c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4"/>
      <c r="CH31" s="35"/>
      <c r="CI31" s="35"/>
      <c r="CJ31" s="35"/>
      <c r="CK31" s="35"/>
    </row>
    <row r="32" spans="1:89" s="13" customFormat="1" ht="16.5" customHeight="1" thickBot="1" thickTop="1">
      <c r="A32" s="12"/>
      <c r="B32" s="12"/>
      <c r="C32" s="141" t="s">
        <v>8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3"/>
      <c r="O32" s="144">
        <f>SUM(O20:S31)</f>
        <v>0</v>
      </c>
      <c r="P32" s="145"/>
      <c r="Q32" s="145"/>
      <c r="R32" s="145"/>
      <c r="S32" s="145"/>
      <c r="T32" s="146"/>
      <c r="U32" s="135">
        <f>SUM(U20:Z31)</f>
        <v>0</v>
      </c>
      <c r="V32" s="135"/>
      <c r="W32" s="135"/>
      <c r="X32" s="135"/>
      <c r="Y32" s="135"/>
      <c r="Z32" s="135"/>
      <c r="AA32" s="135">
        <f>SUM(AA20:AF31)</f>
        <v>0</v>
      </c>
      <c r="AB32" s="135"/>
      <c r="AC32" s="135"/>
      <c r="AD32" s="135"/>
      <c r="AE32" s="135"/>
      <c r="AF32" s="135"/>
      <c r="AG32" s="135">
        <f>SUM(AG20:AK31)</f>
        <v>0</v>
      </c>
      <c r="AH32" s="135"/>
      <c r="AI32" s="135"/>
      <c r="AJ32" s="135"/>
      <c r="AK32" s="135"/>
      <c r="AL32" s="135">
        <f>SUM(AL20:AQ31)</f>
        <v>0</v>
      </c>
      <c r="AM32" s="135"/>
      <c r="AN32" s="135"/>
      <c r="AO32" s="135"/>
      <c r="AP32" s="135"/>
      <c r="AQ32" s="135"/>
      <c r="AR32" s="135">
        <f>SUM(AR20:AW31)</f>
        <v>0</v>
      </c>
      <c r="AS32" s="135"/>
      <c r="AT32" s="135"/>
      <c r="AU32" s="135"/>
      <c r="AV32" s="135"/>
      <c r="AW32" s="135"/>
      <c r="AX32" s="135">
        <f>SUM(AX20:BC31)</f>
        <v>0</v>
      </c>
      <c r="AY32" s="135"/>
      <c r="AZ32" s="135"/>
      <c r="BA32" s="135"/>
      <c r="BB32" s="135"/>
      <c r="BC32" s="147"/>
      <c r="BD32" s="148">
        <f>SUM(BD20:BH31)</f>
        <v>0</v>
      </c>
      <c r="BE32" s="145"/>
      <c r="BF32" s="145"/>
      <c r="BG32" s="145"/>
      <c r="BH32" s="145"/>
      <c r="BI32" s="146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4"/>
      <c r="CH32" s="35"/>
      <c r="CI32" s="35"/>
      <c r="CJ32" s="35"/>
      <c r="CK32" s="35"/>
    </row>
    <row r="33" spans="1:89" s="13" customFormat="1" ht="16.5" customHeight="1" thickBot="1" thickTop="1">
      <c r="A33" s="12"/>
      <c r="B33" s="12"/>
      <c r="O33" s="149" t="s">
        <v>70</v>
      </c>
      <c r="P33" s="150"/>
      <c r="Q33" s="150"/>
      <c r="R33" s="150"/>
      <c r="S33" s="150"/>
      <c r="T33" s="151"/>
      <c r="U33" s="139">
        <f>IF(U31="",0,ROUNDUP(ROUNDDOWN(U32/O32,2),1))</f>
        <v>0</v>
      </c>
      <c r="V33" s="139"/>
      <c r="W33" s="139"/>
      <c r="X33" s="139"/>
      <c r="Y33" s="139"/>
      <c r="Z33" s="139"/>
      <c r="AA33" s="139">
        <f>IF(AA31="",0,ROUNDUP(ROUNDDOWN(AA32/O32,2),1))</f>
        <v>0</v>
      </c>
      <c r="AB33" s="139"/>
      <c r="AC33" s="139"/>
      <c r="AD33" s="139"/>
      <c r="AE33" s="139"/>
      <c r="AF33" s="139"/>
      <c r="AG33" s="139">
        <f>IF(AG31="",0,ROUNDUP(ROUNDDOWN(AG32/O32,2),1))</f>
        <v>0</v>
      </c>
      <c r="AH33" s="139"/>
      <c r="AI33" s="139"/>
      <c r="AJ33" s="139"/>
      <c r="AK33" s="139"/>
      <c r="AL33" s="139">
        <f>IF(AL31="",0,ROUNDUP(ROUNDDOWN(AL32/O32,2),1))</f>
        <v>0</v>
      </c>
      <c r="AM33" s="139"/>
      <c r="AN33" s="139"/>
      <c r="AO33" s="139"/>
      <c r="AP33" s="139"/>
      <c r="AQ33" s="139"/>
      <c r="AR33" s="139">
        <f>IF(AR31="",0,ROUNDUP(ROUNDDOWN(AR32/O32,2),1))</f>
        <v>0</v>
      </c>
      <c r="AS33" s="139"/>
      <c r="AT33" s="139"/>
      <c r="AU33" s="139"/>
      <c r="AV33" s="139"/>
      <c r="AW33" s="139"/>
      <c r="AX33" s="139">
        <f>IF(AX31="",0,ROUNDUP(ROUNDDOWN(AX32/O32,2),1))</f>
        <v>0</v>
      </c>
      <c r="AY33" s="139"/>
      <c r="AZ33" s="139"/>
      <c r="BA33" s="139"/>
      <c r="BB33" s="139"/>
      <c r="BC33" s="140"/>
      <c r="BD33" s="156">
        <f>U33+AA33+AG33+AL33+AR33+AX33</f>
        <v>0</v>
      </c>
      <c r="BE33" s="157"/>
      <c r="BF33" s="157"/>
      <c r="BG33" s="157"/>
      <c r="BH33" s="157"/>
      <c r="BI33" s="158"/>
      <c r="BU33" s="5"/>
      <c r="CH33" s="35"/>
      <c r="CI33" s="35"/>
      <c r="CJ33" s="35"/>
      <c r="CK33" s="35"/>
    </row>
    <row r="34" ht="19.5" customHeight="1"/>
    <row r="35" spans="1:43" ht="19.5" customHeight="1">
      <c r="A35" s="159" t="s">
        <v>77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M35" s="7" t="s">
        <v>34</v>
      </c>
      <c r="AN35" s="8"/>
      <c r="AO35" s="8"/>
      <c r="AP35" s="8"/>
      <c r="AQ35" s="8"/>
    </row>
    <row r="36" spans="1:43" ht="4.5" customHeight="1">
      <c r="A36" s="2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7"/>
      <c r="AN36" s="8"/>
      <c r="AO36" s="8"/>
      <c r="AP36" s="8"/>
      <c r="AQ36" s="8"/>
    </row>
    <row r="37" spans="1:88" ht="21" customHeight="1">
      <c r="A37" s="8"/>
      <c r="B37" s="8"/>
      <c r="C37" s="8"/>
      <c r="D37" s="85" t="s">
        <v>71</v>
      </c>
      <c r="E37" s="85"/>
      <c r="F37" s="85"/>
      <c r="G37" s="85"/>
      <c r="H37" s="85"/>
      <c r="I37" s="85"/>
      <c r="J37" s="85"/>
      <c r="K37" s="85"/>
      <c r="L37" s="85" t="s">
        <v>17</v>
      </c>
      <c r="M37" s="85"/>
      <c r="N37" s="85"/>
      <c r="O37" s="85"/>
      <c r="P37" s="85"/>
      <c r="Q37" s="85"/>
      <c r="R37" s="85"/>
      <c r="S37" s="85"/>
      <c r="T37" s="85"/>
      <c r="U37" s="160" t="s">
        <v>74</v>
      </c>
      <c r="V37" s="86"/>
      <c r="W37" s="86"/>
      <c r="X37" s="86"/>
      <c r="Y37" s="86"/>
      <c r="Z37" s="86"/>
      <c r="AA37" s="86"/>
      <c r="AB37" s="86"/>
      <c r="AC37" s="161"/>
      <c r="AD37" s="8"/>
      <c r="AE37" s="8"/>
      <c r="AF37" s="8"/>
      <c r="AG37" s="8"/>
      <c r="AH37" s="8"/>
      <c r="AI37" s="8"/>
      <c r="AJ37" s="8"/>
      <c r="AK37" s="8"/>
      <c r="AL37" s="8"/>
      <c r="AN37" s="59" t="s">
        <v>25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162"/>
      <c r="BD37" s="61" t="s">
        <v>28</v>
      </c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H37" s="204" t="s">
        <v>87</v>
      </c>
      <c r="CI37" s="205"/>
      <c r="CJ37" s="206"/>
    </row>
    <row r="38" spans="1:88" ht="21" customHeight="1">
      <c r="A38" s="8"/>
      <c r="B38" s="8"/>
      <c r="C38" s="8"/>
      <c r="D38" s="160" t="s">
        <v>72</v>
      </c>
      <c r="E38" s="86"/>
      <c r="F38" s="86"/>
      <c r="G38" s="86"/>
      <c r="H38" s="86"/>
      <c r="I38" s="86"/>
      <c r="J38" s="86"/>
      <c r="K38" s="16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8"/>
      <c r="AE38" s="8"/>
      <c r="AF38" s="8"/>
      <c r="AG38" s="8"/>
      <c r="AH38" s="8"/>
      <c r="AI38" s="8"/>
      <c r="AJ38" s="8"/>
      <c r="AK38" s="8"/>
      <c r="AL38" s="8"/>
      <c r="AN38" s="153" t="s">
        <v>26</v>
      </c>
      <c r="AO38" s="153"/>
      <c r="AP38" s="153"/>
      <c r="AQ38" s="153"/>
      <c r="AR38" s="153"/>
      <c r="AS38" s="153"/>
      <c r="AT38" s="153"/>
      <c r="AU38" s="153"/>
      <c r="AV38" s="154" t="e">
        <f>IF($BK$19="",0,IF($C$12=$CD$1,ROUNDUP(($AX$4*0.9)/6,1),ROUNDUP($BK$19/6,1)))</f>
        <v>#DIV/0!</v>
      </c>
      <c r="AW38" s="154"/>
      <c r="AX38" s="154"/>
      <c r="AY38" s="154"/>
      <c r="AZ38" s="154"/>
      <c r="BA38" s="154"/>
      <c r="BB38" s="154"/>
      <c r="BC38" s="155"/>
      <c r="BD38" s="22"/>
      <c r="BE38" s="85" t="s">
        <v>30</v>
      </c>
      <c r="BF38" s="85"/>
      <c r="BG38" s="85"/>
      <c r="BH38" s="85"/>
      <c r="BI38" s="85"/>
      <c r="BJ38" s="85"/>
      <c r="BK38" s="154">
        <f>IF($BF$5=$CD$1,0,IF($C$12=$CD$1,AY13/9,AG33/9))</f>
        <v>0</v>
      </c>
      <c r="BL38" s="154"/>
      <c r="BM38" s="154"/>
      <c r="BN38" s="154"/>
      <c r="BO38" s="154"/>
      <c r="BP38" s="154"/>
      <c r="BQ38" s="154"/>
      <c r="BR38" s="154"/>
      <c r="BS38" s="163">
        <f>IF($BF$5=$CD$1,0,IF($C$12=$CD$1,ROUND(AY13/9*U41,0),ROUND(AG33/9*U41,0)))</f>
        <v>0</v>
      </c>
      <c r="BT38" s="163"/>
      <c r="BU38" s="163"/>
      <c r="BV38" s="163"/>
      <c r="BW38" s="163"/>
      <c r="BX38" s="163"/>
      <c r="BY38" s="163"/>
      <c r="BZ38" s="163"/>
      <c r="CH38" s="37">
        <f>AG33/9</f>
        <v>0</v>
      </c>
      <c r="CI38" s="37" t="s">
        <v>30</v>
      </c>
      <c r="CJ38" s="37" t="s">
        <v>83</v>
      </c>
    </row>
    <row r="39" spans="4:88" ht="21" customHeight="1">
      <c r="D39" s="164" t="s">
        <v>88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M39" s="10"/>
      <c r="AN39" s="183" t="s">
        <v>27</v>
      </c>
      <c r="AO39" s="183"/>
      <c r="AP39" s="183"/>
      <c r="AQ39" s="183"/>
      <c r="AR39" s="183"/>
      <c r="AS39" s="183"/>
      <c r="AT39" s="183"/>
      <c r="AU39" s="183"/>
      <c r="AV39" s="184" t="e">
        <f>IF($BK$19="",0,IF($C$12=$CD$1,ROUNDUP(($AX$4*0.9)/10,1),ROUNDUP($BK$19/10,1)))</f>
        <v>#DIV/0!</v>
      </c>
      <c r="AW39" s="184"/>
      <c r="AX39" s="184"/>
      <c r="AY39" s="184"/>
      <c r="AZ39" s="184"/>
      <c r="BA39" s="184"/>
      <c r="BB39" s="184"/>
      <c r="BC39" s="185"/>
      <c r="BD39" s="22"/>
      <c r="BE39" s="85" t="s">
        <v>31</v>
      </c>
      <c r="BF39" s="85"/>
      <c r="BG39" s="85"/>
      <c r="BH39" s="85"/>
      <c r="BI39" s="85"/>
      <c r="BJ39" s="85"/>
      <c r="BK39" s="154">
        <f>IF($BF$5=$CD$1,0,IF(C12=CD1,AY14/6,AL33/6))</f>
        <v>0</v>
      </c>
      <c r="BL39" s="154"/>
      <c r="BM39" s="154"/>
      <c r="BN39" s="154"/>
      <c r="BO39" s="154"/>
      <c r="BP39" s="154"/>
      <c r="BQ39" s="154"/>
      <c r="BR39" s="154"/>
      <c r="BS39" s="163">
        <f>IF($BF$5=$CD$1,0,IF($C$12=$CD$1,ROUND(AY14/6*U41,0),ROUND(AL33/6*U41,0)))</f>
        <v>0</v>
      </c>
      <c r="BT39" s="163"/>
      <c r="BU39" s="163"/>
      <c r="BV39" s="163"/>
      <c r="BW39" s="163"/>
      <c r="BX39" s="163"/>
      <c r="BY39" s="163"/>
      <c r="BZ39" s="163"/>
      <c r="CH39" s="37">
        <f>AL33/6</f>
        <v>0</v>
      </c>
      <c r="CI39" s="37" t="s">
        <v>31</v>
      </c>
      <c r="CJ39" s="37" t="s">
        <v>84</v>
      </c>
    </row>
    <row r="40" spans="4:88" ht="21" customHeight="1">
      <c r="D40" s="165" t="s">
        <v>73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N40" s="167" t="s">
        <v>60</v>
      </c>
      <c r="AO40" s="168"/>
      <c r="AP40" s="168"/>
      <c r="AQ40" s="168"/>
      <c r="AR40" s="168"/>
      <c r="AS40" s="168"/>
      <c r="AT40" s="168"/>
      <c r="AU40" s="169"/>
      <c r="AV40" s="173" t="e">
        <f>IF($BK$19="",0,IF($C$12=$CD$1,ROUNDUP(($AX$4*0.9)/6*U41,0),ROUNDUP(($BK$19/6)*U41,0)))</f>
        <v>#DIV/0!</v>
      </c>
      <c r="AW40" s="173"/>
      <c r="AX40" s="173"/>
      <c r="AY40" s="173"/>
      <c r="AZ40" s="173"/>
      <c r="BA40" s="173"/>
      <c r="BB40" s="173"/>
      <c r="BC40" s="174"/>
      <c r="BD40" s="22"/>
      <c r="BE40" s="85" t="s">
        <v>32</v>
      </c>
      <c r="BF40" s="85"/>
      <c r="BG40" s="85"/>
      <c r="BH40" s="85"/>
      <c r="BI40" s="85"/>
      <c r="BJ40" s="85"/>
      <c r="BK40" s="154">
        <f>IF($BF$5=$CD$1,0,IF(C12=CD1,BM12/4,AR33/4))</f>
        <v>0</v>
      </c>
      <c r="BL40" s="154"/>
      <c r="BM40" s="154"/>
      <c r="BN40" s="154"/>
      <c r="BO40" s="154"/>
      <c r="BP40" s="154"/>
      <c r="BQ40" s="154"/>
      <c r="BR40" s="154"/>
      <c r="BS40" s="163">
        <f>IF($BF$5=$CD$1,0,IF($C$12=$CD$1,ROUND(BM12/4*U41,0),(ROUND(AR33/4*U41,0))))</f>
        <v>0</v>
      </c>
      <c r="BT40" s="163"/>
      <c r="BU40" s="163"/>
      <c r="BV40" s="163"/>
      <c r="BW40" s="163"/>
      <c r="BX40" s="163"/>
      <c r="BY40" s="163"/>
      <c r="BZ40" s="163"/>
      <c r="CH40" s="37">
        <f>AR33/4</f>
        <v>0</v>
      </c>
      <c r="CI40" s="37" t="s">
        <v>32</v>
      </c>
      <c r="CJ40" s="37" t="s">
        <v>85</v>
      </c>
    </row>
    <row r="41" spans="4:88" ht="21" customHeight="1">
      <c r="D41" s="208" t="s">
        <v>75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10"/>
      <c r="U41" s="198"/>
      <c r="V41" s="198"/>
      <c r="W41" s="198"/>
      <c r="X41" s="198"/>
      <c r="Y41" s="198"/>
      <c r="Z41" s="198"/>
      <c r="AA41" s="198"/>
      <c r="AB41" s="200" t="s">
        <v>38</v>
      </c>
      <c r="AC41" s="200"/>
      <c r="AD41" s="200"/>
      <c r="AE41" s="201"/>
      <c r="AN41" s="170"/>
      <c r="AO41" s="171"/>
      <c r="AP41" s="171"/>
      <c r="AQ41" s="171"/>
      <c r="AR41" s="171"/>
      <c r="AS41" s="171"/>
      <c r="AT41" s="171"/>
      <c r="AU41" s="172"/>
      <c r="AV41" s="175"/>
      <c r="AW41" s="175"/>
      <c r="AX41" s="175"/>
      <c r="AY41" s="175"/>
      <c r="AZ41" s="175"/>
      <c r="BA41" s="175"/>
      <c r="BB41" s="175"/>
      <c r="BC41" s="176"/>
      <c r="BD41" s="33"/>
      <c r="BE41" s="177" t="s">
        <v>33</v>
      </c>
      <c r="BF41" s="177"/>
      <c r="BG41" s="177"/>
      <c r="BH41" s="177"/>
      <c r="BI41" s="177"/>
      <c r="BJ41" s="177"/>
      <c r="BK41" s="184">
        <f>IF($BF$5=$CD$1,0,IF(C12=CD1,BM13/2.5,AX33/2.5))</f>
        <v>0</v>
      </c>
      <c r="BL41" s="184"/>
      <c r="BM41" s="184"/>
      <c r="BN41" s="184"/>
      <c r="BO41" s="184"/>
      <c r="BP41" s="184"/>
      <c r="BQ41" s="184"/>
      <c r="BR41" s="184"/>
      <c r="BS41" s="166">
        <f>IF($BF$5=$CD$1,0,IF($C$12=$CD$1,ROUND(BM13/2.5*U41,0),(ROUND(AX33/2.5*U41,0))))</f>
        <v>0</v>
      </c>
      <c r="BT41" s="166"/>
      <c r="BU41" s="166"/>
      <c r="BV41" s="166"/>
      <c r="BW41" s="166"/>
      <c r="BX41" s="166"/>
      <c r="BY41" s="166"/>
      <c r="BZ41" s="166"/>
      <c r="CH41" s="37">
        <f>AX33/2.5</f>
        <v>0</v>
      </c>
      <c r="CI41" s="37" t="s">
        <v>33</v>
      </c>
      <c r="CJ41" s="37" t="s">
        <v>86</v>
      </c>
    </row>
    <row r="42" spans="1:78" ht="4.5" customHeight="1">
      <c r="A42" s="28"/>
      <c r="B42" s="8"/>
      <c r="C42" s="8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3"/>
      <c r="U42" s="199"/>
      <c r="V42" s="199"/>
      <c r="W42" s="199"/>
      <c r="X42" s="199"/>
      <c r="Y42" s="199"/>
      <c r="Z42" s="199"/>
      <c r="AA42" s="199"/>
      <c r="AB42" s="202"/>
      <c r="AC42" s="202"/>
      <c r="AD42" s="202"/>
      <c r="AE42" s="203"/>
      <c r="AH42" s="8"/>
      <c r="AI42" s="8"/>
      <c r="AJ42" s="8"/>
      <c r="AK42" s="8"/>
      <c r="AL42" s="8"/>
      <c r="AM42" s="7"/>
      <c r="BD42" s="256" t="s">
        <v>29</v>
      </c>
      <c r="BE42" s="177"/>
      <c r="BF42" s="177"/>
      <c r="BG42" s="177"/>
      <c r="BH42" s="177"/>
      <c r="BI42" s="177"/>
      <c r="BJ42" s="177"/>
      <c r="BK42" s="179">
        <f>ROUNDUP(SUM(BK38:BR41),1)</f>
        <v>0</v>
      </c>
      <c r="BL42" s="179"/>
      <c r="BM42" s="179"/>
      <c r="BN42" s="179"/>
      <c r="BO42" s="179"/>
      <c r="BP42" s="179"/>
      <c r="BQ42" s="179"/>
      <c r="BR42" s="179"/>
      <c r="BS42" s="181">
        <f>SUM(BS38:BZ41)</f>
        <v>0</v>
      </c>
      <c r="BT42" s="181"/>
      <c r="BU42" s="181"/>
      <c r="BV42" s="181"/>
      <c r="BW42" s="181"/>
      <c r="BX42" s="181"/>
      <c r="BY42" s="181"/>
      <c r="BZ42" s="181"/>
    </row>
    <row r="43" spans="1:86" ht="21" customHeight="1">
      <c r="A43" s="7"/>
      <c r="O43" s="14"/>
      <c r="P43" s="14"/>
      <c r="Q43" s="14"/>
      <c r="R43" s="14"/>
      <c r="S43" s="14"/>
      <c r="T43" s="14"/>
      <c r="U43" s="14"/>
      <c r="BD43" s="257"/>
      <c r="BE43" s="178"/>
      <c r="BF43" s="178"/>
      <c r="BG43" s="178"/>
      <c r="BH43" s="178"/>
      <c r="BI43" s="178"/>
      <c r="BJ43" s="178"/>
      <c r="BK43" s="180"/>
      <c r="BL43" s="180"/>
      <c r="BM43" s="180"/>
      <c r="BN43" s="180"/>
      <c r="BO43" s="180"/>
      <c r="BP43" s="180"/>
      <c r="BQ43" s="180"/>
      <c r="BR43" s="180"/>
      <c r="BS43" s="182"/>
      <c r="BT43" s="182"/>
      <c r="BU43" s="182"/>
      <c r="BV43" s="182"/>
      <c r="BW43" s="182"/>
      <c r="BX43" s="182"/>
      <c r="BY43" s="182"/>
      <c r="BZ43" s="182"/>
      <c r="CH43" s="36"/>
    </row>
    <row r="44" spans="15:73" ht="19.5" customHeight="1">
      <c r="O44" s="14"/>
      <c r="P44" s="14"/>
      <c r="Q44" s="14"/>
      <c r="R44" s="14"/>
      <c r="S44" s="14"/>
      <c r="T44" s="14"/>
      <c r="U44" s="1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7"/>
      <c r="BA44" s="17"/>
      <c r="BB44" s="17"/>
      <c r="BC44" s="17"/>
      <c r="BD44" s="17"/>
      <c r="BE44" s="17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ht="6.75" customHeight="1" thickBot="1"/>
    <row r="46" spans="1:78" ht="6.75" customHeight="1" thickTop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ht="19.5" customHeight="1">
      <c r="A47" s="217" t="s">
        <v>76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</row>
    <row r="48" spans="1:9" ht="19.5" customHeight="1">
      <c r="A48" s="255" t="s">
        <v>18</v>
      </c>
      <c r="B48" s="255"/>
      <c r="C48" s="255"/>
      <c r="D48" s="255"/>
      <c r="E48" s="255"/>
      <c r="F48" s="255"/>
      <c r="G48" s="255"/>
      <c r="H48" s="255"/>
      <c r="I48" s="255"/>
    </row>
    <row r="49" spans="1:63" ht="19.5" customHeight="1">
      <c r="A49" s="249" t="s">
        <v>19</v>
      </c>
      <c r="B49" s="250"/>
      <c r="C49" s="250"/>
      <c r="D49" s="250"/>
      <c r="E49" s="250"/>
      <c r="F49" s="250"/>
      <c r="G49" s="250"/>
      <c r="H49" s="250"/>
      <c r="I49" s="251"/>
      <c r="J49" s="192" t="s">
        <v>20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4"/>
      <c r="U49" s="195">
        <f>IF($L$38="","",IF($C$12=$CD$1,IF($L$38&gt;=ROUNDUP(($AX$4*0.9)/6,1),"該当","非該当"),IF($L$38&gt;=ROUNDUP($BK$19/6,1),"該当","非該当")))</f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7"/>
      <c r="AJ49" s="218" t="s">
        <v>22</v>
      </c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1"/>
      <c r="AW49" s="186">
        <f>IF(BF4=CD1,IF(U38&gt;=BK42,"配置基準以上","配置基準以下"),"")</f>
      </c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8"/>
    </row>
    <row r="50" spans="1:63" ht="19.5" customHeight="1">
      <c r="A50" s="252"/>
      <c r="B50" s="253"/>
      <c r="C50" s="253"/>
      <c r="D50" s="253"/>
      <c r="E50" s="253"/>
      <c r="F50" s="253"/>
      <c r="G50" s="253"/>
      <c r="H50" s="253"/>
      <c r="I50" s="254"/>
      <c r="J50" s="214" t="s">
        <v>23</v>
      </c>
      <c r="K50" s="215"/>
      <c r="L50" s="215"/>
      <c r="M50" s="215"/>
      <c r="N50" s="215"/>
      <c r="O50" s="215"/>
      <c r="P50" s="215"/>
      <c r="Q50" s="215"/>
      <c r="R50" s="215"/>
      <c r="S50" s="215"/>
      <c r="T50" s="216"/>
      <c r="U50" s="195">
        <f>IF($L$38="","",IF($C$12=$CD$1,IF($L$38&gt;=ROUNDUP(($AX$4*0.9)/10,1),"該当","非該当"),IF($L$38&gt;=ROUNDUP($BK$19/10,1),"該当","非該当")))</f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7"/>
      <c r="AJ50" s="219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3"/>
      <c r="AW50" s="189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1"/>
    </row>
    <row r="51" spans="1:31" ht="19.5" customHeight="1">
      <c r="A51" s="17"/>
      <c r="B51" s="17"/>
      <c r="C51" s="17"/>
      <c r="D51" s="17"/>
      <c r="E51" s="17"/>
      <c r="F51" s="17"/>
      <c r="G51" s="17"/>
      <c r="H51" s="17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ht="19.5" customHeight="1">
      <c r="A52" s="21"/>
    </row>
    <row r="53" ht="19.5" customHeight="1"/>
  </sheetData>
  <sheetProtection selectLockedCells="1"/>
  <mergeCells count="240">
    <mergeCell ref="CH37:CJ37"/>
    <mergeCell ref="AS10:BT10"/>
    <mergeCell ref="D41:T42"/>
    <mergeCell ref="J50:T50"/>
    <mergeCell ref="U50:AE50"/>
    <mergeCell ref="A47:BZ47"/>
    <mergeCell ref="AJ49:AV50"/>
    <mergeCell ref="AW49:BK50"/>
    <mergeCell ref="J49:T49"/>
    <mergeCell ref="U49:AE49"/>
    <mergeCell ref="BK41:BR41"/>
    <mergeCell ref="U41:AA42"/>
    <mergeCell ref="AB41:AE42"/>
    <mergeCell ref="BS41:BZ41"/>
    <mergeCell ref="AN40:AU41"/>
    <mergeCell ref="AV40:BC41"/>
    <mergeCell ref="BD42:BJ43"/>
    <mergeCell ref="BK42:BR43"/>
    <mergeCell ref="BS42:BZ43"/>
    <mergeCell ref="BE41:BJ41"/>
    <mergeCell ref="D40:AF40"/>
    <mergeCell ref="BE40:BJ40"/>
    <mergeCell ref="BK40:BR40"/>
    <mergeCell ref="BS40:BZ40"/>
    <mergeCell ref="BK38:BR38"/>
    <mergeCell ref="BS38:BZ38"/>
    <mergeCell ref="D39:AK39"/>
    <mergeCell ref="AN39:AU39"/>
    <mergeCell ref="AV39:BC39"/>
    <mergeCell ref="BE39:BJ39"/>
    <mergeCell ref="BK39:BR39"/>
    <mergeCell ref="BS39:BZ39"/>
    <mergeCell ref="D38:K38"/>
    <mergeCell ref="L38:T38"/>
    <mergeCell ref="U38:AC38"/>
    <mergeCell ref="AN38:AU38"/>
    <mergeCell ref="AV38:BC38"/>
    <mergeCell ref="BE38:BJ38"/>
    <mergeCell ref="BD33:BI33"/>
    <mergeCell ref="A35:AG35"/>
    <mergeCell ref="D37:K37"/>
    <mergeCell ref="L37:T37"/>
    <mergeCell ref="U37:AC37"/>
    <mergeCell ref="AN37:BC37"/>
    <mergeCell ref="BD37:BZ37"/>
    <mergeCell ref="AR32:AW32"/>
    <mergeCell ref="AX32:BC32"/>
    <mergeCell ref="BD32:BI32"/>
    <mergeCell ref="O33:T33"/>
    <mergeCell ref="U33:Z33"/>
    <mergeCell ref="AA33:AF33"/>
    <mergeCell ref="AG33:AK33"/>
    <mergeCell ref="AL33:AQ33"/>
    <mergeCell ref="AR33:AW33"/>
    <mergeCell ref="AX33:BC33"/>
    <mergeCell ref="AR31:AW31"/>
    <mergeCell ref="AX31:BC31"/>
    <mergeCell ref="BD31:BI31"/>
    <mergeCell ref="BK31:BZ32"/>
    <mergeCell ref="C32:N32"/>
    <mergeCell ref="O32:T32"/>
    <mergeCell ref="U32:Z32"/>
    <mergeCell ref="AA32:AF32"/>
    <mergeCell ref="AG32:AK32"/>
    <mergeCell ref="AL32:AQ32"/>
    <mergeCell ref="AR30:AW30"/>
    <mergeCell ref="AX30:BC30"/>
    <mergeCell ref="BD30:BI30"/>
    <mergeCell ref="C31:H31"/>
    <mergeCell ref="I31:N31"/>
    <mergeCell ref="O31:T31"/>
    <mergeCell ref="U31:Z31"/>
    <mergeCell ref="AA31:AF31"/>
    <mergeCell ref="AG31:AK31"/>
    <mergeCell ref="AL31:AQ31"/>
    <mergeCell ref="AX29:BC29"/>
    <mergeCell ref="BD29:BI29"/>
    <mergeCell ref="BK29:BZ30"/>
    <mergeCell ref="C30:H30"/>
    <mergeCell ref="I30:N30"/>
    <mergeCell ref="O30:T30"/>
    <mergeCell ref="U30:Z30"/>
    <mergeCell ref="AA30:AF30"/>
    <mergeCell ref="AG30:AK30"/>
    <mergeCell ref="AL30:AQ30"/>
    <mergeCell ref="AX28:BC28"/>
    <mergeCell ref="BD28:BI28"/>
    <mergeCell ref="C29:H29"/>
    <mergeCell ref="I29:N29"/>
    <mergeCell ref="O29:T29"/>
    <mergeCell ref="U29:Z29"/>
    <mergeCell ref="AA29:AF29"/>
    <mergeCell ref="AG29:AK29"/>
    <mergeCell ref="AL29:AQ29"/>
    <mergeCell ref="AR29:AW29"/>
    <mergeCell ref="BD27:BI27"/>
    <mergeCell ref="BK27:BZ28"/>
    <mergeCell ref="C28:H28"/>
    <mergeCell ref="I28:N28"/>
    <mergeCell ref="O28:T28"/>
    <mergeCell ref="U28:Z28"/>
    <mergeCell ref="AA28:AF28"/>
    <mergeCell ref="AG28:AK28"/>
    <mergeCell ref="AL28:AQ28"/>
    <mergeCell ref="AR28:AW28"/>
    <mergeCell ref="BD26:BI26"/>
    <mergeCell ref="C27:H27"/>
    <mergeCell ref="I27:N27"/>
    <mergeCell ref="O27:T27"/>
    <mergeCell ref="U27:Z27"/>
    <mergeCell ref="AA27:AF27"/>
    <mergeCell ref="AG27:AK27"/>
    <mergeCell ref="AL27:AQ27"/>
    <mergeCell ref="AR27:AW27"/>
    <mergeCell ref="AX27:BC27"/>
    <mergeCell ref="BD25:BI25"/>
    <mergeCell ref="C26:H26"/>
    <mergeCell ref="I26:N26"/>
    <mergeCell ref="O26:T26"/>
    <mergeCell ref="U26:Z26"/>
    <mergeCell ref="AA26:AF26"/>
    <mergeCell ref="AG26:AK26"/>
    <mergeCell ref="AL26:AQ26"/>
    <mergeCell ref="AR26:AW26"/>
    <mergeCell ref="AX26:BC26"/>
    <mergeCell ref="AX24:BC24"/>
    <mergeCell ref="BD24:BI24"/>
    <mergeCell ref="C25:H25"/>
    <mergeCell ref="O25:T25"/>
    <mergeCell ref="U25:Z25"/>
    <mergeCell ref="AA25:AF25"/>
    <mergeCell ref="AG25:AK25"/>
    <mergeCell ref="AL25:AQ25"/>
    <mergeCell ref="AR25:AW25"/>
    <mergeCell ref="AX25:BC25"/>
    <mergeCell ref="AR23:AW23"/>
    <mergeCell ref="AX23:BC23"/>
    <mergeCell ref="BD23:BI23"/>
    <mergeCell ref="C24:H24"/>
    <mergeCell ref="O24:T24"/>
    <mergeCell ref="U24:Z24"/>
    <mergeCell ref="AA24:AF24"/>
    <mergeCell ref="AG24:AK24"/>
    <mergeCell ref="AL24:AQ24"/>
    <mergeCell ref="AR24:AW24"/>
    <mergeCell ref="AL22:AQ22"/>
    <mergeCell ref="AR22:AW22"/>
    <mergeCell ref="AX22:BC22"/>
    <mergeCell ref="BD22:BI22"/>
    <mergeCell ref="C23:H23"/>
    <mergeCell ref="O23:T23"/>
    <mergeCell ref="U23:Z23"/>
    <mergeCell ref="AA23:AF23"/>
    <mergeCell ref="AG23:AK23"/>
    <mergeCell ref="AL23:AQ23"/>
    <mergeCell ref="AG21:AK21"/>
    <mergeCell ref="AL21:AQ21"/>
    <mergeCell ref="AR21:AW21"/>
    <mergeCell ref="AX21:BC21"/>
    <mergeCell ref="BD21:BI21"/>
    <mergeCell ref="C22:H22"/>
    <mergeCell ref="O22:T22"/>
    <mergeCell ref="U22:Z22"/>
    <mergeCell ref="AA22:AF22"/>
    <mergeCell ref="AG22:AK22"/>
    <mergeCell ref="C20:H20"/>
    <mergeCell ref="I20:N25"/>
    <mergeCell ref="O20:T20"/>
    <mergeCell ref="U20:Z20"/>
    <mergeCell ref="AA20:AF20"/>
    <mergeCell ref="AG20:AK20"/>
    <mergeCell ref="C21:H21"/>
    <mergeCell ref="O21:T21"/>
    <mergeCell ref="U21:Z21"/>
    <mergeCell ref="AA21:AF21"/>
    <mergeCell ref="AG19:AK19"/>
    <mergeCell ref="AR19:AW19"/>
    <mergeCell ref="AX19:BC19"/>
    <mergeCell ref="BD19:BI19"/>
    <mergeCell ref="BK19:BS20"/>
    <mergeCell ref="AL20:AQ20"/>
    <mergeCell ref="AR20:AW20"/>
    <mergeCell ref="AX20:BC20"/>
    <mergeCell ref="BD20:BI20"/>
    <mergeCell ref="BS14:BT14"/>
    <mergeCell ref="C15:AJ15"/>
    <mergeCell ref="C18:H19"/>
    <mergeCell ref="I18:N19"/>
    <mergeCell ref="O18:T19"/>
    <mergeCell ref="U18:BI18"/>
    <mergeCell ref="BK18:BS18"/>
    <mergeCell ref="U19:Z19"/>
    <mergeCell ref="AA19:AF19"/>
    <mergeCell ref="AL19:AQ19"/>
    <mergeCell ref="BM13:BR13"/>
    <mergeCell ref="BS13:BT13"/>
    <mergeCell ref="BE12:BF12"/>
    <mergeCell ref="C14:F14"/>
    <mergeCell ref="G14:AO14"/>
    <mergeCell ref="AS14:AX14"/>
    <mergeCell ref="AY14:BD14"/>
    <mergeCell ref="BE14:BF14"/>
    <mergeCell ref="BG14:BL14"/>
    <mergeCell ref="BM14:BR14"/>
    <mergeCell ref="C13:F13"/>
    <mergeCell ref="G13:AO13"/>
    <mergeCell ref="AS13:AX13"/>
    <mergeCell ref="AY13:BD13"/>
    <mergeCell ref="BE13:BF13"/>
    <mergeCell ref="BG13:BL13"/>
    <mergeCell ref="D8:G8"/>
    <mergeCell ref="H8:AC8"/>
    <mergeCell ref="C12:F12"/>
    <mergeCell ref="G12:AO12"/>
    <mergeCell ref="AS12:AX12"/>
    <mergeCell ref="AY12:BD12"/>
    <mergeCell ref="BG12:BL12"/>
    <mergeCell ref="BM12:BR12"/>
    <mergeCell ref="BJ5:BZ5"/>
    <mergeCell ref="J6:AB6"/>
    <mergeCell ref="AC6:AG6"/>
    <mergeCell ref="AH6:AZ6"/>
    <mergeCell ref="BA6:BE6"/>
    <mergeCell ref="BF6:BZ6"/>
    <mergeCell ref="BS12:BT12"/>
    <mergeCell ref="A5:I6"/>
    <mergeCell ref="J5:AB5"/>
    <mergeCell ref="AC5:AG5"/>
    <mergeCell ref="AH5:AZ5"/>
    <mergeCell ref="BA5:BE5"/>
    <mergeCell ref="BF5:BI5"/>
    <mergeCell ref="BM1:BZ1"/>
    <mergeCell ref="A2:BZ2"/>
    <mergeCell ref="A4:I4"/>
    <mergeCell ref="J4:AR4"/>
    <mergeCell ref="AS4:AW4"/>
    <mergeCell ref="AX4:BB4"/>
    <mergeCell ref="BC4:BE4"/>
    <mergeCell ref="BF4:BI4"/>
    <mergeCell ref="BJ4:BZ4"/>
  </mergeCells>
  <dataValidations count="1">
    <dataValidation type="list" allowBlank="1" showInputMessage="1" showErrorMessage="1" sqref="C12:F14 BF4:BI5">
      <formula1>$CD$1:$CD$2</formula1>
    </dataValidation>
  </dataValidations>
  <printOptions/>
  <pageMargins left="0.7874015748031497" right="0.1968503937007874" top="0.3937007874015748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54"/>
  <sheetViews>
    <sheetView view="pageBreakPreview" zoomScaleSheetLayoutView="100" zoomScalePageLayoutView="0" workbookViewId="0" topLeftCell="A1">
      <selection activeCell="BQ46" sqref="BQ46"/>
    </sheetView>
  </sheetViews>
  <sheetFormatPr defaultColWidth="1.28515625" defaultRowHeight="15" customHeight="1"/>
  <cols>
    <col min="1" max="32" width="1.28515625" style="5" customWidth="1"/>
    <col min="33" max="33" width="2.8515625" style="5" bestFit="1" customWidth="1"/>
    <col min="34" max="81" width="1.28515625" style="5" customWidth="1"/>
    <col min="82" max="82" width="2.8515625" style="5" hidden="1" customWidth="1"/>
    <col min="83" max="85" width="1.28515625" style="5" customWidth="1"/>
    <col min="86" max="86" width="5.421875" style="1" customWidth="1"/>
    <col min="87" max="87" width="6.28125" style="1" customWidth="1"/>
    <col min="88" max="88" width="22.7109375" style="1" customWidth="1"/>
    <col min="89" max="98" width="9.421875" style="1" customWidth="1"/>
    <col min="99" max="153" width="9.421875" style="5" customWidth="1"/>
    <col min="154" max="16384" width="1.28515625" style="5" customWidth="1"/>
  </cols>
  <sheetData>
    <row r="1" spans="1:82" ht="19.5" customHeight="1">
      <c r="A1" s="1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6"/>
      <c r="BG1" s="26"/>
      <c r="BH1" s="26"/>
      <c r="BI1" s="26"/>
      <c r="BJ1" s="26"/>
      <c r="BK1" s="1"/>
      <c r="BL1" s="1"/>
      <c r="BM1" s="45" t="s">
        <v>90</v>
      </c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D1" s="5" t="s">
        <v>69</v>
      </c>
    </row>
    <row r="2" spans="1:78" ht="19.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spans="1:39" ht="11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78" ht="21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8" t="s">
        <v>81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  <c r="AS4" s="51" t="s">
        <v>0</v>
      </c>
      <c r="AT4" s="52"/>
      <c r="AU4" s="52"/>
      <c r="AV4" s="52"/>
      <c r="AW4" s="53"/>
      <c r="AX4" s="54">
        <v>4</v>
      </c>
      <c r="AY4" s="55"/>
      <c r="AZ4" s="55"/>
      <c r="BA4" s="55"/>
      <c r="BB4" s="55"/>
      <c r="BC4" s="52" t="s">
        <v>9</v>
      </c>
      <c r="BD4" s="52"/>
      <c r="BE4" s="53"/>
      <c r="BF4" s="56" t="s">
        <v>43</v>
      </c>
      <c r="BG4" s="57"/>
      <c r="BH4" s="57"/>
      <c r="BI4" s="58"/>
      <c r="BJ4" s="59" t="s">
        <v>36</v>
      </c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1"/>
    </row>
    <row r="5" spans="1:78" ht="21" customHeight="1">
      <c r="A5" s="62" t="s">
        <v>39</v>
      </c>
      <c r="B5" s="63"/>
      <c r="C5" s="63"/>
      <c r="D5" s="63"/>
      <c r="E5" s="63"/>
      <c r="F5" s="63"/>
      <c r="G5" s="63"/>
      <c r="H5" s="63"/>
      <c r="I5" s="64"/>
      <c r="J5" s="68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 t="s">
        <v>78</v>
      </c>
      <c r="AD5" s="70"/>
      <c r="AE5" s="70"/>
      <c r="AF5" s="70"/>
      <c r="AG5" s="71"/>
      <c r="AH5" s="38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70" t="s">
        <v>78</v>
      </c>
      <c r="BB5" s="70"/>
      <c r="BC5" s="70"/>
      <c r="BD5" s="70"/>
      <c r="BE5" s="71"/>
      <c r="BF5" s="56"/>
      <c r="BG5" s="57"/>
      <c r="BH5" s="57"/>
      <c r="BI5" s="58"/>
      <c r="BJ5" s="59" t="s">
        <v>37</v>
      </c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1"/>
    </row>
    <row r="6" spans="1:81" ht="21" customHeight="1">
      <c r="A6" s="65"/>
      <c r="B6" s="66"/>
      <c r="C6" s="66"/>
      <c r="D6" s="66"/>
      <c r="E6" s="66"/>
      <c r="F6" s="66"/>
      <c r="G6" s="66"/>
      <c r="H6" s="66"/>
      <c r="I6" s="67"/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0" t="s">
        <v>78</v>
      </c>
      <c r="AD6" s="70"/>
      <c r="AE6" s="70"/>
      <c r="AF6" s="70"/>
      <c r="AG6" s="71"/>
      <c r="AH6" s="68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0" t="s">
        <v>78</v>
      </c>
      <c r="BB6" s="70"/>
      <c r="BC6" s="70"/>
      <c r="BD6" s="70"/>
      <c r="BE6" s="71"/>
      <c r="BF6" s="74" t="s">
        <v>61</v>
      </c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6"/>
      <c r="CB6" s="6"/>
      <c r="CC6" s="6"/>
    </row>
    <row r="7" ht="6" customHeight="1">
      <c r="A7" s="7"/>
    </row>
    <row r="8" spans="1:29" ht="15" customHeight="1">
      <c r="A8" s="22" t="s">
        <v>67</v>
      </c>
      <c r="D8" s="78"/>
      <c r="E8" s="79"/>
      <c r="F8" s="79"/>
      <c r="G8" s="80"/>
      <c r="H8" s="81" t="s">
        <v>66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9.5" customHeight="1">
      <c r="A9" s="22"/>
      <c r="C9" s="29"/>
      <c r="D9" s="30"/>
      <c r="E9" s="30"/>
      <c r="F9" s="30"/>
      <c r="G9" s="30"/>
      <c r="H9" s="31"/>
      <c r="I9" s="31"/>
      <c r="J9" s="31"/>
      <c r="K9" s="31"/>
      <c r="L9" s="3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78" ht="19.5" customHeight="1">
      <c r="A10" s="7" t="s">
        <v>2</v>
      </c>
      <c r="AS10" s="207" t="s">
        <v>79</v>
      </c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43"/>
      <c r="BV10" s="43"/>
      <c r="BW10" s="43"/>
      <c r="BX10" s="43"/>
      <c r="BY10" s="43"/>
      <c r="BZ10" s="43"/>
    </row>
    <row r="11" ht="4.5" customHeight="1">
      <c r="A11" s="7"/>
    </row>
    <row r="12" spans="3:98" s="8" customFormat="1" ht="19.5" customHeight="1">
      <c r="C12" s="83"/>
      <c r="D12" s="83"/>
      <c r="E12" s="83"/>
      <c r="F12" s="83"/>
      <c r="G12" s="84" t="s">
        <v>40</v>
      </c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9"/>
      <c r="AQ12" s="9"/>
      <c r="AR12" s="9"/>
      <c r="AS12" s="85" t="s">
        <v>12</v>
      </c>
      <c r="AT12" s="85"/>
      <c r="AU12" s="85"/>
      <c r="AV12" s="85"/>
      <c r="AW12" s="85"/>
      <c r="AX12" s="85"/>
      <c r="AY12" s="73"/>
      <c r="AZ12" s="73"/>
      <c r="BA12" s="73"/>
      <c r="BB12" s="73"/>
      <c r="BC12" s="73"/>
      <c r="BD12" s="73"/>
      <c r="BE12" s="76" t="s">
        <v>9</v>
      </c>
      <c r="BF12" s="77"/>
      <c r="BG12" s="72" t="s">
        <v>15</v>
      </c>
      <c r="BH12" s="72"/>
      <c r="BI12" s="72"/>
      <c r="BJ12" s="72"/>
      <c r="BK12" s="72"/>
      <c r="BL12" s="72"/>
      <c r="BM12" s="73"/>
      <c r="BN12" s="73"/>
      <c r="BO12" s="73"/>
      <c r="BP12" s="73"/>
      <c r="BQ12" s="73"/>
      <c r="BR12" s="73"/>
      <c r="BS12" s="76" t="s">
        <v>9</v>
      </c>
      <c r="BT12" s="77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3:98" s="8" customFormat="1" ht="19.5" customHeight="1">
      <c r="C13" s="83"/>
      <c r="D13" s="83"/>
      <c r="E13" s="83"/>
      <c r="F13" s="83"/>
      <c r="G13" s="84" t="s">
        <v>41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S13" s="85" t="s">
        <v>13</v>
      </c>
      <c r="AT13" s="85"/>
      <c r="AU13" s="85"/>
      <c r="AV13" s="85"/>
      <c r="AW13" s="85"/>
      <c r="AX13" s="85"/>
      <c r="AY13" s="73"/>
      <c r="AZ13" s="73"/>
      <c r="BA13" s="73"/>
      <c r="BB13" s="73"/>
      <c r="BC13" s="73"/>
      <c r="BD13" s="73"/>
      <c r="BE13" s="76" t="s">
        <v>9</v>
      </c>
      <c r="BF13" s="77"/>
      <c r="BG13" s="72" t="s">
        <v>16</v>
      </c>
      <c r="BH13" s="72"/>
      <c r="BI13" s="72"/>
      <c r="BJ13" s="72"/>
      <c r="BK13" s="72"/>
      <c r="BL13" s="72"/>
      <c r="BM13" s="73"/>
      <c r="BN13" s="73"/>
      <c r="BO13" s="73"/>
      <c r="BP13" s="73"/>
      <c r="BQ13" s="73"/>
      <c r="BR13" s="73"/>
      <c r="BS13" s="76" t="s">
        <v>9</v>
      </c>
      <c r="BT13" s="77"/>
      <c r="CG13" s="5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3:98" s="8" customFormat="1" ht="19.5" customHeight="1">
      <c r="C14" s="83" t="s">
        <v>43</v>
      </c>
      <c r="D14" s="83"/>
      <c r="E14" s="83"/>
      <c r="F14" s="83"/>
      <c r="G14" s="84" t="s">
        <v>42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S14" s="85" t="s">
        <v>14</v>
      </c>
      <c r="AT14" s="85"/>
      <c r="AU14" s="85"/>
      <c r="AV14" s="85"/>
      <c r="AW14" s="85"/>
      <c r="AX14" s="85"/>
      <c r="AY14" s="73"/>
      <c r="AZ14" s="73"/>
      <c r="BA14" s="73"/>
      <c r="BB14" s="73"/>
      <c r="BC14" s="73"/>
      <c r="BD14" s="73"/>
      <c r="BE14" s="76" t="s">
        <v>9</v>
      </c>
      <c r="BF14" s="77"/>
      <c r="BG14" s="72" t="s">
        <v>21</v>
      </c>
      <c r="BH14" s="72"/>
      <c r="BI14" s="72"/>
      <c r="BJ14" s="72"/>
      <c r="BK14" s="72"/>
      <c r="BL14" s="72"/>
      <c r="BM14" s="86">
        <f>AY12+AY13+AY14+BM12+BM13</f>
        <v>0</v>
      </c>
      <c r="BN14" s="86"/>
      <c r="BO14" s="86"/>
      <c r="BP14" s="86"/>
      <c r="BQ14" s="86"/>
      <c r="BR14" s="86"/>
      <c r="BS14" s="76" t="s">
        <v>9</v>
      </c>
      <c r="BT14" s="77"/>
      <c r="CG14" s="5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3:98" s="6" customFormat="1" ht="19.5" customHeight="1">
      <c r="C15" s="87" t="s">
        <v>62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CB15" s="3"/>
      <c r="CC15" s="3"/>
      <c r="CG15" s="10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3" customFormat="1" ht="19.5" customHeight="1">
      <c r="A16" s="11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CB16" s="2"/>
      <c r="CC16" s="2"/>
      <c r="CG16" s="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</row>
    <row r="17" spans="1:98" s="13" customFormat="1" ht="4.5" customHeight="1" thickBo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CB17" s="2"/>
      <c r="CC17" s="2"/>
      <c r="CG17" s="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</row>
    <row r="18" spans="1:98" s="13" customFormat="1" ht="19.5" customHeight="1">
      <c r="A18" s="11"/>
      <c r="B18" s="12"/>
      <c r="C18" s="89" t="s">
        <v>44</v>
      </c>
      <c r="D18" s="90"/>
      <c r="E18" s="90"/>
      <c r="F18" s="90"/>
      <c r="G18" s="90"/>
      <c r="H18" s="91"/>
      <c r="I18" s="89" t="s">
        <v>45</v>
      </c>
      <c r="J18" s="90"/>
      <c r="K18" s="90"/>
      <c r="L18" s="90"/>
      <c r="M18" s="90"/>
      <c r="N18" s="91"/>
      <c r="O18" s="89" t="s">
        <v>58</v>
      </c>
      <c r="P18" s="90"/>
      <c r="Q18" s="90"/>
      <c r="R18" s="90"/>
      <c r="S18" s="90"/>
      <c r="T18" s="91"/>
      <c r="U18" s="95" t="s">
        <v>59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7"/>
      <c r="BK18" s="98" t="s">
        <v>10</v>
      </c>
      <c r="BL18" s="99"/>
      <c r="BM18" s="99"/>
      <c r="BN18" s="99"/>
      <c r="BO18" s="99"/>
      <c r="BP18" s="99"/>
      <c r="BQ18" s="99"/>
      <c r="BR18" s="99"/>
      <c r="BS18" s="100"/>
      <c r="CG18" s="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</row>
    <row r="19" spans="1:98" s="13" customFormat="1" ht="19.5" customHeight="1" thickBot="1">
      <c r="A19" s="12"/>
      <c r="B19" s="12"/>
      <c r="C19" s="92"/>
      <c r="D19" s="93"/>
      <c r="E19" s="93"/>
      <c r="F19" s="93"/>
      <c r="G19" s="93"/>
      <c r="H19" s="94"/>
      <c r="I19" s="92"/>
      <c r="J19" s="93"/>
      <c r="K19" s="93"/>
      <c r="L19" s="93"/>
      <c r="M19" s="93"/>
      <c r="N19" s="94"/>
      <c r="O19" s="92"/>
      <c r="P19" s="93"/>
      <c r="Q19" s="93"/>
      <c r="R19" s="93"/>
      <c r="S19" s="93"/>
      <c r="T19" s="94"/>
      <c r="U19" s="101" t="s">
        <v>24</v>
      </c>
      <c r="V19" s="102"/>
      <c r="W19" s="102"/>
      <c r="X19" s="102"/>
      <c r="Y19" s="102"/>
      <c r="Z19" s="103"/>
      <c r="AA19" s="104" t="s">
        <v>4</v>
      </c>
      <c r="AB19" s="102"/>
      <c r="AC19" s="102"/>
      <c r="AD19" s="102"/>
      <c r="AE19" s="102"/>
      <c r="AF19" s="103"/>
      <c r="AG19" s="104" t="s">
        <v>3</v>
      </c>
      <c r="AH19" s="102"/>
      <c r="AI19" s="102"/>
      <c r="AJ19" s="102"/>
      <c r="AK19" s="103"/>
      <c r="AL19" s="104" t="s">
        <v>5</v>
      </c>
      <c r="AM19" s="102"/>
      <c r="AN19" s="102"/>
      <c r="AO19" s="102"/>
      <c r="AP19" s="102"/>
      <c r="AQ19" s="103"/>
      <c r="AR19" s="104" t="s">
        <v>6</v>
      </c>
      <c r="AS19" s="102"/>
      <c r="AT19" s="102"/>
      <c r="AU19" s="102"/>
      <c r="AV19" s="102"/>
      <c r="AW19" s="103"/>
      <c r="AX19" s="104" t="s">
        <v>7</v>
      </c>
      <c r="AY19" s="102"/>
      <c r="AZ19" s="102"/>
      <c r="BA19" s="102"/>
      <c r="BB19" s="102"/>
      <c r="BC19" s="105"/>
      <c r="BD19" s="106" t="s">
        <v>8</v>
      </c>
      <c r="BE19" s="102"/>
      <c r="BF19" s="102"/>
      <c r="BG19" s="102"/>
      <c r="BH19" s="102"/>
      <c r="BI19" s="107"/>
      <c r="BK19" s="108">
        <f>ROUNDUP(BD32/O32,1)</f>
        <v>4</v>
      </c>
      <c r="BL19" s="108"/>
      <c r="BM19" s="108"/>
      <c r="BN19" s="108"/>
      <c r="BO19" s="108"/>
      <c r="BP19" s="108"/>
      <c r="BQ19" s="108"/>
      <c r="BR19" s="108"/>
      <c r="BS19" s="108"/>
      <c r="CG19" s="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</row>
    <row r="20" spans="1:98" s="13" customFormat="1" ht="16.5" customHeight="1">
      <c r="A20" s="12"/>
      <c r="B20" s="12"/>
      <c r="C20" s="122" t="s">
        <v>46</v>
      </c>
      <c r="D20" s="113"/>
      <c r="E20" s="113"/>
      <c r="F20" s="113"/>
      <c r="G20" s="113"/>
      <c r="H20" s="113"/>
      <c r="I20" s="123"/>
      <c r="J20" s="124"/>
      <c r="K20" s="124"/>
      <c r="L20" s="124"/>
      <c r="M20" s="124"/>
      <c r="N20" s="125"/>
      <c r="O20" s="109">
        <v>30</v>
      </c>
      <c r="P20" s="110"/>
      <c r="Q20" s="110"/>
      <c r="R20" s="110"/>
      <c r="S20" s="110"/>
      <c r="T20" s="111"/>
      <c r="U20" s="109">
        <v>30</v>
      </c>
      <c r="V20" s="110"/>
      <c r="W20" s="110"/>
      <c r="X20" s="110"/>
      <c r="Y20" s="110"/>
      <c r="Z20" s="111"/>
      <c r="AA20" s="109">
        <v>30</v>
      </c>
      <c r="AB20" s="110"/>
      <c r="AC20" s="110"/>
      <c r="AD20" s="110"/>
      <c r="AE20" s="110"/>
      <c r="AF20" s="111"/>
      <c r="AG20" s="115"/>
      <c r="AH20" s="110"/>
      <c r="AI20" s="110"/>
      <c r="AJ20" s="110"/>
      <c r="AK20" s="110"/>
      <c r="AL20" s="109">
        <v>30</v>
      </c>
      <c r="AM20" s="110"/>
      <c r="AN20" s="110"/>
      <c r="AO20" s="110"/>
      <c r="AP20" s="110"/>
      <c r="AQ20" s="111"/>
      <c r="AR20" s="109">
        <v>30</v>
      </c>
      <c r="AS20" s="110"/>
      <c r="AT20" s="110"/>
      <c r="AU20" s="110"/>
      <c r="AV20" s="110"/>
      <c r="AW20" s="111"/>
      <c r="AX20" s="109"/>
      <c r="AY20" s="110"/>
      <c r="AZ20" s="110"/>
      <c r="BA20" s="110"/>
      <c r="BB20" s="110"/>
      <c r="BC20" s="111"/>
      <c r="BD20" s="112">
        <f>U20+AG20+AL20+AR20+AX20+AA20</f>
        <v>120</v>
      </c>
      <c r="BE20" s="113"/>
      <c r="BF20" s="113"/>
      <c r="BG20" s="113"/>
      <c r="BH20" s="113"/>
      <c r="BI20" s="114"/>
      <c r="BK20" s="108"/>
      <c r="BL20" s="108"/>
      <c r="BM20" s="108"/>
      <c r="BN20" s="108"/>
      <c r="BO20" s="108"/>
      <c r="BP20" s="108"/>
      <c r="BQ20" s="108"/>
      <c r="BR20" s="108"/>
      <c r="BS20" s="108"/>
      <c r="BU20" s="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</row>
    <row r="21" spans="1:98" s="13" customFormat="1" ht="16.5" customHeight="1">
      <c r="A21" s="12"/>
      <c r="B21" s="12"/>
      <c r="C21" s="116" t="s">
        <v>47</v>
      </c>
      <c r="D21" s="117"/>
      <c r="E21" s="117"/>
      <c r="F21" s="117"/>
      <c r="G21" s="117"/>
      <c r="H21" s="117"/>
      <c r="I21" s="126"/>
      <c r="J21" s="127"/>
      <c r="K21" s="127"/>
      <c r="L21" s="127"/>
      <c r="M21" s="127"/>
      <c r="N21" s="128"/>
      <c r="O21" s="118">
        <v>31</v>
      </c>
      <c r="P21" s="70"/>
      <c r="Q21" s="70"/>
      <c r="R21" s="70"/>
      <c r="S21" s="70"/>
      <c r="T21" s="119"/>
      <c r="U21" s="118">
        <v>31</v>
      </c>
      <c r="V21" s="70"/>
      <c r="W21" s="70"/>
      <c r="X21" s="70"/>
      <c r="Y21" s="70"/>
      <c r="Z21" s="119"/>
      <c r="AA21" s="118">
        <v>31</v>
      </c>
      <c r="AB21" s="70"/>
      <c r="AC21" s="70"/>
      <c r="AD21" s="70"/>
      <c r="AE21" s="70"/>
      <c r="AF21" s="119"/>
      <c r="AG21" s="120"/>
      <c r="AH21" s="121"/>
      <c r="AI21" s="121"/>
      <c r="AJ21" s="121"/>
      <c r="AK21" s="121"/>
      <c r="AL21" s="118">
        <v>31</v>
      </c>
      <c r="AM21" s="70"/>
      <c r="AN21" s="70"/>
      <c r="AO21" s="70"/>
      <c r="AP21" s="70"/>
      <c r="AQ21" s="119"/>
      <c r="AR21" s="118">
        <v>31</v>
      </c>
      <c r="AS21" s="70"/>
      <c r="AT21" s="70"/>
      <c r="AU21" s="70"/>
      <c r="AV21" s="70"/>
      <c r="AW21" s="119"/>
      <c r="AX21" s="118"/>
      <c r="AY21" s="70"/>
      <c r="AZ21" s="70"/>
      <c r="BA21" s="70"/>
      <c r="BB21" s="70"/>
      <c r="BC21" s="119"/>
      <c r="BD21" s="132">
        <f>U21+AG21+AL21+AR21+AX21+AA21</f>
        <v>124</v>
      </c>
      <c r="BE21" s="117"/>
      <c r="BF21" s="117"/>
      <c r="BG21" s="117"/>
      <c r="BH21" s="117"/>
      <c r="BI21" s="133"/>
      <c r="BU21" s="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</row>
    <row r="22" spans="1:98" s="13" customFormat="1" ht="16.5" customHeight="1">
      <c r="A22" s="12"/>
      <c r="B22" s="12"/>
      <c r="C22" s="116" t="s">
        <v>48</v>
      </c>
      <c r="D22" s="117"/>
      <c r="E22" s="117"/>
      <c r="F22" s="117"/>
      <c r="G22" s="117"/>
      <c r="H22" s="117"/>
      <c r="I22" s="126"/>
      <c r="J22" s="127"/>
      <c r="K22" s="127"/>
      <c r="L22" s="127"/>
      <c r="M22" s="127"/>
      <c r="N22" s="128"/>
      <c r="O22" s="118">
        <v>30</v>
      </c>
      <c r="P22" s="70"/>
      <c r="Q22" s="70"/>
      <c r="R22" s="70"/>
      <c r="S22" s="70"/>
      <c r="T22" s="119"/>
      <c r="U22" s="118">
        <v>30</v>
      </c>
      <c r="V22" s="70"/>
      <c r="W22" s="70"/>
      <c r="X22" s="70"/>
      <c r="Y22" s="70"/>
      <c r="Z22" s="119"/>
      <c r="AA22" s="118">
        <v>30</v>
      </c>
      <c r="AB22" s="70"/>
      <c r="AC22" s="70"/>
      <c r="AD22" s="70"/>
      <c r="AE22" s="70"/>
      <c r="AF22" s="119"/>
      <c r="AG22" s="120"/>
      <c r="AH22" s="121"/>
      <c r="AI22" s="121"/>
      <c r="AJ22" s="121"/>
      <c r="AK22" s="121"/>
      <c r="AL22" s="118">
        <v>30</v>
      </c>
      <c r="AM22" s="70"/>
      <c r="AN22" s="70"/>
      <c r="AO22" s="70"/>
      <c r="AP22" s="70"/>
      <c r="AQ22" s="119"/>
      <c r="AR22" s="118">
        <v>30</v>
      </c>
      <c r="AS22" s="70"/>
      <c r="AT22" s="70"/>
      <c r="AU22" s="70"/>
      <c r="AV22" s="70"/>
      <c r="AW22" s="119"/>
      <c r="AX22" s="118"/>
      <c r="AY22" s="70"/>
      <c r="AZ22" s="70"/>
      <c r="BA22" s="70"/>
      <c r="BB22" s="70"/>
      <c r="BC22" s="119"/>
      <c r="BD22" s="132">
        <f>U22+AG22+AL22+AR22+AX22+AA22</f>
        <v>120</v>
      </c>
      <c r="BE22" s="117"/>
      <c r="BF22" s="117"/>
      <c r="BG22" s="117"/>
      <c r="BH22" s="117"/>
      <c r="BI22" s="133"/>
      <c r="BU22" s="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</row>
    <row r="23" spans="1:98" s="13" customFormat="1" ht="16.5" customHeight="1">
      <c r="A23" s="12"/>
      <c r="B23" s="12"/>
      <c r="C23" s="116" t="s">
        <v>49</v>
      </c>
      <c r="D23" s="117"/>
      <c r="E23" s="117"/>
      <c r="F23" s="117"/>
      <c r="G23" s="117"/>
      <c r="H23" s="117"/>
      <c r="I23" s="126"/>
      <c r="J23" s="127"/>
      <c r="K23" s="127"/>
      <c r="L23" s="127"/>
      <c r="M23" s="127"/>
      <c r="N23" s="128"/>
      <c r="O23" s="118">
        <v>31</v>
      </c>
      <c r="P23" s="70"/>
      <c r="Q23" s="70"/>
      <c r="R23" s="70"/>
      <c r="S23" s="70"/>
      <c r="T23" s="119"/>
      <c r="U23" s="118">
        <v>31</v>
      </c>
      <c r="V23" s="70"/>
      <c r="W23" s="70"/>
      <c r="X23" s="70"/>
      <c r="Y23" s="70"/>
      <c r="Z23" s="119"/>
      <c r="AA23" s="118">
        <v>31</v>
      </c>
      <c r="AB23" s="70"/>
      <c r="AC23" s="70"/>
      <c r="AD23" s="70"/>
      <c r="AE23" s="70"/>
      <c r="AF23" s="119"/>
      <c r="AG23" s="120"/>
      <c r="AH23" s="121"/>
      <c r="AI23" s="121"/>
      <c r="AJ23" s="121"/>
      <c r="AK23" s="121"/>
      <c r="AL23" s="118">
        <v>31</v>
      </c>
      <c r="AM23" s="70"/>
      <c r="AN23" s="70"/>
      <c r="AO23" s="70"/>
      <c r="AP23" s="70"/>
      <c r="AQ23" s="119"/>
      <c r="AR23" s="118">
        <v>31</v>
      </c>
      <c r="AS23" s="70"/>
      <c r="AT23" s="70"/>
      <c r="AU23" s="70"/>
      <c r="AV23" s="70"/>
      <c r="AW23" s="119"/>
      <c r="AX23" s="118"/>
      <c r="AY23" s="70"/>
      <c r="AZ23" s="70"/>
      <c r="BA23" s="70"/>
      <c r="BB23" s="70"/>
      <c r="BC23" s="119"/>
      <c r="BD23" s="132">
        <f>U23+AG23+AL23+AR23+AX23+AA23</f>
        <v>124</v>
      </c>
      <c r="BE23" s="117"/>
      <c r="BF23" s="117"/>
      <c r="BG23" s="117"/>
      <c r="BH23" s="117"/>
      <c r="BI23" s="133"/>
      <c r="BU23" s="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</row>
    <row r="24" spans="1:98" s="13" customFormat="1" ht="16.5" customHeight="1">
      <c r="A24" s="12"/>
      <c r="B24" s="12"/>
      <c r="C24" s="116" t="s">
        <v>50</v>
      </c>
      <c r="D24" s="117"/>
      <c r="E24" s="117"/>
      <c r="F24" s="117"/>
      <c r="G24" s="117"/>
      <c r="H24" s="117"/>
      <c r="I24" s="126"/>
      <c r="J24" s="127"/>
      <c r="K24" s="127"/>
      <c r="L24" s="127"/>
      <c r="M24" s="127"/>
      <c r="N24" s="128"/>
      <c r="O24" s="118">
        <v>31</v>
      </c>
      <c r="P24" s="70"/>
      <c r="Q24" s="70"/>
      <c r="R24" s="70"/>
      <c r="S24" s="70"/>
      <c r="T24" s="119"/>
      <c r="U24" s="118">
        <v>31</v>
      </c>
      <c r="V24" s="70"/>
      <c r="W24" s="70"/>
      <c r="X24" s="70"/>
      <c r="Y24" s="70"/>
      <c r="Z24" s="119"/>
      <c r="AA24" s="118">
        <v>31</v>
      </c>
      <c r="AB24" s="70"/>
      <c r="AC24" s="70"/>
      <c r="AD24" s="70"/>
      <c r="AE24" s="70"/>
      <c r="AF24" s="119"/>
      <c r="AG24" s="120"/>
      <c r="AH24" s="121"/>
      <c r="AI24" s="121"/>
      <c r="AJ24" s="121"/>
      <c r="AK24" s="121"/>
      <c r="AL24" s="118">
        <v>31</v>
      </c>
      <c r="AM24" s="70"/>
      <c r="AN24" s="70"/>
      <c r="AO24" s="70"/>
      <c r="AP24" s="70"/>
      <c r="AQ24" s="119"/>
      <c r="AR24" s="118">
        <v>31</v>
      </c>
      <c r="AS24" s="70"/>
      <c r="AT24" s="70"/>
      <c r="AU24" s="70"/>
      <c r="AV24" s="70"/>
      <c r="AW24" s="119"/>
      <c r="AX24" s="118"/>
      <c r="AY24" s="70"/>
      <c r="AZ24" s="70"/>
      <c r="BA24" s="70"/>
      <c r="BB24" s="70"/>
      <c r="BC24" s="119"/>
      <c r="BD24" s="132">
        <f>U24+AG24+AL24+AR24+AX24+AA24</f>
        <v>124</v>
      </c>
      <c r="BE24" s="117"/>
      <c r="BF24" s="117"/>
      <c r="BG24" s="117"/>
      <c r="BH24" s="117"/>
      <c r="BI24" s="133"/>
      <c r="BU24" s="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</row>
    <row r="25" spans="1:98" s="13" customFormat="1" ht="16.5" customHeight="1">
      <c r="A25" s="12"/>
      <c r="B25" s="12"/>
      <c r="C25" s="116" t="s">
        <v>51</v>
      </c>
      <c r="D25" s="117"/>
      <c r="E25" s="117"/>
      <c r="F25" s="117"/>
      <c r="G25" s="117"/>
      <c r="H25" s="117"/>
      <c r="I25" s="129"/>
      <c r="J25" s="130"/>
      <c r="K25" s="130"/>
      <c r="L25" s="130"/>
      <c r="M25" s="130"/>
      <c r="N25" s="131"/>
      <c r="O25" s="118">
        <v>30</v>
      </c>
      <c r="P25" s="70"/>
      <c r="Q25" s="70"/>
      <c r="R25" s="70"/>
      <c r="S25" s="70"/>
      <c r="T25" s="119"/>
      <c r="U25" s="118">
        <v>30</v>
      </c>
      <c r="V25" s="70"/>
      <c r="W25" s="70"/>
      <c r="X25" s="70"/>
      <c r="Y25" s="70"/>
      <c r="Z25" s="119"/>
      <c r="AA25" s="118">
        <v>30</v>
      </c>
      <c r="AB25" s="70"/>
      <c r="AC25" s="70"/>
      <c r="AD25" s="70"/>
      <c r="AE25" s="70"/>
      <c r="AF25" s="119"/>
      <c r="AG25" s="120"/>
      <c r="AH25" s="121"/>
      <c r="AI25" s="121"/>
      <c r="AJ25" s="121"/>
      <c r="AK25" s="121"/>
      <c r="AL25" s="118">
        <v>30</v>
      </c>
      <c r="AM25" s="70"/>
      <c r="AN25" s="70"/>
      <c r="AO25" s="70"/>
      <c r="AP25" s="70"/>
      <c r="AQ25" s="119"/>
      <c r="AR25" s="118">
        <v>30</v>
      </c>
      <c r="AS25" s="70"/>
      <c r="AT25" s="70"/>
      <c r="AU25" s="70"/>
      <c r="AV25" s="70"/>
      <c r="AW25" s="119"/>
      <c r="AX25" s="118"/>
      <c r="AY25" s="70"/>
      <c r="AZ25" s="70"/>
      <c r="BA25" s="70"/>
      <c r="BB25" s="70"/>
      <c r="BC25" s="119"/>
      <c r="BD25" s="132">
        <f aca="true" t="shared" si="0" ref="BD25:BD30">U25+AG25+AL25+AR25+AX25+AA25</f>
        <v>120</v>
      </c>
      <c r="BE25" s="117"/>
      <c r="BF25" s="117"/>
      <c r="BG25" s="117"/>
      <c r="BH25" s="117"/>
      <c r="BI25" s="133"/>
      <c r="BU25" s="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</row>
    <row r="26" spans="1:98" s="13" customFormat="1" ht="16.5" customHeight="1">
      <c r="A26" s="12"/>
      <c r="B26" s="12"/>
      <c r="C26" s="116" t="s">
        <v>52</v>
      </c>
      <c r="D26" s="117"/>
      <c r="E26" s="117"/>
      <c r="F26" s="117"/>
      <c r="G26" s="117"/>
      <c r="H26" s="117"/>
      <c r="I26" s="116"/>
      <c r="J26" s="117"/>
      <c r="K26" s="117"/>
      <c r="L26" s="117"/>
      <c r="M26" s="117"/>
      <c r="N26" s="117"/>
      <c r="O26" s="118">
        <v>31</v>
      </c>
      <c r="P26" s="70"/>
      <c r="Q26" s="70"/>
      <c r="R26" s="70"/>
      <c r="S26" s="70"/>
      <c r="T26" s="119"/>
      <c r="U26" s="118">
        <v>31</v>
      </c>
      <c r="V26" s="70"/>
      <c r="W26" s="70"/>
      <c r="X26" s="70"/>
      <c r="Y26" s="70"/>
      <c r="Z26" s="119"/>
      <c r="AA26" s="118">
        <v>31</v>
      </c>
      <c r="AB26" s="70"/>
      <c r="AC26" s="70"/>
      <c r="AD26" s="70"/>
      <c r="AE26" s="70"/>
      <c r="AF26" s="119"/>
      <c r="AG26" s="120"/>
      <c r="AH26" s="121"/>
      <c r="AI26" s="121"/>
      <c r="AJ26" s="121"/>
      <c r="AK26" s="121"/>
      <c r="AL26" s="118">
        <v>31</v>
      </c>
      <c r="AM26" s="70"/>
      <c r="AN26" s="70"/>
      <c r="AO26" s="70"/>
      <c r="AP26" s="70"/>
      <c r="AQ26" s="119"/>
      <c r="AR26" s="118">
        <v>31</v>
      </c>
      <c r="AS26" s="70"/>
      <c r="AT26" s="70"/>
      <c r="AU26" s="70"/>
      <c r="AV26" s="70"/>
      <c r="AW26" s="119"/>
      <c r="AX26" s="118"/>
      <c r="AY26" s="70"/>
      <c r="AZ26" s="70"/>
      <c r="BA26" s="70"/>
      <c r="BB26" s="70"/>
      <c r="BC26" s="119"/>
      <c r="BD26" s="132">
        <f>U26+AG26+AL26+AR26+AX26+AA26</f>
        <v>124</v>
      </c>
      <c r="BE26" s="117"/>
      <c r="BF26" s="117"/>
      <c r="BG26" s="117"/>
      <c r="BH26" s="117"/>
      <c r="BI26" s="133"/>
      <c r="BU26" s="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</row>
    <row r="27" spans="1:98" s="13" customFormat="1" ht="16.5" customHeight="1">
      <c r="A27" s="12"/>
      <c r="B27" s="12"/>
      <c r="C27" s="116" t="s">
        <v>53</v>
      </c>
      <c r="D27" s="117"/>
      <c r="E27" s="117"/>
      <c r="F27" s="117"/>
      <c r="G27" s="117"/>
      <c r="H27" s="117"/>
      <c r="I27" s="116"/>
      <c r="J27" s="117"/>
      <c r="K27" s="117"/>
      <c r="L27" s="117"/>
      <c r="M27" s="117"/>
      <c r="N27" s="117"/>
      <c r="O27" s="118">
        <v>30</v>
      </c>
      <c r="P27" s="70"/>
      <c r="Q27" s="70"/>
      <c r="R27" s="70"/>
      <c r="S27" s="70"/>
      <c r="T27" s="119"/>
      <c r="U27" s="118">
        <v>30</v>
      </c>
      <c r="V27" s="70"/>
      <c r="W27" s="70"/>
      <c r="X27" s="70"/>
      <c r="Y27" s="70"/>
      <c r="Z27" s="119"/>
      <c r="AA27" s="118">
        <v>30</v>
      </c>
      <c r="AB27" s="70"/>
      <c r="AC27" s="70"/>
      <c r="AD27" s="70"/>
      <c r="AE27" s="70"/>
      <c r="AF27" s="119"/>
      <c r="AG27" s="120"/>
      <c r="AH27" s="121"/>
      <c r="AI27" s="121"/>
      <c r="AJ27" s="121"/>
      <c r="AK27" s="121"/>
      <c r="AL27" s="118">
        <v>30</v>
      </c>
      <c r="AM27" s="70"/>
      <c r="AN27" s="70"/>
      <c r="AO27" s="70"/>
      <c r="AP27" s="70"/>
      <c r="AQ27" s="119"/>
      <c r="AR27" s="118">
        <v>30</v>
      </c>
      <c r="AS27" s="70"/>
      <c r="AT27" s="70"/>
      <c r="AU27" s="70"/>
      <c r="AV27" s="70"/>
      <c r="AW27" s="119"/>
      <c r="AX27" s="118"/>
      <c r="AY27" s="70"/>
      <c r="AZ27" s="70"/>
      <c r="BA27" s="70"/>
      <c r="BB27" s="70"/>
      <c r="BC27" s="119"/>
      <c r="BD27" s="132">
        <f t="shared" si="0"/>
        <v>120</v>
      </c>
      <c r="BE27" s="117"/>
      <c r="BF27" s="117"/>
      <c r="BG27" s="117"/>
      <c r="BH27" s="117"/>
      <c r="BI27" s="133"/>
      <c r="BK27" s="134" t="s">
        <v>63</v>
      </c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4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</row>
    <row r="28" spans="1:98" s="13" customFormat="1" ht="16.5" customHeight="1">
      <c r="A28" s="12"/>
      <c r="B28" s="12"/>
      <c r="C28" s="116" t="s">
        <v>54</v>
      </c>
      <c r="D28" s="117"/>
      <c r="E28" s="117"/>
      <c r="F28" s="117"/>
      <c r="G28" s="117"/>
      <c r="H28" s="117"/>
      <c r="I28" s="116"/>
      <c r="J28" s="117"/>
      <c r="K28" s="117"/>
      <c r="L28" s="117"/>
      <c r="M28" s="117"/>
      <c r="N28" s="117"/>
      <c r="O28" s="41">
        <v>31</v>
      </c>
      <c r="P28" s="40"/>
      <c r="Q28" s="40"/>
      <c r="R28" s="40"/>
      <c r="S28" s="40"/>
      <c r="T28" s="42"/>
      <c r="U28" s="118">
        <v>31</v>
      </c>
      <c r="V28" s="70"/>
      <c r="W28" s="70"/>
      <c r="X28" s="70"/>
      <c r="Y28" s="70"/>
      <c r="Z28" s="119"/>
      <c r="AA28" s="118">
        <v>31</v>
      </c>
      <c r="AB28" s="70"/>
      <c r="AC28" s="70"/>
      <c r="AD28" s="70"/>
      <c r="AE28" s="70"/>
      <c r="AF28" s="119"/>
      <c r="AG28" s="120"/>
      <c r="AH28" s="121"/>
      <c r="AI28" s="121"/>
      <c r="AJ28" s="121"/>
      <c r="AK28" s="121"/>
      <c r="AL28" s="118">
        <v>31</v>
      </c>
      <c r="AM28" s="70"/>
      <c r="AN28" s="70"/>
      <c r="AO28" s="70"/>
      <c r="AP28" s="70"/>
      <c r="AQ28" s="119"/>
      <c r="AR28" s="118">
        <v>31</v>
      </c>
      <c r="AS28" s="70"/>
      <c r="AT28" s="70"/>
      <c r="AU28" s="70"/>
      <c r="AV28" s="70"/>
      <c r="AW28" s="119"/>
      <c r="AX28" s="118"/>
      <c r="AY28" s="70"/>
      <c r="AZ28" s="70"/>
      <c r="BA28" s="70"/>
      <c r="BB28" s="70"/>
      <c r="BC28" s="119"/>
      <c r="BD28" s="132">
        <f t="shared" si="0"/>
        <v>124</v>
      </c>
      <c r="BE28" s="117"/>
      <c r="BF28" s="117"/>
      <c r="BG28" s="117"/>
      <c r="BH28" s="117"/>
      <c r="BI28" s="133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4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</row>
    <row r="29" spans="1:98" s="13" customFormat="1" ht="16.5" customHeight="1">
      <c r="A29" s="12"/>
      <c r="B29" s="12"/>
      <c r="C29" s="116" t="s">
        <v>55</v>
      </c>
      <c r="D29" s="117"/>
      <c r="E29" s="117"/>
      <c r="F29" s="117"/>
      <c r="G29" s="117"/>
      <c r="H29" s="133"/>
      <c r="I29" s="116"/>
      <c r="J29" s="117"/>
      <c r="K29" s="117"/>
      <c r="L29" s="117"/>
      <c r="M29" s="117"/>
      <c r="N29" s="133"/>
      <c r="O29" s="118">
        <v>31</v>
      </c>
      <c r="P29" s="70"/>
      <c r="Q29" s="70"/>
      <c r="R29" s="70"/>
      <c r="S29" s="70"/>
      <c r="T29" s="119"/>
      <c r="U29" s="118">
        <v>31</v>
      </c>
      <c r="V29" s="70"/>
      <c r="W29" s="70"/>
      <c r="X29" s="70"/>
      <c r="Y29" s="70"/>
      <c r="Z29" s="119"/>
      <c r="AA29" s="118">
        <v>31</v>
      </c>
      <c r="AB29" s="70"/>
      <c r="AC29" s="70"/>
      <c r="AD29" s="70"/>
      <c r="AE29" s="70"/>
      <c r="AF29" s="119"/>
      <c r="AG29" s="120"/>
      <c r="AH29" s="121"/>
      <c r="AI29" s="121"/>
      <c r="AJ29" s="121"/>
      <c r="AK29" s="121"/>
      <c r="AL29" s="118">
        <v>31</v>
      </c>
      <c r="AM29" s="70"/>
      <c r="AN29" s="70"/>
      <c r="AO29" s="70"/>
      <c r="AP29" s="70"/>
      <c r="AQ29" s="119"/>
      <c r="AR29" s="118">
        <v>31</v>
      </c>
      <c r="AS29" s="70"/>
      <c r="AT29" s="70"/>
      <c r="AU29" s="70"/>
      <c r="AV29" s="70"/>
      <c r="AW29" s="119"/>
      <c r="AX29" s="118"/>
      <c r="AY29" s="70"/>
      <c r="AZ29" s="70"/>
      <c r="BA29" s="70"/>
      <c r="BB29" s="70"/>
      <c r="BC29" s="119"/>
      <c r="BD29" s="132">
        <f t="shared" si="0"/>
        <v>124</v>
      </c>
      <c r="BE29" s="117"/>
      <c r="BF29" s="117"/>
      <c r="BG29" s="117"/>
      <c r="BH29" s="117"/>
      <c r="BI29" s="133"/>
      <c r="BK29" s="134" t="s">
        <v>64</v>
      </c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4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</row>
    <row r="30" spans="1:98" s="13" customFormat="1" ht="16.5" customHeight="1">
      <c r="A30" s="12"/>
      <c r="B30" s="12"/>
      <c r="C30" s="116" t="s">
        <v>56</v>
      </c>
      <c r="D30" s="117"/>
      <c r="E30" s="117"/>
      <c r="F30" s="117"/>
      <c r="G30" s="117"/>
      <c r="H30" s="133"/>
      <c r="I30" s="116"/>
      <c r="J30" s="117"/>
      <c r="K30" s="117"/>
      <c r="L30" s="117"/>
      <c r="M30" s="117"/>
      <c r="N30" s="133"/>
      <c r="O30" s="118">
        <v>28</v>
      </c>
      <c r="P30" s="70"/>
      <c r="Q30" s="70"/>
      <c r="R30" s="70"/>
      <c r="S30" s="70"/>
      <c r="T30" s="119"/>
      <c r="U30" s="118">
        <v>28</v>
      </c>
      <c r="V30" s="70"/>
      <c r="W30" s="70"/>
      <c r="X30" s="70"/>
      <c r="Y30" s="70"/>
      <c r="Z30" s="119"/>
      <c r="AA30" s="118">
        <v>28</v>
      </c>
      <c r="AB30" s="70"/>
      <c r="AC30" s="70"/>
      <c r="AD30" s="70"/>
      <c r="AE30" s="70"/>
      <c r="AF30" s="119"/>
      <c r="AG30" s="120"/>
      <c r="AH30" s="121"/>
      <c r="AI30" s="121"/>
      <c r="AJ30" s="121"/>
      <c r="AK30" s="121"/>
      <c r="AL30" s="118">
        <v>28</v>
      </c>
      <c r="AM30" s="70"/>
      <c r="AN30" s="70"/>
      <c r="AO30" s="70"/>
      <c r="AP30" s="70"/>
      <c r="AQ30" s="119"/>
      <c r="AR30" s="118">
        <v>28</v>
      </c>
      <c r="AS30" s="70"/>
      <c r="AT30" s="70"/>
      <c r="AU30" s="70"/>
      <c r="AV30" s="70"/>
      <c r="AW30" s="119"/>
      <c r="AX30" s="118"/>
      <c r="AY30" s="70"/>
      <c r="AZ30" s="70"/>
      <c r="BA30" s="70"/>
      <c r="BB30" s="70"/>
      <c r="BC30" s="119"/>
      <c r="BD30" s="132">
        <f t="shared" si="0"/>
        <v>112</v>
      </c>
      <c r="BE30" s="117"/>
      <c r="BF30" s="117"/>
      <c r="BG30" s="117"/>
      <c r="BH30" s="117"/>
      <c r="BI30" s="133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4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</row>
    <row r="31" spans="1:98" s="13" customFormat="1" ht="16.5" customHeight="1" thickBot="1">
      <c r="A31" s="12"/>
      <c r="B31" s="12"/>
      <c r="C31" s="136" t="s">
        <v>57</v>
      </c>
      <c r="D31" s="137"/>
      <c r="E31" s="137"/>
      <c r="F31" s="137"/>
      <c r="G31" s="137"/>
      <c r="H31" s="138"/>
      <c r="I31" s="136"/>
      <c r="J31" s="137"/>
      <c r="K31" s="137"/>
      <c r="L31" s="137"/>
      <c r="M31" s="137"/>
      <c r="N31" s="138"/>
      <c r="O31" s="230">
        <v>31</v>
      </c>
      <c r="P31" s="231"/>
      <c r="Q31" s="231"/>
      <c r="R31" s="231"/>
      <c r="S31" s="231"/>
      <c r="T31" s="232"/>
      <c r="U31" s="230">
        <v>31</v>
      </c>
      <c r="V31" s="231"/>
      <c r="W31" s="231"/>
      <c r="X31" s="231"/>
      <c r="Y31" s="231"/>
      <c r="Z31" s="232"/>
      <c r="AA31" s="230">
        <v>31</v>
      </c>
      <c r="AB31" s="231"/>
      <c r="AC31" s="231"/>
      <c r="AD31" s="231"/>
      <c r="AE31" s="231"/>
      <c r="AF31" s="232"/>
      <c r="AG31" s="227"/>
      <c r="AH31" s="228"/>
      <c r="AI31" s="228"/>
      <c r="AJ31" s="228"/>
      <c r="AK31" s="228"/>
      <c r="AL31" s="230">
        <v>31</v>
      </c>
      <c r="AM31" s="231"/>
      <c r="AN31" s="231"/>
      <c r="AO31" s="231"/>
      <c r="AP31" s="231"/>
      <c r="AQ31" s="232"/>
      <c r="AR31" s="230">
        <v>31</v>
      </c>
      <c r="AS31" s="231"/>
      <c r="AT31" s="231"/>
      <c r="AU31" s="231"/>
      <c r="AV31" s="231"/>
      <c r="AW31" s="232"/>
      <c r="AX31" s="230"/>
      <c r="AY31" s="231"/>
      <c r="AZ31" s="231"/>
      <c r="BA31" s="231"/>
      <c r="BB31" s="231"/>
      <c r="BC31" s="232"/>
      <c r="BD31" s="244">
        <f>U31+AG31+AL31+AR31+AX31+AA31</f>
        <v>124</v>
      </c>
      <c r="BE31" s="137"/>
      <c r="BF31" s="137"/>
      <c r="BG31" s="137"/>
      <c r="BH31" s="137"/>
      <c r="BI31" s="138"/>
      <c r="BK31" s="134" t="s">
        <v>65</v>
      </c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4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</row>
    <row r="32" spans="1:98" s="13" customFormat="1" ht="16.5" customHeight="1" thickBot="1">
      <c r="A32" s="12"/>
      <c r="B32" s="12"/>
      <c r="C32" s="221" t="s">
        <v>8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  <c r="O32" s="237">
        <f>SUM(O20:S31)</f>
        <v>365</v>
      </c>
      <c r="P32" s="238"/>
      <c r="Q32" s="238"/>
      <c r="R32" s="238"/>
      <c r="S32" s="238"/>
      <c r="T32" s="239"/>
      <c r="U32" s="229">
        <f>SUM(U20:Z31)</f>
        <v>365</v>
      </c>
      <c r="V32" s="229"/>
      <c r="W32" s="229"/>
      <c r="X32" s="229"/>
      <c r="Y32" s="229"/>
      <c r="Z32" s="229"/>
      <c r="AA32" s="229">
        <f>SUM(AA20:AF31)</f>
        <v>365</v>
      </c>
      <c r="AB32" s="229"/>
      <c r="AC32" s="229"/>
      <c r="AD32" s="229"/>
      <c r="AE32" s="229"/>
      <c r="AF32" s="229"/>
      <c r="AG32" s="229">
        <f>SUM(AG20:AK31)</f>
        <v>0</v>
      </c>
      <c r="AH32" s="229"/>
      <c r="AI32" s="229"/>
      <c r="AJ32" s="229"/>
      <c r="AK32" s="229"/>
      <c r="AL32" s="229">
        <f>SUM(AL20:AQ31)</f>
        <v>365</v>
      </c>
      <c r="AM32" s="229"/>
      <c r="AN32" s="229"/>
      <c r="AO32" s="229"/>
      <c r="AP32" s="229"/>
      <c r="AQ32" s="229"/>
      <c r="AR32" s="229">
        <f>SUM(AR20:AW31)</f>
        <v>365</v>
      </c>
      <c r="AS32" s="229"/>
      <c r="AT32" s="229"/>
      <c r="AU32" s="229"/>
      <c r="AV32" s="229"/>
      <c r="AW32" s="229"/>
      <c r="AX32" s="229">
        <f>SUM(AX20:BC31)</f>
        <v>0</v>
      </c>
      <c r="AY32" s="229"/>
      <c r="AZ32" s="229"/>
      <c r="BA32" s="229"/>
      <c r="BB32" s="229"/>
      <c r="BC32" s="247"/>
      <c r="BD32" s="248">
        <f>SUM(BD20:BH31)</f>
        <v>1460</v>
      </c>
      <c r="BE32" s="238"/>
      <c r="BF32" s="238"/>
      <c r="BG32" s="238"/>
      <c r="BH32" s="238"/>
      <c r="BI32" s="239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4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</row>
    <row r="33" spans="1:98" s="13" customFormat="1" ht="16.5" customHeight="1" thickBot="1" thickTop="1">
      <c r="A33" s="12"/>
      <c r="B33" s="12"/>
      <c r="C33" s="224" t="s">
        <v>82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6"/>
      <c r="O33" s="234" t="s">
        <v>70</v>
      </c>
      <c r="P33" s="235"/>
      <c r="Q33" s="235"/>
      <c r="R33" s="235"/>
      <c r="S33" s="235"/>
      <c r="T33" s="236"/>
      <c r="U33" s="233">
        <f>IF(U31="",0,ROUNDUP(ROUNDDOWN(U32/O32,2),1))</f>
        <v>1</v>
      </c>
      <c r="V33" s="233"/>
      <c r="W33" s="233"/>
      <c r="X33" s="233"/>
      <c r="Y33" s="233"/>
      <c r="Z33" s="233"/>
      <c r="AA33" s="233">
        <f>IF(AA31="",0,ROUNDUP(ROUNDDOWN(AA32/O32,2),1))</f>
        <v>1</v>
      </c>
      <c r="AB33" s="233"/>
      <c r="AC33" s="233"/>
      <c r="AD33" s="233"/>
      <c r="AE33" s="233"/>
      <c r="AF33" s="233"/>
      <c r="AG33" s="233">
        <f>IF(AG31="",0,ROUNDUP(ROUNDDOWN(AG32/O32,2),1))</f>
        <v>0</v>
      </c>
      <c r="AH33" s="233"/>
      <c r="AI33" s="233"/>
      <c r="AJ33" s="233"/>
      <c r="AK33" s="233"/>
      <c r="AL33" s="233">
        <f>IF(AL31="",0,ROUNDUP(ROUNDDOWN(AL32/O32,2),1))</f>
        <v>1</v>
      </c>
      <c r="AM33" s="233"/>
      <c r="AN33" s="233"/>
      <c r="AO33" s="233"/>
      <c r="AP33" s="233"/>
      <c r="AQ33" s="233"/>
      <c r="AR33" s="233">
        <f>IF(AR31="",0,ROUNDUP(ROUNDDOWN(AR32/O32,2),1))</f>
        <v>1</v>
      </c>
      <c r="AS33" s="233"/>
      <c r="AT33" s="233"/>
      <c r="AU33" s="233"/>
      <c r="AV33" s="233"/>
      <c r="AW33" s="233"/>
      <c r="AX33" s="233">
        <f>IF(AX31="",0,ROUNDUP(ROUNDDOWN(AX32/O32,2),1))</f>
        <v>0</v>
      </c>
      <c r="AY33" s="233"/>
      <c r="AZ33" s="233"/>
      <c r="BA33" s="233"/>
      <c r="BB33" s="233"/>
      <c r="BC33" s="240"/>
      <c r="BD33" s="241">
        <f>U33+AA33+AG33+AL33+AR33+AX33</f>
        <v>4</v>
      </c>
      <c r="BE33" s="242"/>
      <c r="BF33" s="242"/>
      <c r="BG33" s="242"/>
      <c r="BH33" s="242"/>
      <c r="BI33" s="243"/>
      <c r="BU33" s="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</row>
    <row r="34" ht="19.5" customHeight="1"/>
    <row r="35" spans="1:43" ht="19.5" customHeight="1">
      <c r="A35" s="159" t="s">
        <v>77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M35" s="7" t="s">
        <v>34</v>
      </c>
      <c r="AN35" s="8"/>
      <c r="AO35" s="8"/>
      <c r="AP35" s="8"/>
      <c r="AQ35" s="8"/>
    </row>
    <row r="36" spans="1:43" ht="4.5" customHeight="1">
      <c r="A36" s="2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7"/>
      <c r="AN36" s="8"/>
      <c r="AO36" s="8"/>
      <c r="AP36" s="8"/>
      <c r="AQ36" s="8"/>
    </row>
    <row r="37" spans="1:88" ht="21" customHeight="1">
      <c r="A37" s="8"/>
      <c r="B37" s="8"/>
      <c r="C37" s="8"/>
      <c r="D37" s="85" t="s">
        <v>71</v>
      </c>
      <c r="E37" s="85"/>
      <c r="F37" s="85"/>
      <c r="G37" s="85"/>
      <c r="H37" s="85"/>
      <c r="I37" s="85"/>
      <c r="J37" s="85"/>
      <c r="K37" s="85"/>
      <c r="L37" s="85" t="s">
        <v>17</v>
      </c>
      <c r="M37" s="85"/>
      <c r="N37" s="85"/>
      <c r="O37" s="85"/>
      <c r="P37" s="85"/>
      <c r="Q37" s="85"/>
      <c r="R37" s="85"/>
      <c r="S37" s="85"/>
      <c r="T37" s="85"/>
      <c r="U37" s="160" t="s">
        <v>74</v>
      </c>
      <c r="V37" s="86"/>
      <c r="W37" s="86"/>
      <c r="X37" s="86"/>
      <c r="Y37" s="86"/>
      <c r="Z37" s="86"/>
      <c r="AA37" s="86"/>
      <c r="AB37" s="86"/>
      <c r="AC37" s="161"/>
      <c r="AD37" s="8"/>
      <c r="AE37" s="8"/>
      <c r="AF37" s="8"/>
      <c r="AG37" s="8"/>
      <c r="AH37" s="8"/>
      <c r="AI37" s="8"/>
      <c r="AJ37" s="8"/>
      <c r="AK37" s="8"/>
      <c r="AL37" s="8"/>
      <c r="AN37" s="59" t="s">
        <v>25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162"/>
      <c r="BD37" s="61" t="s">
        <v>28</v>
      </c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H37" s="204" t="s">
        <v>87</v>
      </c>
      <c r="CI37" s="205"/>
      <c r="CJ37" s="206"/>
    </row>
    <row r="38" spans="1:88" ht="21" customHeight="1">
      <c r="A38" s="8"/>
      <c r="B38" s="8"/>
      <c r="C38" s="8"/>
      <c r="D38" s="160" t="s">
        <v>72</v>
      </c>
      <c r="E38" s="86"/>
      <c r="F38" s="86"/>
      <c r="G38" s="86"/>
      <c r="H38" s="86"/>
      <c r="I38" s="86"/>
      <c r="J38" s="86"/>
      <c r="K38" s="161"/>
      <c r="L38" s="152">
        <v>0.8</v>
      </c>
      <c r="M38" s="152"/>
      <c r="N38" s="152"/>
      <c r="O38" s="152"/>
      <c r="P38" s="152"/>
      <c r="Q38" s="152"/>
      <c r="R38" s="152"/>
      <c r="S38" s="152"/>
      <c r="T38" s="152"/>
      <c r="U38" s="152">
        <v>0.2</v>
      </c>
      <c r="V38" s="152"/>
      <c r="W38" s="152"/>
      <c r="X38" s="152"/>
      <c r="Y38" s="152"/>
      <c r="Z38" s="152"/>
      <c r="AA38" s="152"/>
      <c r="AB38" s="152"/>
      <c r="AC38" s="152"/>
      <c r="AD38" s="8"/>
      <c r="AE38" s="8"/>
      <c r="AF38" s="8"/>
      <c r="AG38" s="8"/>
      <c r="AH38" s="8"/>
      <c r="AI38" s="8"/>
      <c r="AJ38" s="8"/>
      <c r="AK38" s="8"/>
      <c r="AL38" s="8"/>
      <c r="AN38" s="153" t="s">
        <v>26</v>
      </c>
      <c r="AO38" s="153"/>
      <c r="AP38" s="153"/>
      <c r="AQ38" s="153"/>
      <c r="AR38" s="153"/>
      <c r="AS38" s="153"/>
      <c r="AT38" s="153"/>
      <c r="AU38" s="153"/>
      <c r="AV38" s="154">
        <f>IF($BK$19="",0,IF($C$12=$CD$1,ROUNDUP(($AX$4*0.9)/6,1),ROUNDUP($BK$19/6,1)))</f>
        <v>0.7</v>
      </c>
      <c r="AW38" s="154"/>
      <c r="AX38" s="154"/>
      <c r="AY38" s="154"/>
      <c r="AZ38" s="154"/>
      <c r="BA38" s="154"/>
      <c r="BB38" s="154"/>
      <c r="BC38" s="155"/>
      <c r="BD38" s="220" t="s">
        <v>30</v>
      </c>
      <c r="BE38" s="60"/>
      <c r="BF38" s="60"/>
      <c r="BG38" s="60"/>
      <c r="BH38" s="60"/>
      <c r="BI38" s="60"/>
      <c r="BJ38" s="61"/>
      <c r="BK38" s="154">
        <f>IF($BF$5=$CD$1,0,IF($C$12=$CD$1,AY13/9,AG33/9))</f>
        <v>0</v>
      </c>
      <c r="BL38" s="154"/>
      <c r="BM38" s="154"/>
      <c r="BN38" s="154"/>
      <c r="BO38" s="154"/>
      <c r="BP38" s="154"/>
      <c r="BQ38" s="154"/>
      <c r="BR38" s="154"/>
      <c r="BS38" s="163">
        <f>IF($BF$5=$CD$1,0,IF($C$12=$CD$1,ROUND(AY13/9*U41,0),ROUND(AG33/9*U41,0)))</f>
        <v>0</v>
      </c>
      <c r="BT38" s="163"/>
      <c r="BU38" s="163"/>
      <c r="BV38" s="163"/>
      <c r="BW38" s="163"/>
      <c r="BX38" s="163"/>
      <c r="BY38" s="163"/>
      <c r="BZ38" s="163"/>
      <c r="CH38" s="37">
        <f>AG33/9</f>
        <v>0</v>
      </c>
      <c r="CI38" s="37" t="s">
        <v>30</v>
      </c>
      <c r="CJ38" s="37" t="s">
        <v>83</v>
      </c>
    </row>
    <row r="39" spans="4:88" ht="21" customHeight="1">
      <c r="D39" s="164" t="s">
        <v>88</v>
      </c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M39" s="10"/>
      <c r="AN39" s="183" t="s">
        <v>27</v>
      </c>
      <c r="AO39" s="183"/>
      <c r="AP39" s="183"/>
      <c r="AQ39" s="183"/>
      <c r="AR39" s="183"/>
      <c r="AS39" s="183"/>
      <c r="AT39" s="183"/>
      <c r="AU39" s="183"/>
      <c r="AV39" s="184">
        <f>IF($BK$19="",0,IF($C$12=$CD$1,ROUNDUP(($AX$4*0.9)/10,1),ROUNDUP($BK$19/10,1)))</f>
        <v>0.4</v>
      </c>
      <c r="AW39" s="184"/>
      <c r="AX39" s="184"/>
      <c r="AY39" s="184"/>
      <c r="AZ39" s="184"/>
      <c r="BA39" s="184"/>
      <c r="BB39" s="184"/>
      <c r="BC39" s="185"/>
      <c r="BD39" s="220" t="s">
        <v>31</v>
      </c>
      <c r="BE39" s="60"/>
      <c r="BF39" s="60"/>
      <c r="BG39" s="60"/>
      <c r="BH39" s="60"/>
      <c r="BI39" s="60"/>
      <c r="BJ39" s="61"/>
      <c r="BK39" s="154">
        <f>IF($BF$5=$CD$1,0,IF(C12=CD1,AY14/6,AL33/6))</f>
        <v>0.16666666666666666</v>
      </c>
      <c r="BL39" s="154"/>
      <c r="BM39" s="154"/>
      <c r="BN39" s="154"/>
      <c r="BO39" s="154"/>
      <c r="BP39" s="154"/>
      <c r="BQ39" s="154"/>
      <c r="BR39" s="154"/>
      <c r="BS39" s="163">
        <f>IF($BF$5=$CD$1,0,IF($C$12=$CD$1,ROUND(AY14/6*U41,0),ROUND(AL33/6*U41,0)))</f>
        <v>7</v>
      </c>
      <c r="BT39" s="163"/>
      <c r="BU39" s="163"/>
      <c r="BV39" s="163"/>
      <c r="BW39" s="163"/>
      <c r="BX39" s="163"/>
      <c r="BY39" s="163"/>
      <c r="BZ39" s="163"/>
      <c r="CH39" s="37">
        <f>AL33/6</f>
        <v>0.16666666666666666</v>
      </c>
      <c r="CI39" s="37" t="s">
        <v>31</v>
      </c>
      <c r="CJ39" s="37" t="s">
        <v>84</v>
      </c>
    </row>
    <row r="40" spans="4:88" ht="21" customHeight="1">
      <c r="D40" s="165" t="s">
        <v>73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N40" s="167" t="s">
        <v>60</v>
      </c>
      <c r="AO40" s="168"/>
      <c r="AP40" s="168"/>
      <c r="AQ40" s="168"/>
      <c r="AR40" s="168"/>
      <c r="AS40" s="168"/>
      <c r="AT40" s="168"/>
      <c r="AU40" s="169"/>
      <c r="AV40" s="173">
        <f>IF($BK$19="",0,IF($C$12=$CD$1,ROUNDUP(($AX$4*0.9)/6*U41,0),ROUNDUP(($BK$19/6)*U41,0)))</f>
        <v>27</v>
      </c>
      <c r="AW40" s="173"/>
      <c r="AX40" s="173"/>
      <c r="AY40" s="173"/>
      <c r="AZ40" s="173"/>
      <c r="BA40" s="173"/>
      <c r="BB40" s="173"/>
      <c r="BC40" s="174"/>
      <c r="BD40" s="220" t="s">
        <v>32</v>
      </c>
      <c r="BE40" s="60"/>
      <c r="BF40" s="60"/>
      <c r="BG40" s="60"/>
      <c r="BH40" s="60"/>
      <c r="BI40" s="60"/>
      <c r="BJ40" s="61"/>
      <c r="BK40" s="154">
        <f>IF($BF$5=$CD$1,0,IF(C12=CD1,BM12/4,AR33/4))</f>
        <v>0.25</v>
      </c>
      <c r="BL40" s="154"/>
      <c r="BM40" s="154"/>
      <c r="BN40" s="154"/>
      <c r="BO40" s="154"/>
      <c r="BP40" s="154"/>
      <c r="BQ40" s="154"/>
      <c r="BR40" s="154"/>
      <c r="BS40" s="163">
        <f>IF($BF$5=$CD$1,0,IF($C$12=$CD$1,ROUND(BM12/4*U41,0),(ROUND(AR33/4*U41,0))))</f>
        <v>10</v>
      </c>
      <c r="BT40" s="163"/>
      <c r="BU40" s="163"/>
      <c r="BV40" s="163"/>
      <c r="BW40" s="163"/>
      <c r="BX40" s="163"/>
      <c r="BY40" s="163"/>
      <c r="BZ40" s="163"/>
      <c r="CH40" s="37">
        <f>AR33/4</f>
        <v>0.25</v>
      </c>
      <c r="CI40" s="37" t="s">
        <v>32</v>
      </c>
      <c r="CJ40" s="37" t="s">
        <v>85</v>
      </c>
    </row>
    <row r="41" spans="4:88" ht="21" customHeight="1">
      <c r="D41" s="208" t="s">
        <v>75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10"/>
      <c r="U41" s="245">
        <v>40</v>
      </c>
      <c r="V41" s="198"/>
      <c r="W41" s="198"/>
      <c r="X41" s="198"/>
      <c r="Y41" s="198"/>
      <c r="Z41" s="198"/>
      <c r="AA41" s="198"/>
      <c r="AB41" s="200" t="s">
        <v>38</v>
      </c>
      <c r="AC41" s="200"/>
      <c r="AD41" s="200"/>
      <c r="AE41" s="201"/>
      <c r="AN41" s="170"/>
      <c r="AO41" s="171"/>
      <c r="AP41" s="171"/>
      <c r="AQ41" s="171"/>
      <c r="AR41" s="171"/>
      <c r="AS41" s="171"/>
      <c r="AT41" s="171"/>
      <c r="AU41" s="172"/>
      <c r="AV41" s="175"/>
      <c r="AW41" s="175"/>
      <c r="AX41" s="175"/>
      <c r="AY41" s="175"/>
      <c r="AZ41" s="175"/>
      <c r="BA41" s="175"/>
      <c r="BB41" s="175"/>
      <c r="BC41" s="176"/>
      <c r="BD41" s="220" t="s">
        <v>33</v>
      </c>
      <c r="BE41" s="60"/>
      <c r="BF41" s="60"/>
      <c r="BG41" s="60"/>
      <c r="BH41" s="60"/>
      <c r="BI41" s="60"/>
      <c r="BJ41" s="61"/>
      <c r="BK41" s="184">
        <f>IF($BF$5=$CD$1,0,IF(C12=CD1,BM13/2.5,AX33/2.5))</f>
        <v>0</v>
      </c>
      <c r="BL41" s="184"/>
      <c r="BM41" s="184"/>
      <c r="BN41" s="184"/>
      <c r="BO41" s="184"/>
      <c r="BP41" s="184"/>
      <c r="BQ41" s="184"/>
      <c r="BR41" s="184"/>
      <c r="BS41" s="166">
        <f>IF($BF$5=$CD$1,0,IF($C$12=$CD$1,ROUND(BM13/2.5*U41,0),(ROUND(AX33/2.5*U41,0))))</f>
        <v>0</v>
      </c>
      <c r="BT41" s="166"/>
      <c r="BU41" s="166"/>
      <c r="BV41" s="166"/>
      <c r="BW41" s="166"/>
      <c r="BX41" s="166"/>
      <c r="BY41" s="166"/>
      <c r="BZ41" s="166"/>
      <c r="CH41" s="37">
        <f>AX33/2.5</f>
        <v>0</v>
      </c>
      <c r="CI41" s="37" t="s">
        <v>33</v>
      </c>
      <c r="CJ41" s="37" t="s">
        <v>86</v>
      </c>
    </row>
    <row r="42" spans="1:78" ht="4.5" customHeight="1">
      <c r="A42" s="28"/>
      <c r="B42" s="8"/>
      <c r="C42" s="8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3"/>
      <c r="U42" s="246"/>
      <c r="V42" s="199"/>
      <c r="W42" s="199"/>
      <c r="X42" s="199"/>
      <c r="Y42" s="199"/>
      <c r="Z42" s="199"/>
      <c r="AA42" s="199"/>
      <c r="AB42" s="202"/>
      <c r="AC42" s="202"/>
      <c r="AD42" s="202"/>
      <c r="AE42" s="203"/>
      <c r="AH42" s="8"/>
      <c r="AI42" s="8"/>
      <c r="AJ42" s="8"/>
      <c r="AK42" s="8"/>
      <c r="AL42" s="8"/>
      <c r="AM42" s="7"/>
      <c r="BD42" s="258" t="s">
        <v>29</v>
      </c>
      <c r="BE42" s="177"/>
      <c r="BF42" s="177"/>
      <c r="BG42" s="177"/>
      <c r="BH42" s="177"/>
      <c r="BI42" s="177"/>
      <c r="BJ42" s="177"/>
      <c r="BK42" s="179">
        <f>ROUNDUP(SUM(BK38:BR41),1)</f>
        <v>0.5</v>
      </c>
      <c r="BL42" s="179"/>
      <c r="BM42" s="179"/>
      <c r="BN42" s="179"/>
      <c r="BO42" s="179"/>
      <c r="BP42" s="179"/>
      <c r="BQ42" s="179"/>
      <c r="BR42" s="179"/>
      <c r="BS42" s="181">
        <f>SUM(BS38:BZ41)</f>
        <v>17</v>
      </c>
      <c r="BT42" s="181"/>
      <c r="BU42" s="181"/>
      <c r="BV42" s="181"/>
      <c r="BW42" s="181"/>
      <c r="BX42" s="181"/>
      <c r="BY42" s="181"/>
      <c r="BZ42" s="181"/>
    </row>
    <row r="43" spans="1:86" ht="21" customHeight="1">
      <c r="A43" s="7"/>
      <c r="O43" s="14"/>
      <c r="P43" s="14"/>
      <c r="Q43" s="14"/>
      <c r="R43" s="14"/>
      <c r="S43" s="14"/>
      <c r="T43" s="14"/>
      <c r="U43" s="14"/>
      <c r="BD43" s="257"/>
      <c r="BE43" s="178"/>
      <c r="BF43" s="178"/>
      <c r="BG43" s="178"/>
      <c r="BH43" s="178"/>
      <c r="BI43" s="178"/>
      <c r="BJ43" s="178"/>
      <c r="BK43" s="180"/>
      <c r="BL43" s="180"/>
      <c r="BM43" s="180"/>
      <c r="BN43" s="180"/>
      <c r="BO43" s="180"/>
      <c r="BP43" s="180"/>
      <c r="BQ43" s="180"/>
      <c r="BR43" s="180"/>
      <c r="BS43" s="182"/>
      <c r="BT43" s="182"/>
      <c r="BU43" s="182"/>
      <c r="BV43" s="182"/>
      <c r="BW43" s="182"/>
      <c r="BX43" s="182"/>
      <c r="BY43" s="182"/>
      <c r="BZ43" s="182"/>
      <c r="CH43" s="36"/>
    </row>
    <row r="44" spans="15:73" ht="19.5" customHeight="1"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6"/>
      <c r="AZ44" s="17"/>
      <c r="BA44" s="17"/>
      <c r="BB44" s="17"/>
      <c r="BC44" s="17"/>
      <c r="BD44" s="17"/>
      <c r="BE44" s="17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</row>
    <row r="45" ht="6.75" customHeight="1" thickBot="1"/>
    <row r="46" spans="1:78" ht="6.75" customHeight="1" thickTop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ht="19.5" customHeight="1">
      <c r="A47" s="217" t="s">
        <v>76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</row>
    <row r="48" ht="19.5" customHeight="1">
      <c r="A48" s="5" t="s">
        <v>18</v>
      </c>
    </row>
    <row r="49" spans="1:63" ht="19.5" customHeight="1">
      <c r="A49" s="249" t="s">
        <v>19</v>
      </c>
      <c r="B49" s="250"/>
      <c r="C49" s="250"/>
      <c r="D49" s="250"/>
      <c r="E49" s="250"/>
      <c r="F49" s="250"/>
      <c r="G49" s="250"/>
      <c r="H49" s="250"/>
      <c r="I49" s="251"/>
      <c r="J49" s="192" t="s">
        <v>20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4"/>
      <c r="U49" s="195" t="str">
        <f>IF($L$38="","",IF($C$12=$CD$1,IF($L$38&gt;=ROUNDUP(($AX$4*0.9)/6,1),"該当","非該当"),IF($L$38&gt;=ROUNDUP($BK$19/6,1),"該当","非該当")))</f>
        <v>該当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7"/>
      <c r="AJ49" s="218" t="s">
        <v>22</v>
      </c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1"/>
      <c r="AW49" s="186" t="str">
        <f>IF(BF4=CD1,IF(U38&gt;=BK42,"配置基準以上","配置基準以下"),"")</f>
        <v>配置基準以下</v>
      </c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8"/>
    </row>
    <row r="50" spans="1:63" ht="19.5" customHeight="1">
      <c r="A50" s="252"/>
      <c r="B50" s="253"/>
      <c r="C50" s="253"/>
      <c r="D50" s="253"/>
      <c r="E50" s="253"/>
      <c r="F50" s="253"/>
      <c r="G50" s="253"/>
      <c r="H50" s="253"/>
      <c r="I50" s="254"/>
      <c r="J50" s="214" t="s">
        <v>23</v>
      </c>
      <c r="K50" s="215"/>
      <c r="L50" s="215"/>
      <c r="M50" s="215"/>
      <c r="N50" s="215"/>
      <c r="O50" s="215"/>
      <c r="P50" s="215"/>
      <c r="Q50" s="215"/>
      <c r="R50" s="215"/>
      <c r="S50" s="215"/>
      <c r="T50" s="216"/>
      <c r="U50" s="195" t="str">
        <f>IF($L$38="","",IF($C$12=$CD$1,IF($L$38&gt;=ROUNDUP(($AX$4*0.9)/10,1),"該当","非該当"),IF($L$38&gt;=ROUNDUP($BK$19/10,1),"該当","非該当")))</f>
        <v>該当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7"/>
      <c r="AJ50" s="219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3"/>
      <c r="AW50" s="189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1"/>
    </row>
    <row r="51" spans="1:31" ht="19.5" customHeight="1">
      <c r="A51" s="44"/>
      <c r="B51" s="44"/>
      <c r="C51" s="44"/>
      <c r="D51" s="44"/>
      <c r="E51" s="44"/>
      <c r="F51" s="44"/>
      <c r="G51" s="44"/>
      <c r="H51" s="44"/>
      <c r="I51" s="4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ht="19.5" customHeight="1">
      <c r="A52" s="21"/>
    </row>
    <row r="53" spans="1:31" ht="19.5" customHeight="1">
      <c r="A53" s="17"/>
      <c r="B53" s="17"/>
      <c r="C53" s="17"/>
      <c r="D53" s="17"/>
      <c r="E53" s="17"/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ht="15" customHeight="1">
      <c r="A54" s="21"/>
    </row>
  </sheetData>
  <sheetProtection selectLockedCells="1"/>
  <mergeCells count="239">
    <mergeCell ref="CH37:CJ37"/>
    <mergeCell ref="AS10:BT10"/>
    <mergeCell ref="D41:T42"/>
    <mergeCell ref="AB41:AE42"/>
    <mergeCell ref="U41:AA42"/>
    <mergeCell ref="D40:AF40"/>
    <mergeCell ref="BK31:BZ32"/>
    <mergeCell ref="AX32:BC32"/>
    <mergeCell ref="AR32:AW32"/>
    <mergeCell ref="BD32:BI32"/>
    <mergeCell ref="BF6:BZ6"/>
    <mergeCell ref="A5:I6"/>
    <mergeCell ref="AC5:AG5"/>
    <mergeCell ref="J5:AB5"/>
    <mergeCell ref="BD30:BI30"/>
    <mergeCell ref="BD31:BI31"/>
    <mergeCell ref="BD21:BI21"/>
    <mergeCell ref="BD20:BI20"/>
    <mergeCell ref="BD27:BI27"/>
    <mergeCell ref="BD28:BI28"/>
    <mergeCell ref="J4:AR4"/>
    <mergeCell ref="D8:G8"/>
    <mergeCell ref="H8:AC8"/>
    <mergeCell ref="D39:AK39"/>
    <mergeCell ref="O18:T19"/>
    <mergeCell ref="J6:AB6"/>
    <mergeCell ref="AC6:AG6"/>
    <mergeCell ref="AL31:AQ31"/>
    <mergeCell ref="AR31:AW31"/>
    <mergeCell ref="AG19:AK19"/>
    <mergeCell ref="BM1:BZ1"/>
    <mergeCell ref="BD42:BJ43"/>
    <mergeCell ref="BS42:BZ43"/>
    <mergeCell ref="BK42:BR43"/>
    <mergeCell ref="BA5:BE5"/>
    <mergeCell ref="AH6:AZ6"/>
    <mergeCell ref="BA6:BE6"/>
    <mergeCell ref="BD29:BI29"/>
    <mergeCell ref="BD33:BI33"/>
    <mergeCell ref="BD24:BI24"/>
    <mergeCell ref="BD23:BI23"/>
    <mergeCell ref="BD22:BI22"/>
    <mergeCell ref="AL27:AQ27"/>
    <mergeCell ref="AL28:AQ28"/>
    <mergeCell ref="AL29:AQ29"/>
    <mergeCell ref="AL30:AQ30"/>
    <mergeCell ref="BD25:BI25"/>
    <mergeCell ref="BD26:BI26"/>
    <mergeCell ref="AX33:BC33"/>
    <mergeCell ref="AR33:AW33"/>
    <mergeCell ref="AL20:AQ20"/>
    <mergeCell ref="AL21:AQ21"/>
    <mergeCell ref="AL22:AQ22"/>
    <mergeCell ref="AL23:AQ23"/>
    <mergeCell ref="AL24:AQ24"/>
    <mergeCell ref="AL25:AQ25"/>
    <mergeCell ref="AR29:AW29"/>
    <mergeCell ref="AR30:AW30"/>
    <mergeCell ref="AR26:AW26"/>
    <mergeCell ref="AR27:AW27"/>
    <mergeCell ref="AX20:BC20"/>
    <mergeCell ref="AX21:BC21"/>
    <mergeCell ref="AX22:BC22"/>
    <mergeCell ref="AX23:BC23"/>
    <mergeCell ref="AX24:BC24"/>
    <mergeCell ref="AX25:BC25"/>
    <mergeCell ref="BD19:BI19"/>
    <mergeCell ref="O33:T33"/>
    <mergeCell ref="O32:T32"/>
    <mergeCell ref="AA32:AF32"/>
    <mergeCell ref="U32:Z32"/>
    <mergeCell ref="AA33:AF33"/>
    <mergeCell ref="AX26:BC26"/>
    <mergeCell ref="AR23:AW23"/>
    <mergeCell ref="AR24:AW24"/>
    <mergeCell ref="AR25:AW25"/>
    <mergeCell ref="AA21:AF21"/>
    <mergeCell ref="AA22:AF22"/>
    <mergeCell ref="AA23:AF23"/>
    <mergeCell ref="AA24:AF24"/>
    <mergeCell ref="U31:Z31"/>
    <mergeCell ref="AA19:AF19"/>
    <mergeCell ref="AL33:AQ33"/>
    <mergeCell ref="AL32:AQ32"/>
    <mergeCell ref="AG33:AK33"/>
    <mergeCell ref="AA30:AF30"/>
    <mergeCell ref="AA31:AF31"/>
    <mergeCell ref="U19:Z19"/>
    <mergeCell ref="U27:Z27"/>
    <mergeCell ref="U28:Z28"/>
    <mergeCell ref="U29:Z29"/>
    <mergeCell ref="U30:Z30"/>
    <mergeCell ref="AA20:AF20"/>
    <mergeCell ref="AA27:AF27"/>
    <mergeCell ref="O31:T31"/>
    <mergeCell ref="U20:Z20"/>
    <mergeCell ref="U21:Z21"/>
    <mergeCell ref="U22:Z22"/>
    <mergeCell ref="U23:Z23"/>
    <mergeCell ref="U24:Z24"/>
    <mergeCell ref="O20:T20"/>
    <mergeCell ref="O21:T21"/>
    <mergeCell ref="O23:T23"/>
    <mergeCell ref="O24:T24"/>
    <mergeCell ref="O25:T25"/>
    <mergeCell ref="BK29:BZ30"/>
    <mergeCell ref="BK27:BZ28"/>
    <mergeCell ref="O27:T27"/>
    <mergeCell ref="O29:T29"/>
    <mergeCell ref="O30:T30"/>
    <mergeCell ref="AA29:AF29"/>
    <mergeCell ref="AA28:AF28"/>
    <mergeCell ref="BK41:BR41"/>
    <mergeCell ref="AN39:AU39"/>
    <mergeCell ref="AN38:AU38"/>
    <mergeCell ref="U37:AC37"/>
    <mergeCell ref="AN40:AU41"/>
    <mergeCell ref="AV40:BC41"/>
    <mergeCell ref="BS41:BZ41"/>
    <mergeCell ref="AN37:BC37"/>
    <mergeCell ref="AV39:BC39"/>
    <mergeCell ref="BS39:BZ39"/>
    <mergeCell ref="BS40:BZ40"/>
    <mergeCell ref="BK38:BR38"/>
    <mergeCell ref="BK39:BR39"/>
    <mergeCell ref="BK40:BR40"/>
    <mergeCell ref="BM14:BR14"/>
    <mergeCell ref="BS14:BT14"/>
    <mergeCell ref="BD37:BZ37"/>
    <mergeCell ref="AR22:AW22"/>
    <mergeCell ref="BS38:BZ38"/>
    <mergeCell ref="AY14:BD14"/>
    <mergeCell ref="AS14:AX14"/>
    <mergeCell ref="BD38:BJ38"/>
    <mergeCell ref="AX19:BC19"/>
    <mergeCell ref="AR19:AW19"/>
    <mergeCell ref="BE12:BF12"/>
    <mergeCell ref="BE13:BF13"/>
    <mergeCell ref="AV38:BC38"/>
    <mergeCell ref="AR28:AW28"/>
    <mergeCell ref="U18:BI18"/>
    <mergeCell ref="AR20:AW20"/>
    <mergeCell ref="AR21:AW21"/>
    <mergeCell ref="BG14:BL14"/>
    <mergeCell ref="A35:AG35"/>
    <mergeCell ref="O22:T22"/>
    <mergeCell ref="AW49:BK50"/>
    <mergeCell ref="L38:T38"/>
    <mergeCell ref="BE14:BF14"/>
    <mergeCell ref="BM13:BR13"/>
    <mergeCell ref="A47:BZ47"/>
    <mergeCell ref="BS13:BT13"/>
    <mergeCell ref="J50:T50"/>
    <mergeCell ref="U49:AE49"/>
    <mergeCell ref="J49:T49"/>
    <mergeCell ref="AJ49:AV50"/>
    <mergeCell ref="U50:AE50"/>
    <mergeCell ref="D37:K37"/>
    <mergeCell ref="L37:T37"/>
    <mergeCell ref="AG24:AK24"/>
    <mergeCell ref="AG25:AK25"/>
    <mergeCell ref="AA25:AF25"/>
    <mergeCell ref="AG26:AK26"/>
    <mergeCell ref="U26:Z26"/>
    <mergeCell ref="U25:Z25"/>
    <mergeCell ref="U33:Z33"/>
    <mergeCell ref="C15:AJ15"/>
    <mergeCell ref="AG30:AK30"/>
    <mergeCell ref="AG22:AK22"/>
    <mergeCell ref="AG23:AK23"/>
    <mergeCell ref="AG21:AK21"/>
    <mergeCell ref="AG20:AK20"/>
    <mergeCell ref="C21:H21"/>
    <mergeCell ref="C22:H22"/>
    <mergeCell ref="C23:H23"/>
    <mergeCell ref="C24:H24"/>
    <mergeCell ref="BS12:BT12"/>
    <mergeCell ref="A4:I4"/>
    <mergeCell ref="AS4:AW4"/>
    <mergeCell ref="AX4:BB4"/>
    <mergeCell ref="BC4:BE4"/>
    <mergeCell ref="BF4:BI4"/>
    <mergeCell ref="BG12:BL12"/>
    <mergeCell ref="BM12:BR12"/>
    <mergeCell ref="AS12:AX12"/>
    <mergeCell ref="AY12:BD12"/>
    <mergeCell ref="BG13:BL13"/>
    <mergeCell ref="AX27:BC27"/>
    <mergeCell ref="AX29:BC29"/>
    <mergeCell ref="C14:F14"/>
    <mergeCell ref="C18:H19"/>
    <mergeCell ref="I18:N19"/>
    <mergeCell ref="C20:H20"/>
    <mergeCell ref="I20:N25"/>
    <mergeCell ref="G14:AO14"/>
    <mergeCell ref="O26:T26"/>
    <mergeCell ref="A2:BZ2"/>
    <mergeCell ref="C12:F12"/>
    <mergeCell ref="G12:AO12"/>
    <mergeCell ref="C13:F13"/>
    <mergeCell ref="G13:AO13"/>
    <mergeCell ref="BJ4:BZ4"/>
    <mergeCell ref="BJ5:BZ5"/>
    <mergeCell ref="BF5:BI5"/>
    <mergeCell ref="AS13:AX13"/>
    <mergeCell ref="AY13:BD13"/>
    <mergeCell ref="AG29:AK29"/>
    <mergeCell ref="BK19:BS20"/>
    <mergeCell ref="AG32:AK32"/>
    <mergeCell ref="AX31:BC31"/>
    <mergeCell ref="BK18:BS18"/>
    <mergeCell ref="AX30:BC30"/>
    <mergeCell ref="AG27:AK27"/>
    <mergeCell ref="AG28:AK28"/>
    <mergeCell ref="AX28:BC28"/>
    <mergeCell ref="AL19:AQ19"/>
    <mergeCell ref="C25:H25"/>
    <mergeCell ref="C26:H26"/>
    <mergeCell ref="I26:N26"/>
    <mergeCell ref="AL26:AQ26"/>
    <mergeCell ref="C27:H27"/>
    <mergeCell ref="I27:N27"/>
    <mergeCell ref="AA26:AF26"/>
    <mergeCell ref="C28:H28"/>
    <mergeCell ref="I28:N28"/>
    <mergeCell ref="C29:H29"/>
    <mergeCell ref="I29:N29"/>
    <mergeCell ref="C30:H30"/>
    <mergeCell ref="I30:N30"/>
    <mergeCell ref="BD39:BJ39"/>
    <mergeCell ref="BD40:BJ40"/>
    <mergeCell ref="BD41:BJ41"/>
    <mergeCell ref="C31:H31"/>
    <mergeCell ref="I31:N31"/>
    <mergeCell ref="C32:N32"/>
    <mergeCell ref="C33:N33"/>
    <mergeCell ref="AG31:AK31"/>
    <mergeCell ref="U38:AC38"/>
    <mergeCell ref="D38:K38"/>
  </mergeCells>
  <dataValidations count="1">
    <dataValidation type="list" allowBlank="1" showInputMessage="1" showErrorMessage="1" sqref="C12:F14 BF4:BI5">
      <formula1>$CD$1:$CD$2</formula1>
    </dataValidation>
  </dataValidations>
  <printOptions/>
  <pageMargins left="0.7874015748031497" right="0.1968503937007874" top="0.3937007874015748" bottom="0.15748031496062992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shidokansa181</dc:creator>
  <cp:keywords/>
  <dc:description>添付５～利用者数算定表（ＣＨＧＨ）</dc:description>
  <cp:lastModifiedBy>上戸　貴裕</cp:lastModifiedBy>
  <cp:lastPrinted>2017-12-13T02:54:54Z</cp:lastPrinted>
  <dcterms:created xsi:type="dcterms:W3CDTF">2011-03-09T01:36:10Z</dcterms:created>
  <dcterms:modified xsi:type="dcterms:W3CDTF">2024-03-29T06:13:24Z</dcterms:modified>
  <cp:category/>
  <cp:version/>
  <cp:contentType/>
  <cp:contentStatus/>
</cp:coreProperties>
</file>