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B0111477-A17B-4158-8F84-62421C1620FE}" xr6:coauthVersionLast="36" xr6:coauthVersionMax="36" xr10:uidLastSave="{00000000-0000-0000-0000-000000000000}"/>
  <bookViews>
    <workbookView xWindow="0" yWindow="0" windowWidth="22260" windowHeight="12645" xr2:uid="{00000000-000D-0000-FFFF-FFFF00000000}"/>
  </bookViews>
  <sheets>
    <sheet name="総計" sheetId="1" r:id="rId1"/>
  </sheets>
  <definedNames>
    <definedName name="_xlnm.Print_Area" localSheetId="0">総計!$B$2:$T$48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7" i="1" l="1"/>
  <c r="S41" i="1" l="1"/>
  <c r="S40" i="1"/>
  <c r="S17" i="1"/>
  <c r="F47" i="1" l="1"/>
  <c r="G47" i="1"/>
  <c r="H47" i="1"/>
  <c r="I47" i="1"/>
  <c r="J47" i="1"/>
  <c r="K47" i="1"/>
  <c r="L47" i="1"/>
  <c r="M47" i="1"/>
  <c r="N47" i="1"/>
  <c r="O47" i="1"/>
  <c r="P47" i="1"/>
  <c r="Q47" i="1"/>
  <c r="R47" i="1"/>
  <c r="E47" i="1"/>
  <c r="S43" i="1" l="1"/>
  <c r="T46" i="1" l="1"/>
  <c r="T44"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0" i="1"/>
  <c r="T9" i="1"/>
  <c r="T8" i="1"/>
  <c r="T11" i="1"/>
  <c r="T7" i="1"/>
  <c r="T6" i="1"/>
  <c r="T5" i="1"/>
  <c r="T4" i="1"/>
  <c r="T47" i="1" l="1"/>
  <c r="P45" i="1"/>
  <c r="S45" i="1"/>
  <c r="R43" i="1"/>
  <c r="N43" i="1"/>
  <c r="N45" i="1" s="1"/>
  <c r="O43" i="1"/>
  <c r="O45" i="1" s="1"/>
  <c r="P43" i="1"/>
  <c r="Q43" i="1"/>
  <c r="Q45" i="1" s="1"/>
  <c r="M43" i="1"/>
  <c r="M45" i="1" s="1"/>
  <c r="F43" i="1"/>
  <c r="F45" i="1" s="1"/>
  <c r="G43" i="1"/>
  <c r="G45" i="1" s="1"/>
  <c r="H43" i="1"/>
  <c r="H45" i="1" s="1"/>
  <c r="I43" i="1"/>
  <c r="I45" i="1" s="1"/>
  <c r="J43" i="1"/>
  <c r="J45" i="1" s="1"/>
  <c r="K43" i="1"/>
  <c r="K45" i="1" s="1"/>
  <c r="L43" i="1"/>
  <c r="R45" i="1" l="1"/>
  <c r="T43" i="1"/>
  <c r="L45" i="1"/>
  <c r="E41" i="1"/>
  <c r="T45" i="1" l="1"/>
  <c r="E43" i="1"/>
  <c r="E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38" authorId="0" shapeId="0" xr:uid="{67D01B61-DB1C-455B-B30A-513241B34494}">
      <text>
        <r>
          <rPr>
            <sz val="9"/>
            <color indexed="81"/>
            <rFont val="ＭＳ Ｐゴシック"/>
            <family val="3"/>
            <charset val="128"/>
          </rPr>
          <t>2015に前年度比で大幅に増加した要因は，電気機械器具製造業の渡島管内における函館市の従業員数が増加したため（函館/渡島：21/33→44/44）</t>
        </r>
      </text>
    </comment>
    <comment ref="O38" authorId="0" shapeId="0" xr:uid="{4C197CAA-9216-44E8-82D7-3492DEC88473}">
      <text>
        <r>
          <rPr>
            <sz val="9"/>
            <color indexed="81"/>
            <rFont val="ＭＳ Ｐゴシック"/>
            <family val="3"/>
            <charset val="128"/>
          </rPr>
          <t>2016に前年度比で大幅に減少した要因は，電気機械器具製造業の渡島管内における函館市の従業員数が減少したため（函館/渡島：21/35
→44/44）</t>
        </r>
      </text>
    </comment>
    <comment ref="P38" authorId="0" shapeId="0" xr:uid="{32D60A60-03EB-4ECE-AB54-C0D09420ED6B}">
      <text>
        <r>
          <rPr>
            <sz val="9"/>
            <color indexed="81"/>
            <rFont val="ＭＳ Ｐゴシック"/>
            <family val="3"/>
            <charset val="128"/>
          </rPr>
          <t>2016に前年度比で大幅に減少した要因は，電気機械器具製造業の渡島管内における函館市の従業員数が減少したため（函館/渡島：21/35
→44/44）</t>
        </r>
      </text>
    </comment>
    <comment ref="Q38" authorId="0" shapeId="0" xr:uid="{11FE9461-F251-45D5-AAC6-15DEC91B4C69}">
      <text>
        <r>
          <rPr>
            <sz val="9"/>
            <color indexed="81"/>
            <rFont val="ＭＳ Ｐゴシック"/>
            <family val="3"/>
            <charset val="128"/>
          </rPr>
          <t>2016に前年度比で大幅に減少した要因は，電気機械器具製造業の渡島管内における函館市の従業員数が減少したため（函館/渡島：21/35
→44/44）</t>
        </r>
      </text>
    </comment>
    <comment ref="T38" authorId="0" shapeId="0" xr:uid="{05772261-976F-4B9C-960D-F275CE2C01C9}">
      <text>
        <r>
          <rPr>
            <sz val="9"/>
            <color indexed="81"/>
            <rFont val="ＭＳ Ｐゴシック"/>
            <family val="3"/>
            <charset val="128"/>
          </rPr>
          <t>2016に前年度比で大幅に減少した要因は，電気機械器具製造業の渡島管内における函館市の従業員数が減少したため（函館/渡島：21/35
→44/44）</t>
        </r>
      </text>
    </comment>
  </commentList>
</comments>
</file>

<file path=xl/sharedStrings.xml><?xml version="1.0" encoding="utf-8"?>
<sst xmlns="http://schemas.openxmlformats.org/spreadsheetml/2006/main" count="109" uniqueCount="55">
  <si>
    <t>ＣＯ２</t>
    <phoneticPr fontId="3"/>
  </si>
  <si>
    <t>産業部門</t>
    <rPh sb="0" eb="2">
      <t>サンギョウ</t>
    </rPh>
    <rPh sb="2" eb="4">
      <t>ブモン</t>
    </rPh>
    <phoneticPr fontId="3"/>
  </si>
  <si>
    <t>ｔ-CO2</t>
  </si>
  <si>
    <t>運輸部門</t>
    <rPh sb="0" eb="2">
      <t>ウンユ</t>
    </rPh>
    <rPh sb="2" eb="4">
      <t>ブモン</t>
    </rPh>
    <phoneticPr fontId="3"/>
  </si>
  <si>
    <t>一般廃棄物の焼却</t>
    <rPh sb="0" eb="2">
      <t>イッパン</t>
    </rPh>
    <rPh sb="2" eb="5">
      <t>ハイキブツ</t>
    </rPh>
    <rPh sb="6" eb="8">
      <t>ショウキャク</t>
    </rPh>
    <phoneticPr fontId="3"/>
  </si>
  <si>
    <t>小計</t>
    <rPh sb="0" eb="2">
      <t>ショウケイ</t>
    </rPh>
    <phoneticPr fontId="3"/>
  </si>
  <si>
    <t>ＣＨ４</t>
    <phoneticPr fontId="3"/>
  </si>
  <si>
    <t>自動車の走行</t>
    <rPh sb="0" eb="3">
      <t>ジドウシャ</t>
    </rPh>
    <rPh sb="4" eb="6">
      <t>ソウコウ</t>
    </rPh>
    <phoneticPr fontId="3"/>
  </si>
  <si>
    <t>埋立処分場</t>
    <rPh sb="0" eb="1">
      <t>ウ</t>
    </rPh>
    <rPh sb="1" eb="2">
      <t>タ</t>
    </rPh>
    <rPh sb="2" eb="4">
      <t>ショブン</t>
    </rPh>
    <rPh sb="4" eb="5">
      <t>バ</t>
    </rPh>
    <phoneticPr fontId="3"/>
  </si>
  <si>
    <t>ｔ-CH4</t>
  </si>
  <si>
    <t>排水処理</t>
    <rPh sb="0" eb="2">
      <t>ハイスイ</t>
    </rPh>
    <rPh sb="2" eb="4">
      <t>ショリ</t>
    </rPh>
    <phoneticPr fontId="3"/>
  </si>
  <si>
    <t>水田</t>
    <rPh sb="0" eb="2">
      <t>スイデン</t>
    </rPh>
    <phoneticPr fontId="3"/>
  </si>
  <si>
    <t>家畜の飼育</t>
    <rPh sb="0" eb="2">
      <t>カチク</t>
    </rPh>
    <rPh sb="3" eb="5">
      <t>シイク</t>
    </rPh>
    <phoneticPr fontId="3"/>
  </si>
  <si>
    <t>家畜の排泄物の管理</t>
    <rPh sb="0" eb="2">
      <t>カチク</t>
    </rPh>
    <rPh sb="3" eb="6">
      <t>ハイセツブツ</t>
    </rPh>
    <rPh sb="7" eb="9">
      <t>カンリ</t>
    </rPh>
    <phoneticPr fontId="3"/>
  </si>
  <si>
    <t>Ｎ２Ｏ</t>
    <phoneticPr fontId="3"/>
  </si>
  <si>
    <t>耕地における肥料の使用</t>
    <rPh sb="0" eb="1">
      <t>タガヤ</t>
    </rPh>
    <rPh sb="1" eb="2">
      <t>チ</t>
    </rPh>
    <rPh sb="6" eb="8">
      <t>ヒリョウ</t>
    </rPh>
    <rPh sb="9" eb="11">
      <t>シヨウ</t>
    </rPh>
    <phoneticPr fontId="3"/>
  </si>
  <si>
    <t>ＨＦＣ</t>
    <phoneticPr fontId="3"/>
  </si>
  <si>
    <t>冷媒</t>
    <rPh sb="0" eb="2">
      <t>レイバイ</t>
    </rPh>
    <phoneticPr fontId="3"/>
  </si>
  <si>
    <t>発泡</t>
    <rPh sb="0" eb="2">
      <t>ハッポウ</t>
    </rPh>
    <phoneticPr fontId="3"/>
  </si>
  <si>
    <t>消火剤</t>
    <rPh sb="0" eb="3">
      <t>ショウカザイ</t>
    </rPh>
    <phoneticPr fontId="3"/>
  </si>
  <si>
    <t>エアゾール</t>
    <phoneticPr fontId="3"/>
  </si>
  <si>
    <t>ｔ-CO2</t>
    <phoneticPr fontId="3"/>
  </si>
  <si>
    <t>ＰＦＣ</t>
    <phoneticPr fontId="3"/>
  </si>
  <si>
    <t>溶剤</t>
    <rPh sb="0" eb="2">
      <t>ヨウザイ</t>
    </rPh>
    <phoneticPr fontId="3"/>
  </si>
  <si>
    <t>ＳＦ６</t>
    <phoneticPr fontId="3"/>
  </si>
  <si>
    <t>電気絶縁ガス使用機器</t>
    <rPh sb="0" eb="2">
      <t>デンキ</t>
    </rPh>
    <rPh sb="2" eb="4">
      <t>ゼツエン</t>
    </rPh>
    <rPh sb="6" eb="8">
      <t>シヨウ</t>
    </rPh>
    <rPh sb="8" eb="10">
      <t>キキ</t>
    </rPh>
    <phoneticPr fontId="3"/>
  </si>
  <si>
    <t>合計</t>
    <rPh sb="0" eb="2">
      <t>ゴウケイ</t>
    </rPh>
    <phoneticPr fontId="3"/>
  </si>
  <si>
    <t>人</t>
    <rPh sb="0" eb="1">
      <t>ニン</t>
    </rPh>
    <phoneticPr fontId="3"/>
  </si>
  <si>
    <t>ｔ-CO2/人</t>
    <rPh sb="6" eb="7">
      <t>ニン</t>
    </rPh>
    <phoneticPr fontId="3"/>
  </si>
  <si>
    <t>（製造業）</t>
    <rPh sb="1" eb="4">
      <t>セイゾウギョウ</t>
    </rPh>
    <phoneticPr fontId="2"/>
  </si>
  <si>
    <t>（建設業・鉱業）</t>
    <rPh sb="1" eb="4">
      <t>ケンセツギョウ</t>
    </rPh>
    <rPh sb="5" eb="7">
      <t>コウギョウ</t>
    </rPh>
    <phoneticPr fontId="2"/>
  </si>
  <si>
    <t>（農林水産業）</t>
    <rPh sb="1" eb="3">
      <t>ノウリン</t>
    </rPh>
    <rPh sb="3" eb="6">
      <t>スイサンギョウ</t>
    </rPh>
    <phoneticPr fontId="2"/>
  </si>
  <si>
    <t>（公共・サービス）</t>
    <rPh sb="1" eb="3">
      <t>コウキョウ</t>
    </rPh>
    <phoneticPr fontId="2"/>
  </si>
  <si>
    <t>（水道・廃棄物）</t>
    <rPh sb="1" eb="3">
      <t>スイドウ</t>
    </rPh>
    <rPh sb="4" eb="7">
      <t>ハイキブツ</t>
    </rPh>
    <phoneticPr fontId="2"/>
  </si>
  <si>
    <t>（自動車）</t>
    <rPh sb="1" eb="4">
      <t>ジドウシャ</t>
    </rPh>
    <phoneticPr fontId="2"/>
  </si>
  <si>
    <t>（ＪＲ）</t>
    <phoneticPr fontId="2"/>
  </si>
  <si>
    <t>（船舶）</t>
    <rPh sb="1" eb="3">
      <t>センパク</t>
    </rPh>
    <phoneticPr fontId="2"/>
  </si>
  <si>
    <t>2013比</t>
    <rPh sb="4" eb="5">
      <t>ヒ</t>
    </rPh>
    <phoneticPr fontId="2"/>
  </si>
  <si>
    <t>※2007年度以降は，外国人を含めた３月末日現在の人口・世帯数を使用（1990年度は，外国人を集計していなかったため，日本人のみのデータ）</t>
    <rPh sb="5" eb="7">
      <t>ネンド</t>
    </rPh>
    <rPh sb="7" eb="9">
      <t>イコウ</t>
    </rPh>
    <rPh sb="19" eb="20">
      <t>ガツ</t>
    </rPh>
    <rPh sb="20" eb="21">
      <t>マツ</t>
    </rPh>
    <rPh sb="21" eb="22">
      <t>ジツ</t>
    </rPh>
    <rPh sb="22" eb="24">
      <t>ゲンザイ</t>
    </rPh>
    <rPh sb="32" eb="34">
      <t>シヨウ</t>
    </rPh>
    <phoneticPr fontId="2"/>
  </si>
  <si>
    <t>-</t>
    <phoneticPr fontId="2"/>
  </si>
  <si>
    <t>吸収量</t>
    <rPh sb="0" eb="2">
      <t>キュウシュウ</t>
    </rPh>
    <rPh sb="2" eb="3">
      <t>リョウ</t>
    </rPh>
    <phoneticPr fontId="3"/>
  </si>
  <si>
    <t>合計（吸収量差引き後）</t>
    <rPh sb="0" eb="2">
      <t>ゴウケイ</t>
    </rPh>
    <rPh sb="3" eb="5">
      <t>キュウシュウ</t>
    </rPh>
    <rPh sb="5" eb="6">
      <t>リョウ</t>
    </rPh>
    <rPh sb="6" eb="8">
      <t>サシヒ</t>
    </rPh>
    <rPh sb="9" eb="10">
      <t>ゴ</t>
    </rPh>
    <phoneticPr fontId="3"/>
  </si>
  <si>
    <t>家庭部門</t>
    <rPh sb="0" eb="2">
      <t>カテイ</t>
    </rPh>
    <rPh sb="2" eb="4">
      <t>ブモン</t>
    </rPh>
    <phoneticPr fontId="3"/>
  </si>
  <si>
    <t>業務その他部門</t>
    <rPh sb="0" eb="2">
      <t>ギョウム</t>
    </rPh>
    <rPh sb="4" eb="5">
      <t>タ</t>
    </rPh>
    <rPh sb="5" eb="7">
      <t>ブモン</t>
    </rPh>
    <phoneticPr fontId="3"/>
  </si>
  <si>
    <t>廃棄物分野</t>
    <rPh sb="0" eb="3">
      <t>ハイキブツ</t>
    </rPh>
    <rPh sb="3" eb="5">
      <t>ブンヤ</t>
    </rPh>
    <phoneticPr fontId="3"/>
  </si>
  <si>
    <t>函館市の人口</t>
    <rPh sb="0" eb="3">
      <t>ハコダテシ</t>
    </rPh>
    <rPh sb="4" eb="6">
      <t>ジンコウ</t>
    </rPh>
    <phoneticPr fontId="3"/>
  </si>
  <si>
    <t>１人あたりの排出量</t>
    <rPh sb="1" eb="2">
      <t>ニン</t>
    </rPh>
    <rPh sb="6" eb="8">
      <t>ハイシュツ</t>
    </rPh>
    <rPh sb="8" eb="9">
      <t>リョウ</t>
    </rPh>
    <phoneticPr fontId="3"/>
  </si>
  <si>
    <t>函館市の世帯数</t>
    <rPh sb="0" eb="3">
      <t>ハコダテシ</t>
    </rPh>
    <rPh sb="4" eb="7">
      <t>セタイスウ</t>
    </rPh>
    <phoneticPr fontId="3"/>
  </si>
  <si>
    <t>世帯</t>
    <rPh sb="0" eb="2">
      <t>セタイ</t>
    </rPh>
    <phoneticPr fontId="3"/>
  </si>
  <si>
    <t>ｔ-CO2/世帯</t>
    <rPh sb="6" eb="8">
      <t>セタイ</t>
    </rPh>
    <phoneticPr fontId="3"/>
  </si>
  <si>
    <r>
      <t>2013</t>
    </r>
    <r>
      <rPr>
        <sz val="9"/>
        <rFont val="ＭＳ 明朝"/>
        <family val="1"/>
        <charset val="128"/>
      </rPr>
      <t>(基準年)</t>
    </r>
    <rPh sb="5" eb="8">
      <t>キジュンネン</t>
    </rPh>
    <phoneticPr fontId="2"/>
  </si>
  <si>
    <r>
      <t>1990</t>
    </r>
    <r>
      <rPr>
        <sz val="6"/>
        <color theme="1"/>
        <rFont val="ＭＳ 明朝"/>
        <family val="1"/>
        <charset val="128"/>
      </rPr>
      <t>(前計画基準年)</t>
    </r>
    <rPh sb="5" eb="6">
      <t>マエ</t>
    </rPh>
    <rPh sb="6" eb="8">
      <t>ケイカク</t>
    </rPh>
    <rPh sb="8" eb="11">
      <t>キジュンネン</t>
    </rPh>
    <phoneticPr fontId="2"/>
  </si>
  <si>
    <t>◎年度ごとの温室効果ガス排出量の推移</t>
    <rPh sb="1" eb="3">
      <t>ネンド</t>
    </rPh>
    <rPh sb="6" eb="8">
      <t>オンシツ</t>
    </rPh>
    <rPh sb="8" eb="10">
      <t>コウカ</t>
    </rPh>
    <rPh sb="12" eb="15">
      <t>ハイシュツリョウ</t>
    </rPh>
    <rPh sb="16" eb="18">
      <t>スイイ</t>
    </rPh>
    <phoneticPr fontId="2"/>
  </si>
  <si>
    <r>
      <t>2020</t>
    </r>
    <r>
      <rPr>
        <sz val="9"/>
        <rFont val="ＭＳ 明朝"/>
        <family val="1"/>
        <charset val="128"/>
      </rPr>
      <t>(確定値)</t>
    </r>
    <rPh sb="5" eb="8">
      <t>カクテイチ</t>
    </rPh>
    <phoneticPr fontId="2"/>
  </si>
  <si>
    <t>１世帯あたりの排出量(家庭部門)</t>
    <rPh sb="1" eb="3">
      <t>セタイ</t>
    </rPh>
    <rPh sb="7" eb="9">
      <t>ハイシュツ</t>
    </rPh>
    <rPh sb="9" eb="10">
      <t>リョウ</t>
    </rPh>
    <rPh sb="11" eb="13">
      <t>カテイ</t>
    </rPh>
    <rPh sb="13" eb="15">
      <t>ブモン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</si>
</sst>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0_ "/>
    <numFmt numFmtId="178" formatCode="0.0000_ "/>
    <numFmt numFmtId="179" formatCode="&quot;(&quot;#,##0&quot;)&quot;"/>
    <numFmt numFmtId="180" formatCode="0.0%"/>
  </numFmts>
  <fonts count="13">
    <font>
      <sz val="11"/>
      <color theme="1"/>
      <name val="Yu Gothic"/>
      <family val="2"/>
      <scheme val="minor"/>
    </font>
    <font>
      <sz val="11"/>
      <color theme="1"/>
      <name val="Yu Gothic"/>
      <family val="2"/>
      <scheme val="minor"/>
    </font>
    <font>
      <sz val="6"/>
      <name val="Yu Gothic"/>
      <family val="3"/>
      <charset val="128"/>
      <scheme val="minor"/>
    </font>
    <font>
      <sz val="6"/>
      <name val="ＭＳ 明朝"/>
      <family val="1"/>
      <charset val="128"/>
    </font>
    <font>
      <sz val="9"/>
      <color indexed="81"/>
      <name val="ＭＳ Ｐゴシック"/>
      <family val="3"/>
      <charset val="128"/>
    </font>
    <font>
      <sz val="11"/>
      <color theme="1"/>
      <name val="ＭＳ 明朝"/>
      <family val="1"/>
      <charset val="128"/>
    </font>
    <font>
      <b/>
      <sz val="11"/>
      <color theme="1"/>
      <name val="ＭＳ ゴシック"/>
      <family val="3"/>
      <charset val="128"/>
    </font>
    <font>
      <b/>
      <sz val="11"/>
      <name val="ＭＳ ゴシック"/>
      <family val="3"/>
      <charset val="128"/>
    </font>
    <font>
      <sz val="11"/>
      <name val="ＭＳ 明朝"/>
      <family val="1"/>
      <charset val="128"/>
    </font>
    <font>
      <sz val="9"/>
      <name val="ＭＳ 明朝"/>
      <family val="1"/>
      <charset val="128"/>
    </font>
    <font>
      <sz val="9"/>
      <color theme="1"/>
      <name val="Yu Gothic"/>
      <family val="2"/>
      <scheme val="minor"/>
    </font>
    <font>
      <b/>
      <sz val="11"/>
      <color theme="1"/>
      <name val="Yu Gothic"/>
      <family val="3"/>
      <charset val="128"/>
      <scheme val="minor"/>
    </font>
    <font>
      <sz val="6"/>
      <color theme="1"/>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CCFFFF"/>
        <bgColor indexed="64"/>
      </patternFill>
    </fill>
  </fills>
  <borders count="48">
    <border>
      <left/>
      <right/>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21">
    <xf numFmtId="0" fontId="0" fillId="0" borderId="0" xfId="0"/>
    <xf numFmtId="178" fontId="0" fillId="0" borderId="0" xfId="0" applyNumberFormat="1"/>
    <xf numFmtId="0" fontId="5" fillId="2" borderId="6" xfId="0" applyFont="1" applyFill="1" applyBorder="1" applyAlignment="1">
      <alignment vertical="center" shrinkToFit="1"/>
    </xf>
    <xf numFmtId="38" fontId="5" fillId="0" borderId="8" xfId="1" applyFont="1" applyFill="1" applyBorder="1" applyAlignment="1">
      <alignment vertical="center" shrinkToFit="1"/>
    </xf>
    <xf numFmtId="38" fontId="5" fillId="0" borderId="23" xfId="1" applyFont="1" applyFill="1" applyBorder="1" applyAlignment="1">
      <alignment vertical="center" shrinkToFit="1"/>
    </xf>
    <xf numFmtId="179" fontId="5" fillId="0" borderId="8" xfId="1" applyNumberFormat="1" applyFont="1" applyFill="1" applyBorder="1" applyAlignment="1">
      <alignment vertical="center" shrinkToFit="1"/>
    </xf>
    <xf numFmtId="179" fontId="5" fillId="0" borderId="23" xfId="1" applyNumberFormat="1" applyFont="1" applyFill="1" applyBorder="1" applyAlignment="1">
      <alignment vertical="center" shrinkToFit="1"/>
    </xf>
    <xf numFmtId="0" fontId="5" fillId="2" borderId="10" xfId="0" applyFont="1" applyFill="1" applyBorder="1" applyAlignment="1">
      <alignment vertical="center" shrinkToFit="1"/>
    </xf>
    <xf numFmtId="38" fontId="5" fillId="0" borderId="12" xfId="1" applyFont="1" applyFill="1" applyBorder="1" applyAlignment="1">
      <alignment vertical="center" shrinkToFit="1"/>
    </xf>
    <xf numFmtId="38" fontId="5" fillId="0" borderId="21" xfId="1" applyFont="1" applyFill="1" applyBorder="1" applyAlignment="1">
      <alignment vertical="center" shrinkToFit="1"/>
    </xf>
    <xf numFmtId="0" fontId="5" fillId="2" borderId="7" xfId="0" applyFont="1" applyFill="1" applyBorder="1" applyAlignment="1">
      <alignment horizontal="center" vertical="center" shrinkToFit="1"/>
    </xf>
    <xf numFmtId="38" fontId="5" fillId="0" borderId="4" xfId="1" applyFont="1" applyFill="1" applyBorder="1" applyAlignment="1">
      <alignment vertical="center" shrinkToFit="1"/>
    </xf>
    <xf numFmtId="0" fontId="5" fillId="0" borderId="18"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38" fontId="5" fillId="0" borderId="24" xfId="1" applyFont="1" applyFill="1" applyBorder="1" applyAlignment="1">
      <alignment vertical="center" shrinkToFit="1"/>
    </xf>
    <xf numFmtId="0" fontId="5" fillId="2" borderId="25" xfId="0" applyFont="1" applyFill="1" applyBorder="1" applyAlignment="1">
      <alignment horizontal="center" vertical="center" shrinkToFit="1"/>
    </xf>
    <xf numFmtId="179" fontId="5" fillId="0" borderId="26" xfId="1" applyNumberFormat="1" applyFont="1" applyFill="1" applyBorder="1" applyAlignment="1">
      <alignment vertical="center" shrinkToFit="1"/>
    </xf>
    <xf numFmtId="176" fontId="5" fillId="0" borderId="26" xfId="0" applyNumberFormat="1" applyFont="1" applyFill="1" applyBorder="1" applyAlignment="1">
      <alignment vertical="center" shrinkToFit="1"/>
    </xf>
    <xf numFmtId="179" fontId="5" fillId="0" borderId="26" xfId="0" applyNumberFormat="1" applyFont="1" applyFill="1" applyBorder="1" applyAlignment="1">
      <alignment vertical="center" shrinkToFit="1"/>
    </xf>
    <xf numFmtId="176" fontId="5" fillId="0" borderId="27" xfId="0" applyNumberFormat="1" applyFont="1" applyFill="1" applyBorder="1" applyAlignment="1">
      <alignment vertical="center" shrinkToFit="1"/>
    </xf>
    <xf numFmtId="38" fontId="5" fillId="0" borderId="27" xfId="1" applyFont="1" applyFill="1" applyBorder="1" applyAlignment="1">
      <alignment vertical="center" shrinkToFit="1"/>
    </xf>
    <xf numFmtId="38" fontId="5" fillId="0" borderId="26" xfId="1" applyFont="1" applyFill="1" applyBorder="1" applyAlignment="1">
      <alignment vertical="center" shrinkToFit="1"/>
    </xf>
    <xf numFmtId="176" fontId="5" fillId="0" borderId="25" xfId="0" applyNumberFormat="1" applyFont="1" applyFill="1" applyBorder="1" applyAlignment="1">
      <alignment vertical="center" shrinkToFit="1"/>
    </xf>
    <xf numFmtId="38" fontId="5" fillId="0" borderId="25" xfId="1" applyFont="1" applyFill="1" applyBorder="1" applyAlignment="1">
      <alignment vertical="center" shrinkToFit="1"/>
    </xf>
    <xf numFmtId="177" fontId="5" fillId="0" borderId="28" xfId="0" applyNumberFormat="1" applyFont="1" applyFill="1" applyBorder="1" applyAlignment="1">
      <alignment vertical="center" shrinkToFit="1"/>
    </xf>
    <xf numFmtId="0" fontId="6" fillId="0" borderId="17"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176" fontId="7" fillId="0" borderId="27" xfId="1" applyNumberFormat="1" applyFont="1" applyFill="1" applyBorder="1" applyAlignment="1">
      <alignment vertical="center" shrinkToFit="1"/>
    </xf>
    <xf numFmtId="38" fontId="7" fillId="0" borderId="21" xfId="1" applyFont="1" applyFill="1" applyBorder="1" applyAlignment="1">
      <alignment vertical="center" shrinkToFit="1"/>
    </xf>
    <xf numFmtId="38" fontId="7" fillId="0" borderId="12" xfId="1" applyFont="1" applyFill="1" applyBorder="1" applyAlignment="1">
      <alignment vertical="center" shrinkToFit="1"/>
    </xf>
    <xf numFmtId="176" fontId="7" fillId="0" borderId="27" xfId="0" applyNumberFormat="1" applyFont="1" applyFill="1" applyBorder="1" applyAlignment="1">
      <alignment vertical="center" shrinkToFit="1"/>
    </xf>
    <xf numFmtId="38" fontId="7" fillId="0" borderId="27" xfId="1" applyFont="1" applyFill="1" applyBorder="1" applyAlignment="1">
      <alignment vertical="center" shrinkToFit="1"/>
    </xf>
    <xf numFmtId="176" fontId="7" fillId="0" borderId="26" xfId="0" applyNumberFormat="1" applyFont="1" applyFill="1" applyBorder="1" applyAlignment="1">
      <alignment vertical="center" shrinkToFit="1"/>
    </xf>
    <xf numFmtId="38" fontId="7" fillId="0" borderId="26" xfId="1" applyFont="1" applyFill="1" applyBorder="1" applyAlignment="1">
      <alignment vertical="center" shrinkToFit="1"/>
    </xf>
    <xf numFmtId="38" fontId="7" fillId="0" borderId="23" xfId="1" applyFont="1" applyFill="1" applyBorder="1" applyAlignment="1">
      <alignment vertical="center" shrinkToFit="1"/>
    </xf>
    <xf numFmtId="38" fontId="7" fillId="0" borderId="8" xfId="1" applyFont="1" applyFill="1" applyBorder="1" applyAlignment="1">
      <alignment vertical="center" shrinkToFit="1"/>
    </xf>
    <xf numFmtId="176" fontId="7" fillId="0" borderId="28" xfId="0" applyNumberFormat="1" applyFont="1" applyFill="1" applyBorder="1" applyAlignment="1">
      <alignment vertical="center" shrinkToFit="1"/>
    </xf>
    <xf numFmtId="38" fontId="7" fillId="0" borderId="28" xfId="1" applyFont="1" applyFill="1" applyBorder="1" applyAlignment="1">
      <alignment vertical="center" shrinkToFit="1"/>
    </xf>
    <xf numFmtId="38" fontId="7" fillId="0" borderId="22" xfId="1" applyFont="1" applyFill="1" applyBorder="1" applyAlignment="1">
      <alignment vertical="center" shrinkToFit="1"/>
    </xf>
    <xf numFmtId="38" fontId="7" fillId="0" borderId="16" xfId="1" applyFont="1" applyFill="1" applyBorder="1" applyAlignment="1">
      <alignment vertical="center" shrinkToFit="1"/>
    </xf>
    <xf numFmtId="0" fontId="8" fillId="2" borderId="24"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5" fillId="3" borderId="6" xfId="0" applyFont="1" applyFill="1" applyBorder="1" applyAlignment="1">
      <alignment vertical="center" shrinkToFit="1"/>
    </xf>
    <xf numFmtId="0" fontId="5" fillId="3" borderId="18" xfId="0" applyFont="1" applyFill="1" applyBorder="1" applyAlignment="1">
      <alignment horizontal="center" vertical="center" shrinkToFit="1"/>
    </xf>
    <xf numFmtId="176" fontId="5" fillId="3" borderId="26" xfId="1" applyNumberFormat="1" applyFont="1" applyFill="1" applyBorder="1" applyAlignment="1">
      <alignment vertical="center" shrinkToFit="1"/>
    </xf>
    <xf numFmtId="38" fontId="5" fillId="3" borderId="23" xfId="1" applyFont="1" applyFill="1" applyBorder="1" applyAlignment="1">
      <alignment vertical="center" shrinkToFit="1"/>
    </xf>
    <xf numFmtId="38" fontId="5" fillId="3" borderId="8" xfId="1" applyFont="1" applyFill="1" applyBorder="1" applyAlignment="1">
      <alignment vertical="center" shrinkToFit="1"/>
    </xf>
    <xf numFmtId="176" fontId="5" fillId="3" borderId="26" xfId="0" applyNumberFormat="1" applyFont="1" applyFill="1" applyBorder="1" applyAlignment="1">
      <alignment vertical="center" shrinkToFit="1"/>
    </xf>
    <xf numFmtId="0" fontId="5" fillId="3" borderId="10" xfId="0" applyFont="1" applyFill="1" applyBorder="1" applyAlignment="1">
      <alignment vertical="center" shrinkToFit="1"/>
    </xf>
    <xf numFmtId="0" fontId="6" fillId="3" borderId="17" xfId="0" applyFont="1" applyFill="1" applyBorder="1" applyAlignment="1">
      <alignment horizontal="center" vertical="center" shrinkToFit="1"/>
    </xf>
    <xf numFmtId="176" fontId="7" fillId="3" borderId="28" xfId="1" applyNumberFormat="1" applyFont="1" applyFill="1" applyBorder="1" applyAlignment="1">
      <alignment vertical="center" shrinkToFit="1"/>
    </xf>
    <xf numFmtId="38" fontId="7" fillId="3" borderId="28" xfId="1" applyFont="1" applyFill="1" applyBorder="1" applyAlignment="1">
      <alignment vertical="center" shrinkToFit="1"/>
    </xf>
    <xf numFmtId="38" fontId="7" fillId="3" borderId="22" xfId="1" applyFont="1" applyFill="1" applyBorder="1" applyAlignment="1">
      <alignment vertical="center" shrinkToFit="1"/>
    </xf>
    <xf numFmtId="38" fontId="7" fillId="3" borderId="16" xfId="1" applyFont="1" applyFill="1" applyBorder="1" applyAlignment="1">
      <alignment vertical="center" shrinkToFit="1"/>
    </xf>
    <xf numFmtId="176" fontId="7" fillId="0" borderId="28" xfId="1" applyNumberFormat="1" applyFont="1" applyFill="1" applyBorder="1" applyAlignment="1">
      <alignment horizontal="center" vertical="center" shrinkToFit="1"/>
    </xf>
    <xf numFmtId="176" fontId="7" fillId="0" borderId="28" xfId="1" applyNumberFormat="1" applyFont="1" applyFill="1" applyBorder="1" applyAlignment="1">
      <alignment horizontal="right" vertical="center" shrinkToFit="1"/>
    </xf>
    <xf numFmtId="38" fontId="7" fillId="0" borderId="22" xfId="1" applyFont="1" applyFill="1" applyBorder="1" applyAlignment="1">
      <alignment horizontal="right" vertical="center" shrinkToFit="1"/>
    </xf>
    <xf numFmtId="0" fontId="8" fillId="2" borderId="20" xfId="0" applyFont="1" applyFill="1" applyBorder="1" applyAlignment="1">
      <alignment horizontal="center" vertical="center" shrinkToFit="1"/>
    </xf>
    <xf numFmtId="38" fontId="5" fillId="3" borderId="29" xfId="1" applyFont="1" applyFill="1" applyBorder="1" applyAlignment="1">
      <alignment vertical="center" shrinkToFit="1"/>
    </xf>
    <xf numFmtId="179" fontId="5" fillId="0" borderId="29" xfId="1" applyNumberFormat="1" applyFont="1" applyFill="1" applyBorder="1" applyAlignment="1">
      <alignment vertical="center" shrinkToFit="1"/>
    </xf>
    <xf numFmtId="38" fontId="7" fillId="0" borderId="30" xfId="1" applyFont="1" applyFill="1" applyBorder="1" applyAlignment="1">
      <alignment vertical="center" shrinkToFit="1"/>
    </xf>
    <xf numFmtId="38" fontId="5" fillId="0" borderId="30" xfId="1" applyFont="1" applyFill="1" applyBorder="1" applyAlignment="1">
      <alignment vertical="center" shrinkToFit="1"/>
    </xf>
    <xf numFmtId="38" fontId="5" fillId="0" borderId="19" xfId="1" applyFont="1" applyFill="1" applyBorder="1" applyAlignment="1">
      <alignment vertical="center" shrinkToFit="1"/>
    </xf>
    <xf numFmtId="38" fontId="7" fillId="0" borderId="19" xfId="1" applyFont="1" applyFill="1" applyBorder="1" applyAlignment="1">
      <alignment vertical="center" shrinkToFit="1"/>
    </xf>
    <xf numFmtId="38" fontId="5" fillId="0" borderId="18" xfId="1" applyFont="1" applyFill="1" applyBorder="1" applyAlignment="1">
      <alignment vertical="center" shrinkToFit="1"/>
    </xf>
    <xf numFmtId="38" fontId="7" fillId="0" borderId="18" xfId="1" applyFont="1" applyFill="1" applyBorder="1" applyAlignment="1">
      <alignment vertical="center" shrinkToFit="1"/>
    </xf>
    <xf numFmtId="38" fontId="7" fillId="0" borderId="17" xfId="1" applyFont="1" applyFill="1" applyBorder="1" applyAlignment="1">
      <alignment vertical="center" shrinkToFit="1"/>
    </xf>
    <xf numFmtId="38" fontId="7" fillId="3" borderId="31" xfId="1" applyFont="1" applyFill="1" applyBorder="1" applyAlignment="1">
      <alignment vertical="center" shrinkToFit="1"/>
    </xf>
    <xf numFmtId="38" fontId="7" fillId="0" borderId="31" xfId="1" applyFont="1" applyFill="1" applyBorder="1" applyAlignment="1">
      <alignment horizontal="right" vertical="center" shrinkToFit="1"/>
    </xf>
    <xf numFmtId="176" fontId="7" fillId="3" borderId="32" xfId="1" applyNumberFormat="1" applyFont="1" applyFill="1" applyBorder="1" applyAlignment="1">
      <alignment vertical="center" shrinkToFit="1"/>
    </xf>
    <xf numFmtId="38" fontId="5" fillId="0" borderId="20" xfId="1" applyFont="1" applyFill="1" applyBorder="1" applyAlignment="1">
      <alignment vertical="center" shrinkToFit="1"/>
    </xf>
    <xf numFmtId="177" fontId="5" fillId="0" borderId="32" xfId="0" applyNumberFormat="1" applyFont="1" applyFill="1" applyBorder="1" applyAlignment="1">
      <alignment vertical="center" shrinkToFit="1"/>
    </xf>
    <xf numFmtId="0" fontId="8" fillId="2" borderId="33"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38" fontId="5" fillId="3" borderId="35" xfId="1" applyFont="1" applyFill="1" applyBorder="1" applyAlignment="1">
      <alignment vertical="center" shrinkToFit="1"/>
    </xf>
    <xf numFmtId="180" fontId="5" fillId="0" borderId="36" xfId="1" applyNumberFormat="1" applyFont="1" applyFill="1" applyBorder="1" applyAlignment="1">
      <alignment vertical="center" shrinkToFit="1"/>
    </xf>
    <xf numFmtId="179" fontId="5" fillId="0" borderId="35" xfId="1" applyNumberFormat="1" applyFont="1" applyFill="1" applyBorder="1" applyAlignment="1">
      <alignment vertical="center" shrinkToFit="1"/>
    </xf>
    <xf numFmtId="38" fontId="7" fillId="0" borderId="37" xfId="1" applyFont="1" applyFill="1" applyBorder="1" applyAlignment="1">
      <alignment vertical="center" shrinkToFit="1"/>
    </xf>
    <xf numFmtId="180" fontId="7" fillId="0" borderId="38" xfId="1" applyNumberFormat="1" applyFont="1" applyFill="1" applyBorder="1" applyAlignment="1">
      <alignment vertical="center" shrinkToFit="1"/>
    </xf>
    <xf numFmtId="38" fontId="5" fillId="0" borderId="37" xfId="1" applyFont="1" applyFill="1" applyBorder="1" applyAlignment="1">
      <alignment vertical="center" shrinkToFit="1"/>
    </xf>
    <xf numFmtId="180" fontId="5" fillId="0" borderId="38" xfId="1" applyNumberFormat="1" applyFont="1" applyFill="1" applyBorder="1" applyAlignment="1">
      <alignment vertical="center" shrinkToFit="1"/>
    </xf>
    <xf numFmtId="180" fontId="5" fillId="0" borderId="39" xfId="1" applyNumberFormat="1" applyFont="1" applyFill="1" applyBorder="1" applyAlignment="1">
      <alignment vertical="center" shrinkToFit="1"/>
    </xf>
    <xf numFmtId="180" fontId="7" fillId="0" borderId="39" xfId="1" applyNumberFormat="1" applyFont="1" applyFill="1" applyBorder="1" applyAlignment="1">
      <alignment vertical="center" shrinkToFit="1"/>
    </xf>
    <xf numFmtId="38" fontId="5" fillId="0" borderId="35" xfId="1" applyFont="1" applyFill="1" applyBorder="1" applyAlignment="1">
      <alignment vertical="center" shrinkToFit="1"/>
    </xf>
    <xf numFmtId="180" fontId="5" fillId="0" borderId="40" xfId="1" applyNumberFormat="1" applyFont="1" applyFill="1" applyBorder="1" applyAlignment="1">
      <alignment vertical="center" shrinkToFit="1"/>
    </xf>
    <xf numFmtId="38" fontId="7" fillId="0" borderId="35" xfId="1" applyFont="1" applyFill="1" applyBorder="1" applyAlignment="1">
      <alignment vertical="center" shrinkToFit="1"/>
    </xf>
    <xf numFmtId="180" fontId="7" fillId="0" borderId="40" xfId="1" applyNumberFormat="1" applyFont="1" applyFill="1" applyBorder="1" applyAlignment="1">
      <alignment vertical="center" shrinkToFit="1"/>
    </xf>
    <xf numFmtId="38" fontId="7" fillId="0" borderId="41" xfId="1" applyFont="1" applyFill="1" applyBorder="1" applyAlignment="1">
      <alignment vertical="center" shrinkToFit="1"/>
    </xf>
    <xf numFmtId="180" fontId="7" fillId="0" borderId="42" xfId="1" applyNumberFormat="1" applyFont="1" applyFill="1" applyBorder="1" applyAlignment="1">
      <alignment vertical="center" shrinkToFit="1"/>
    </xf>
    <xf numFmtId="38" fontId="7" fillId="3" borderId="41" xfId="1" applyFont="1" applyFill="1" applyBorder="1" applyAlignment="1">
      <alignment vertical="center" shrinkToFit="1"/>
    </xf>
    <xf numFmtId="180" fontId="7" fillId="0" borderId="43" xfId="1" applyNumberFormat="1" applyFont="1" applyFill="1" applyBorder="1" applyAlignment="1">
      <alignment vertical="center" shrinkToFit="1"/>
    </xf>
    <xf numFmtId="38" fontId="7" fillId="0" borderId="41" xfId="1" applyFont="1" applyFill="1" applyBorder="1" applyAlignment="1">
      <alignment horizontal="right" vertical="center" shrinkToFit="1"/>
    </xf>
    <xf numFmtId="180" fontId="7" fillId="0" borderId="43" xfId="1" applyNumberFormat="1" applyFont="1" applyFill="1" applyBorder="1" applyAlignment="1">
      <alignment horizontal="center" vertical="center" shrinkToFit="1"/>
    </xf>
    <xf numFmtId="176" fontId="7" fillId="3" borderId="41" xfId="1" applyNumberFormat="1" applyFont="1" applyFill="1" applyBorder="1" applyAlignment="1">
      <alignment vertical="center" shrinkToFit="1"/>
    </xf>
    <xf numFmtId="38" fontId="5" fillId="0" borderId="44" xfId="1" applyFont="1" applyFill="1" applyBorder="1" applyAlignment="1">
      <alignment vertical="center" shrinkToFit="1"/>
    </xf>
    <xf numFmtId="180" fontId="5" fillId="0" borderId="45" xfId="1" applyNumberFormat="1" applyFont="1" applyFill="1" applyBorder="1" applyAlignment="1">
      <alignment vertical="center" shrinkToFit="1"/>
    </xf>
    <xf numFmtId="177" fontId="5" fillId="0" borderId="41" xfId="0" applyNumberFormat="1" applyFont="1" applyFill="1" applyBorder="1" applyAlignment="1">
      <alignment vertical="center" shrinkToFit="1"/>
    </xf>
    <xf numFmtId="180" fontId="5" fillId="0" borderId="42" xfId="1" applyNumberFormat="1" applyFont="1" applyBorder="1" applyAlignment="1">
      <alignment vertical="center" shrinkToFit="1"/>
    </xf>
    <xf numFmtId="177" fontId="5" fillId="0" borderId="46" xfId="0" applyNumberFormat="1" applyFont="1" applyFill="1" applyBorder="1" applyAlignment="1">
      <alignment vertical="center" shrinkToFit="1"/>
    </xf>
    <xf numFmtId="180" fontId="5" fillId="0" borderId="47" xfId="1" applyNumberFormat="1" applyFont="1" applyBorder="1" applyAlignment="1">
      <alignment vertical="center" shrinkToFit="1"/>
    </xf>
    <xf numFmtId="0" fontId="10" fillId="0" borderId="0" xfId="0" applyFont="1"/>
    <xf numFmtId="0" fontId="11" fillId="0" borderId="0" xfId="0" applyFont="1"/>
    <xf numFmtId="0" fontId="5" fillId="2" borderId="13"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6" fillId="4" borderId="14" xfId="0" applyFont="1" applyFill="1" applyBorder="1" applyAlignment="1">
      <alignment horizontal="center" vertical="center" shrinkToFit="1"/>
    </xf>
    <xf numFmtId="0" fontId="6" fillId="4" borderId="15"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3" borderId="15"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U48"/>
  <sheetViews>
    <sheetView tabSelected="1" view="pageBreakPreview" zoomScaleNormal="85" zoomScaleSheetLayoutView="100" workbookViewId="0">
      <pane xSplit="3" ySplit="3" topLeftCell="D4" activePane="bottomRight" state="frozen"/>
      <selection pane="topRight" activeCell="D1" sqref="D1"/>
      <selection pane="bottomLeft" activeCell="A4" sqref="A4"/>
      <selection pane="bottomRight" activeCell="K5" sqref="K5"/>
    </sheetView>
  </sheetViews>
  <sheetFormatPr defaultRowHeight="17.649999999999999"/>
  <cols>
    <col min="1" max="1" width="1.25" customWidth="1"/>
    <col min="2" max="2" width="7.625" customWidth="1"/>
    <col min="3" max="3" width="18.375" customWidth="1"/>
    <col min="4" max="4" width="6.75" customWidth="1"/>
    <col min="5" max="19" width="11.375" customWidth="1"/>
    <col min="21" max="21" width="12.75" bestFit="1" customWidth="1"/>
  </cols>
  <sheetData>
    <row r="1" spans="2:21" ht="9" customHeight="1"/>
    <row r="2" spans="2:21" ht="18" thickBot="1">
      <c r="B2" s="106" t="s">
        <v>52</v>
      </c>
    </row>
    <row r="3" spans="2:21">
      <c r="B3" s="108"/>
      <c r="C3" s="109"/>
      <c r="D3" s="110"/>
      <c r="E3" s="16" t="s">
        <v>51</v>
      </c>
      <c r="F3" s="16">
        <v>2007</v>
      </c>
      <c r="G3" s="16">
        <v>2008</v>
      </c>
      <c r="H3" s="45">
        <v>2009</v>
      </c>
      <c r="I3" s="46">
        <v>2010</v>
      </c>
      <c r="J3" s="46">
        <v>2011</v>
      </c>
      <c r="K3" s="46">
        <v>2012</v>
      </c>
      <c r="L3" s="46" t="s">
        <v>50</v>
      </c>
      <c r="M3" s="46">
        <v>2014</v>
      </c>
      <c r="N3" s="46">
        <v>2015</v>
      </c>
      <c r="O3" s="46">
        <v>2016</v>
      </c>
      <c r="P3" s="46">
        <v>2017</v>
      </c>
      <c r="Q3" s="46">
        <v>2018</v>
      </c>
      <c r="R3" s="62">
        <v>2019</v>
      </c>
      <c r="S3" s="77" t="s">
        <v>53</v>
      </c>
      <c r="T3" s="78" t="s">
        <v>37</v>
      </c>
    </row>
    <row r="4" spans="2:21">
      <c r="B4" s="111" t="s">
        <v>0</v>
      </c>
      <c r="C4" s="47" t="s">
        <v>1</v>
      </c>
      <c r="D4" s="48" t="s">
        <v>2</v>
      </c>
      <c r="E4" s="49">
        <v>1314660</v>
      </c>
      <c r="F4" s="49">
        <v>855495</v>
      </c>
      <c r="G4" s="49">
        <v>772928</v>
      </c>
      <c r="H4" s="50">
        <v>743143</v>
      </c>
      <c r="I4" s="51">
        <v>694043</v>
      </c>
      <c r="J4" s="51">
        <v>751226</v>
      </c>
      <c r="K4" s="51">
        <v>795318</v>
      </c>
      <c r="L4" s="51">
        <v>753664</v>
      </c>
      <c r="M4" s="50">
        <v>660110</v>
      </c>
      <c r="N4" s="50">
        <v>762906</v>
      </c>
      <c r="O4" s="50">
        <v>719176</v>
      </c>
      <c r="P4" s="50">
        <v>718354</v>
      </c>
      <c r="Q4" s="50">
        <v>659520</v>
      </c>
      <c r="R4" s="63">
        <v>531440</v>
      </c>
      <c r="S4" s="79">
        <v>487871</v>
      </c>
      <c r="T4" s="80">
        <f t="shared" ref="T4:T41" si="0">S4/L4-1</f>
        <v>-0.35266776706861414</v>
      </c>
      <c r="U4" s="1"/>
    </row>
    <row r="5" spans="2:21">
      <c r="B5" s="112"/>
      <c r="C5" s="2" t="s">
        <v>29</v>
      </c>
      <c r="D5" s="12" t="s">
        <v>2</v>
      </c>
      <c r="E5" s="17">
        <v>1138724</v>
      </c>
      <c r="F5" s="17">
        <v>769539</v>
      </c>
      <c r="G5" s="17">
        <v>700236</v>
      </c>
      <c r="H5" s="6">
        <v>671348</v>
      </c>
      <c r="I5" s="5">
        <v>629988</v>
      </c>
      <c r="J5" s="5">
        <v>676264</v>
      </c>
      <c r="K5" s="5">
        <v>718628</v>
      </c>
      <c r="L5" s="5">
        <v>688603</v>
      </c>
      <c r="M5" s="6">
        <v>599428</v>
      </c>
      <c r="N5" s="6">
        <v>702503</v>
      </c>
      <c r="O5" s="6">
        <v>660166</v>
      </c>
      <c r="P5" s="6">
        <v>661334</v>
      </c>
      <c r="Q5" s="6">
        <v>609314</v>
      </c>
      <c r="R5" s="64">
        <v>486797</v>
      </c>
      <c r="S5" s="81">
        <v>437859</v>
      </c>
      <c r="T5" s="80">
        <f t="shared" si="0"/>
        <v>-0.36413434155819824</v>
      </c>
      <c r="U5" s="1"/>
    </row>
    <row r="6" spans="2:21">
      <c r="B6" s="112"/>
      <c r="C6" s="2" t="s">
        <v>30</v>
      </c>
      <c r="D6" s="12" t="s">
        <v>2</v>
      </c>
      <c r="E6" s="17">
        <v>80830</v>
      </c>
      <c r="F6" s="17">
        <v>30371</v>
      </c>
      <c r="G6" s="17">
        <v>26567</v>
      </c>
      <c r="H6" s="6">
        <v>21380</v>
      </c>
      <c r="I6" s="5">
        <v>22095</v>
      </c>
      <c r="J6" s="5">
        <v>30931</v>
      </c>
      <c r="K6" s="5">
        <v>34632</v>
      </c>
      <c r="L6" s="5">
        <v>28456</v>
      </c>
      <c r="M6" s="6">
        <v>27927</v>
      </c>
      <c r="N6" s="6">
        <v>29029</v>
      </c>
      <c r="O6" s="6">
        <v>27619</v>
      </c>
      <c r="P6" s="6">
        <v>28656</v>
      </c>
      <c r="Q6" s="6">
        <v>27018</v>
      </c>
      <c r="R6" s="64">
        <v>25379</v>
      </c>
      <c r="S6" s="81">
        <v>26806</v>
      </c>
      <c r="T6" s="80">
        <f t="shared" si="0"/>
        <v>-5.7984256395839151E-2</v>
      </c>
      <c r="U6" s="1"/>
    </row>
    <row r="7" spans="2:21">
      <c r="B7" s="112"/>
      <c r="C7" s="2" t="s">
        <v>31</v>
      </c>
      <c r="D7" s="12" t="s">
        <v>2</v>
      </c>
      <c r="E7" s="17">
        <v>95106</v>
      </c>
      <c r="F7" s="17">
        <v>55585</v>
      </c>
      <c r="G7" s="17">
        <v>46125</v>
      </c>
      <c r="H7" s="6">
        <v>50415</v>
      </c>
      <c r="I7" s="5">
        <v>41960</v>
      </c>
      <c r="J7" s="5">
        <v>44031</v>
      </c>
      <c r="K7" s="5">
        <v>42058</v>
      </c>
      <c r="L7" s="5">
        <v>36605</v>
      </c>
      <c r="M7" s="6">
        <v>32755</v>
      </c>
      <c r="N7" s="6">
        <v>31374</v>
      </c>
      <c r="O7" s="6">
        <v>31391</v>
      </c>
      <c r="P7" s="6">
        <v>28364</v>
      </c>
      <c r="Q7" s="6">
        <v>23188</v>
      </c>
      <c r="R7" s="64">
        <v>19264</v>
      </c>
      <c r="S7" s="81">
        <v>23206</v>
      </c>
      <c r="T7" s="80">
        <f t="shared" si="0"/>
        <v>-0.36604289031553061</v>
      </c>
      <c r="U7" s="1"/>
    </row>
    <row r="8" spans="2:21">
      <c r="B8" s="112"/>
      <c r="C8" s="47" t="s">
        <v>43</v>
      </c>
      <c r="D8" s="48" t="s">
        <v>2</v>
      </c>
      <c r="E8" s="49">
        <v>348163</v>
      </c>
      <c r="F8" s="49">
        <v>394526</v>
      </c>
      <c r="G8" s="49">
        <v>461342</v>
      </c>
      <c r="H8" s="50">
        <v>395770</v>
      </c>
      <c r="I8" s="51">
        <v>366388</v>
      </c>
      <c r="J8" s="51">
        <v>450914</v>
      </c>
      <c r="K8" s="51">
        <v>551343</v>
      </c>
      <c r="L8" s="51">
        <v>535254</v>
      </c>
      <c r="M8" s="50">
        <v>518438</v>
      </c>
      <c r="N8" s="50">
        <v>492055</v>
      </c>
      <c r="O8" s="50">
        <v>400513</v>
      </c>
      <c r="P8" s="50">
        <v>398246</v>
      </c>
      <c r="Q8" s="50">
        <v>405579</v>
      </c>
      <c r="R8" s="63">
        <v>381072</v>
      </c>
      <c r="S8" s="79">
        <v>350838</v>
      </c>
      <c r="T8" s="80">
        <f t="shared" si="0"/>
        <v>-0.34453922810478765</v>
      </c>
      <c r="U8" s="1"/>
    </row>
    <row r="9" spans="2:21">
      <c r="B9" s="112"/>
      <c r="C9" s="2" t="s">
        <v>32</v>
      </c>
      <c r="D9" s="12" t="s">
        <v>2</v>
      </c>
      <c r="E9" s="17">
        <v>324180</v>
      </c>
      <c r="F9" s="17">
        <v>376066</v>
      </c>
      <c r="G9" s="17">
        <v>415253</v>
      </c>
      <c r="H9" s="6">
        <v>325840</v>
      </c>
      <c r="I9" s="5">
        <v>289051</v>
      </c>
      <c r="J9" s="5">
        <v>370836</v>
      </c>
      <c r="K9" s="5">
        <v>461144</v>
      </c>
      <c r="L9" s="5">
        <v>448222</v>
      </c>
      <c r="M9" s="6">
        <v>430380</v>
      </c>
      <c r="N9" s="6">
        <v>409222</v>
      </c>
      <c r="O9" s="6">
        <v>372702</v>
      </c>
      <c r="P9" s="6">
        <v>371275</v>
      </c>
      <c r="Q9" s="6">
        <v>373346</v>
      </c>
      <c r="R9" s="64">
        <v>354909</v>
      </c>
      <c r="S9" s="81">
        <v>325287</v>
      </c>
      <c r="T9" s="80">
        <f t="shared" si="0"/>
        <v>-0.27427257028883012</v>
      </c>
      <c r="U9" s="1"/>
    </row>
    <row r="10" spans="2:21">
      <c r="B10" s="112"/>
      <c r="C10" s="2" t="s">
        <v>33</v>
      </c>
      <c r="D10" s="12" t="s">
        <v>2</v>
      </c>
      <c r="E10" s="17">
        <v>23983</v>
      </c>
      <c r="F10" s="17">
        <v>18460</v>
      </c>
      <c r="G10" s="17">
        <v>46089</v>
      </c>
      <c r="H10" s="6">
        <v>69930</v>
      </c>
      <c r="I10" s="5">
        <v>77337</v>
      </c>
      <c r="J10" s="5">
        <v>80078</v>
      </c>
      <c r="K10" s="5">
        <v>90199</v>
      </c>
      <c r="L10" s="5">
        <v>87032</v>
      </c>
      <c r="M10" s="6">
        <v>88058</v>
      </c>
      <c r="N10" s="6">
        <v>82833</v>
      </c>
      <c r="O10" s="6">
        <v>27811</v>
      </c>
      <c r="P10" s="6">
        <v>26971</v>
      </c>
      <c r="Q10" s="6">
        <v>32233</v>
      </c>
      <c r="R10" s="64">
        <v>26163</v>
      </c>
      <c r="S10" s="81">
        <v>25551</v>
      </c>
      <c r="T10" s="80">
        <f t="shared" si="0"/>
        <v>-0.70641832889052303</v>
      </c>
      <c r="U10" s="1"/>
    </row>
    <row r="11" spans="2:21">
      <c r="B11" s="112"/>
      <c r="C11" s="47" t="s">
        <v>42</v>
      </c>
      <c r="D11" s="48" t="s">
        <v>2</v>
      </c>
      <c r="E11" s="49">
        <v>563959</v>
      </c>
      <c r="F11" s="49">
        <v>683552</v>
      </c>
      <c r="G11" s="49">
        <v>681279</v>
      </c>
      <c r="H11" s="50">
        <v>597073</v>
      </c>
      <c r="I11" s="51">
        <v>575487</v>
      </c>
      <c r="J11" s="51">
        <v>675782</v>
      </c>
      <c r="K11" s="51">
        <v>757650</v>
      </c>
      <c r="L11" s="51">
        <v>703507</v>
      </c>
      <c r="M11" s="50">
        <v>739022</v>
      </c>
      <c r="N11" s="50">
        <v>685430</v>
      </c>
      <c r="O11" s="50">
        <v>707361</v>
      </c>
      <c r="P11" s="50">
        <v>686806</v>
      </c>
      <c r="Q11" s="50">
        <v>628539</v>
      </c>
      <c r="R11" s="63">
        <v>641948</v>
      </c>
      <c r="S11" s="79">
        <v>583956</v>
      </c>
      <c r="T11" s="80">
        <f t="shared" si="0"/>
        <v>-0.16993576467611549</v>
      </c>
      <c r="U11" s="1"/>
    </row>
    <row r="12" spans="2:21">
      <c r="B12" s="112"/>
      <c r="C12" s="47" t="s">
        <v>3</v>
      </c>
      <c r="D12" s="48" t="s">
        <v>2</v>
      </c>
      <c r="E12" s="52">
        <v>643124</v>
      </c>
      <c r="F12" s="52">
        <v>728438.55966548668</v>
      </c>
      <c r="G12" s="49">
        <v>702776</v>
      </c>
      <c r="H12" s="50">
        <v>724812</v>
      </c>
      <c r="I12" s="51">
        <v>698004</v>
      </c>
      <c r="J12" s="51">
        <v>707447</v>
      </c>
      <c r="K12" s="51">
        <v>692315</v>
      </c>
      <c r="L12" s="51">
        <v>714975</v>
      </c>
      <c r="M12" s="50">
        <v>707592</v>
      </c>
      <c r="N12" s="50">
        <v>706100</v>
      </c>
      <c r="O12" s="50">
        <v>613903</v>
      </c>
      <c r="P12" s="50">
        <v>583430</v>
      </c>
      <c r="Q12" s="50">
        <v>653553</v>
      </c>
      <c r="R12" s="63">
        <v>654116</v>
      </c>
      <c r="S12" s="79">
        <v>643988</v>
      </c>
      <c r="T12" s="80">
        <f t="shared" si="0"/>
        <v>-9.9285989020595156E-2</v>
      </c>
      <c r="U12" s="1"/>
    </row>
    <row r="13" spans="2:21">
      <c r="B13" s="112"/>
      <c r="C13" s="7" t="s">
        <v>34</v>
      </c>
      <c r="D13" s="12" t="s">
        <v>2</v>
      </c>
      <c r="E13" s="19">
        <v>490246</v>
      </c>
      <c r="F13" s="19">
        <v>562383.55966548668</v>
      </c>
      <c r="G13" s="17">
        <v>550012</v>
      </c>
      <c r="H13" s="6">
        <v>545941</v>
      </c>
      <c r="I13" s="5">
        <v>539524</v>
      </c>
      <c r="J13" s="5">
        <v>537685</v>
      </c>
      <c r="K13" s="5">
        <v>536200</v>
      </c>
      <c r="L13" s="5">
        <v>535483</v>
      </c>
      <c r="M13" s="6">
        <v>532268</v>
      </c>
      <c r="N13" s="6">
        <v>530143</v>
      </c>
      <c r="O13" s="6">
        <v>436961</v>
      </c>
      <c r="P13" s="6">
        <v>409390</v>
      </c>
      <c r="Q13" s="6">
        <v>485386</v>
      </c>
      <c r="R13" s="64">
        <v>481799</v>
      </c>
      <c r="S13" s="81">
        <v>477294</v>
      </c>
      <c r="T13" s="80">
        <f t="shared" si="0"/>
        <v>-0.10866638156580133</v>
      </c>
      <c r="U13" s="1"/>
    </row>
    <row r="14" spans="2:21">
      <c r="B14" s="112"/>
      <c r="C14" s="7" t="s">
        <v>35</v>
      </c>
      <c r="D14" s="12" t="s">
        <v>2</v>
      </c>
      <c r="E14" s="19">
        <v>2795</v>
      </c>
      <c r="F14" s="19">
        <v>2570</v>
      </c>
      <c r="G14" s="17">
        <v>2448</v>
      </c>
      <c r="H14" s="6">
        <v>2635</v>
      </c>
      <c r="I14" s="5">
        <v>2580</v>
      </c>
      <c r="J14" s="5">
        <v>2529</v>
      </c>
      <c r="K14" s="5">
        <v>3293</v>
      </c>
      <c r="L14" s="5">
        <v>3260</v>
      </c>
      <c r="M14" s="6">
        <v>2826</v>
      </c>
      <c r="N14" s="6">
        <v>2787</v>
      </c>
      <c r="O14" s="6">
        <v>2271</v>
      </c>
      <c r="P14" s="6">
        <v>2346</v>
      </c>
      <c r="Q14" s="6">
        <v>2182</v>
      </c>
      <c r="R14" s="64">
        <v>2151</v>
      </c>
      <c r="S14" s="81">
        <v>2121</v>
      </c>
      <c r="T14" s="80">
        <f t="shared" si="0"/>
        <v>-0.34938650306748464</v>
      </c>
      <c r="U14" s="1"/>
    </row>
    <row r="15" spans="2:21">
      <c r="B15" s="112"/>
      <c r="C15" s="7" t="s">
        <v>36</v>
      </c>
      <c r="D15" s="12" t="s">
        <v>2</v>
      </c>
      <c r="E15" s="19">
        <v>150083</v>
      </c>
      <c r="F15" s="19">
        <v>163485</v>
      </c>
      <c r="G15" s="17">
        <v>150316</v>
      </c>
      <c r="H15" s="6">
        <v>176236</v>
      </c>
      <c r="I15" s="5">
        <v>155900</v>
      </c>
      <c r="J15" s="5">
        <v>167233</v>
      </c>
      <c r="K15" s="5">
        <v>152822</v>
      </c>
      <c r="L15" s="5">
        <v>176232</v>
      </c>
      <c r="M15" s="6">
        <v>172498</v>
      </c>
      <c r="N15" s="6">
        <v>173170</v>
      </c>
      <c r="O15" s="6">
        <v>174671</v>
      </c>
      <c r="P15" s="6">
        <v>171694</v>
      </c>
      <c r="Q15" s="6">
        <v>165985</v>
      </c>
      <c r="R15" s="64">
        <v>170166</v>
      </c>
      <c r="S15" s="81">
        <v>164573</v>
      </c>
      <c r="T15" s="80">
        <f t="shared" si="0"/>
        <v>-6.6157111080847986E-2</v>
      </c>
      <c r="U15" s="1"/>
    </row>
    <row r="16" spans="2:21">
      <c r="B16" s="112"/>
      <c r="C16" s="53" t="s">
        <v>44</v>
      </c>
      <c r="D16" s="48" t="s">
        <v>2</v>
      </c>
      <c r="E16" s="52">
        <v>0</v>
      </c>
      <c r="F16" s="52">
        <v>29302</v>
      </c>
      <c r="G16" s="49">
        <v>23486</v>
      </c>
      <c r="H16" s="50">
        <v>32781</v>
      </c>
      <c r="I16" s="51">
        <v>35578</v>
      </c>
      <c r="J16" s="51">
        <v>29206</v>
      </c>
      <c r="K16" s="51">
        <v>34059</v>
      </c>
      <c r="L16" s="51">
        <v>38060</v>
      </c>
      <c r="M16" s="50">
        <v>30396</v>
      </c>
      <c r="N16" s="50">
        <v>38396</v>
      </c>
      <c r="O16" s="50">
        <v>34744</v>
      </c>
      <c r="P16" s="50">
        <v>39216</v>
      </c>
      <c r="Q16" s="50">
        <v>48293</v>
      </c>
      <c r="R16" s="63">
        <v>41381</v>
      </c>
      <c r="S16" s="79">
        <v>41331</v>
      </c>
      <c r="T16" s="80">
        <f t="shared" si="0"/>
        <v>8.5943247503941222E-2</v>
      </c>
      <c r="U16" s="1"/>
    </row>
    <row r="17" spans="2:20">
      <c r="B17" s="113"/>
      <c r="C17" s="27" t="s">
        <v>5</v>
      </c>
      <c r="D17" s="29" t="s">
        <v>2</v>
      </c>
      <c r="E17" s="32">
        <v>2869906</v>
      </c>
      <c r="F17" s="32">
        <v>2691313.5596654867</v>
      </c>
      <c r="G17" s="32">
        <v>2641811</v>
      </c>
      <c r="H17" s="33">
        <v>2493579</v>
      </c>
      <c r="I17" s="34">
        <v>2369500</v>
      </c>
      <c r="J17" s="34">
        <v>2614575</v>
      </c>
      <c r="K17" s="34">
        <v>2830685</v>
      </c>
      <c r="L17" s="34">
        <v>2745460</v>
      </c>
      <c r="M17" s="33">
        <v>2655558</v>
      </c>
      <c r="N17" s="33">
        <v>2684887</v>
      </c>
      <c r="O17" s="33">
        <v>2475697</v>
      </c>
      <c r="P17" s="33">
        <v>2426052</v>
      </c>
      <c r="Q17" s="33">
        <v>2395484</v>
      </c>
      <c r="R17" s="65">
        <v>2249957</v>
      </c>
      <c r="S17" s="82">
        <f>S4+S8+S11+S12+S16</f>
        <v>2107984</v>
      </c>
      <c r="T17" s="83">
        <f t="shared" si="0"/>
        <v>-0.23219278372294627</v>
      </c>
    </row>
    <row r="18" spans="2:20">
      <c r="B18" s="111" t="s">
        <v>6</v>
      </c>
      <c r="C18" s="7" t="s">
        <v>7</v>
      </c>
      <c r="D18" s="12" t="s">
        <v>2</v>
      </c>
      <c r="E18" s="20">
        <v>632</v>
      </c>
      <c r="F18" s="20">
        <v>571</v>
      </c>
      <c r="G18" s="21">
        <v>551</v>
      </c>
      <c r="H18" s="9">
        <v>543</v>
      </c>
      <c r="I18" s="8">
        <v>536</v>
      </c>
      <c r="J18" s="8">
        <v>460</v>
      </c>
      <c r="K18" s="8">
        <v>455</v>
      </c>
      <c r="L18" s="8">
        <v>453</v>
      </c>
      <c r="M18" s="9">
        <v>285</v>
      </c>
      <c r="N18" s="9">
        <v>285</v>
      </c>
      <c r="O18" s="9">
        <v>267</v>
      </c>
      <c r="P18" s="9">
        <v>279</v>
      </c>
      <c r="Q18" s="9">
        <v>256</v>
      </c>
      <c r="R18" s="66">
        <v>246</v>
      </c>
      <c r="S18" s="84">
        <v>216</v>
      </c>
      <c r="T18" s="85">
        <f t="shared" si="0"/>
        <v>-0.52317880794701987</v>
      </c>
    </row>
    <row r="19" spans="2:20">
      <c r="B19" s="112"/>
      <c r="C19" s="7" t="s">
        <v>4</v>
      </c>
      <c r="D19" s="12" t="s">
        <v>2</v>
      </c>
      <c r="E19" s="20">
        <v>8</v>
      </c>
      <c r="F19" s="20">
        <v>3</v>
      </c>
      <c r="G19" s="21">
        <v>2</v>
      </c>
      <c r="H19" s="9">
        <v>2</v>
      </c>
      <c r="I19" s="8">
        <v>2</v>
      </c>
      <c r="J19" s="8">
        <v>2</v>
      </c>
      <c r="K19" s="8">
        <v>2</v>
      </c>
      <c r="L19" s="8">
        <v>2</v>
      </c>
      <c r="M19" s="9">
        <v>2</v>
      </c>
      <c r="N19" s="9">
        <v>2</v>
      </c>
      <c r="O19" s="9">
        <v>2</v>
      </c>
      <c r="P19" s="9">
        <v>2</v>
      </c>
      <c r="Q19" s="9">
        <v>2</v>
      </c>
      <c r="R19" s="66">
        <v>2</v>
      </c>
      <c r="S19" s="84">
        <v>2</v>
      </c>
      <c r="T19" s="85">
        <f t="shared" si="0"/>
        <v>0</v>
      </c>
    </row>
    <row r="20" spans="2:20">
      <c r="B20" s="112"/>
      <c r="C20" s="7" t="s">
        <v>8</v>
      </c>
      <c r="D20" s="12" t="s">
        <v>9</v>
      </c>
      <c r="E20" s="20">
        <v>8550</v>
      </c>
      <c r="F20" s="20">
        <v>14250</v>
      </c>
      <c r="G20" s="21">
        <v>14250</v>
      </c>
      <c r="H20" s="9">
        <v>14250</v>
      </c>
      <c r="I20" s="8">
        <v>14250</v>
      </c>
      <c r="J20" s="8">
        <v>14250</v>
      </c>
      <c r="K20" s="8">
        <v>14250</v>
      </c>
      <c r="L20" s="8">
        <v>14250</v>
      </c>
      <c r="M20" s="9">
        <v>14250</v>
      </c>
      <c r="N20" s="9">
        <v>14250</v>
      </c>
      <c r="O20" s="9">
        <v>14250</v>
      </c>
      <c r="P20" s="9">
        <v>14250</v>
      </c>
      <c r="Q20" s="9">
        <v>14250</v>
      </c>
      <c r="R20" s="66">
        <v>14250</v>
      </c>
      <c r="S20" s="84">
        <v>14250</v>
      </c>
      <c r="T20" s="85">
        <f t="shared" si="0"/>
        <v>0</v>
      </c>
    </row>
    <row r="21" spans="2:20">
      <c r="B21" s="112"/>
      <c r="C21" s="7" t="s">
        <v>10</v>
      </c>
      <c r="D21" s="12" t="s">
        <v>2</v>
      </c>
      <c r="E21" s="20">
        <v>806</v>
      </c>
      <c r="F21" s="20">
        <v>818</v>
      </c>
      <c r="G21" s="21">
        <v>800</v>
      </c>
      <c r="H21" s="9">
        <v>849</v>
      </c>
      <c r="I21" s="8">
        <v>828</v>
      </c>
      <c r="J21" s="8">
        <v>844</v>
      </c>
      <c r="K21" s="8">
        <v>837</v>
      </c>
      <c r="L21" s="8">
        <v>859</v>
      </c>
      <c r="M21" s="8">
        <v>793</v>
      </c>
      <c r="N21" s="8">
        <v>816</v>
      </c>
      <c r="O21" s="8">
        <v>817</v>
      </c>
      <c r="P21" s="8">
        <v>864</v>
      </c>
      <c r="Q21" s="8">
        <v>861</v>
      </c>
      <c r="R21" s="67">
        <v>791</v>
      </c>
      <c r="S21" s="84">
        <v>825</v>
      </c>
      <c r="T21" s="86">
        <f t="shared" si="0"/>
        <v>-3.9580908032596063E-2</v>
      </c>
    </row>
    <row r="22" spans="2:20">
      <c r="B22" s="112"/>
      <c r="C22" s="7" t="s">
        <v>11</v>
      </c>
      <c r="D22" s="12" t="s">
        <v>2</v>
      </c>
      <c r="E22" s="20">
        <v>676</v>
      </c>
      <c r="F22" s="20">
        <v>284</v>
      </c>
      <c r="G22" s="21">
        <v>276</v>
      </c>
      <c r="H22" s="9">
        <v>276</v>
      </c>
      <c r="I22" s="8">
        <v>344</v>
      </c>
      <c r="J22" s="8">
        <v>332</v>
      </c>
      <c r="K22" s="8">
        <v>344</v>
      </c>
      <c r="L22" s="8">
        <v>300</v>
      </c>
      <c r="M22" s="8">
        <v>260</v>
      </c>
      <c r="N22" s="8">
        <v>240</v>
      </c>
      <c r="O22" s="8">
        <v>260</v>
      </c>
      <c r="P22" s="8">
        <v>260</v>
      </c>
      <c r="Q22" s="8">
        <v>256</v>
      </c>
      <c r="R22" s="67">
        <v>240</v>
      </c>
      <c r="S22" s="84">
        <v>248</v>
      </c>
      <c r="T22" s="86">
        <f t="shared" si="0"/>
        <v>-0.17333333333333334</v>
      </c>
    </row>
    <row r="23" spans="2:20">
      <c r="B23" s="112"/>
      <c r="C23" s="7" t="s">
        <v>12</v>
      </c>
      <c r="D23" s="12" t="s">
        <v>2</v>
      </c>
      <c r="E23" s="20">
        <v>4476</v>
      </c>
      <c r="F23" s="20">
        <v>2629</v>
      </c>
      <c r="G23" s="21">
        <v>2629</v>
      </c>
      <c r="H23" s="9">
        <v>2629</v>
      </c>
      <c r="I23" s="8">
        <v>2629</v>
      </c>
      <c r="J23" s="8">
        <v>2833</v>
      </c>
      <c r="K23" s="8">
        <v>2833</v>
      </c>
      <c r="L23" s="8">
        <v>2833</v>
      </c>
      <c r="M23" s="8">
        <v>2833</v>
      </c>
      <c r="N23" s="8">
        <v>2833</v>
      </c>
      <c r="O23" s="8">
        <v>1649</v>
      </c>
      <c r="P23" s="8">
        <v>1767</v>
      </c>
      <c r="Q23" s="8">
        <v>1661</v>
      </c>
      <c r="R23" s="67">
        <v>1576</v>
      </c>
      <c r="S23" s="84">
        <v>1529</v>
      </c>
      <c r="T23" s="86">
        <f t="shared" si="0"/>
        <v>-0.46028944581715492</v>
      </c>
    </row>
    <row r="24" spans="2:20">
      <c r="B24" s="112"/>
      <c r="C24" s="7" t="s">
        <v>13</v>
      </c>
      <c r="D24" s="12" t="s">
        <v>2</v>
      </c>
      <c r="E24" s="20">
        <v>392</v>
      </c>
      <c r="F24" s="20">
        <v>247</v>
      </c>
      <c r="G24" s="21">
        <v>249</v>
      </c>
      <c r="H24" s="9">
        <v>249</v>
      </c>
      <c r="I24" s="8">
        <v>249</v>
      </c>
      <c r="J24" s="8">
        <v>249</v>
      </c>
      <c r="K24" s="8">
        <v>249</v>
      </c>
      <c r="L24" s="8">
        <v>249</v>
      </c>
      <c r="M24" s="8">
        <v>249</v>
      </c>
      <c r="N24" s="8">
        <v>249</v>
      </c>
      <c r="O24" s="8">
        <v>98</v>
      </c>
      <c r="P24" s="8">
        <v>107</v>
      </c>
      <c r="Q24" s="8">
        <v>112</v>
      </c>
      <c r="R24" s="67">
        <v>93</v>
      </c>
      <c r="S24" s="84">
        <v>89</v>
      </c>
      <c r="T24" s="86">
        <f t="shared" si="0"/>
        <v>-0.64257028112449799</v>
      </c>
    </row>
    <row r="25" spans="2:20">
      <c r="B25" s="113"/>
      <c r="C25" s="27" t="s">
        <v>5</v>
      </c>
      <c r="D25" s="29" t="s">
        <v>2</v>
      </c>
      <c r="E25" s="35">
        <v>15540</v>
      </c>
      <c r="F25" s="35">
        <v>18802</v>
      </c>
      <c r="G25" s="36">
        <v>18757</v>
      </c>
      <c r="H25" s="33">
        <v>18798</v>
      </c>
      <c r="I25" s="34">
        <v>18838</v>
      </c>
      <c r="J25" s="34">
        <v>18970</v>
      </c>
      <c r="K25" s="34">
        <v>18970</v>
      </c>
      <c r="L25" s="34">
        <v>18946</v>
      </c>
      <c r="M25" s="34">
        <v>18672</v>
      </c>
      <c r="N25" s="34">
        <v>18675</v>
      </c>
      <c r="O25" s="34">
        <v>17343</v>
      </c>
      <c r="P25" s="34">
        <v>17529</v>
      </c>
      <c r="Q25" s="34">
        <v>17398</v>
      </c>
      <c r="R25" s="68">
        <v>17198</v>
      </c>
      <c r="S25" s="82">
        <v>17159</v>
      </c>
      <c r="T25" s="87">
        <f t="shared" si="0"/>
        <v>-9.4320700939512281E-2</v>
      </c>
    </row>
    <row r="26" spans="2:20">
      <c r="B26" s="111" t="s">
        <v>14</v>
      </c>
      <c r="C26" s="7" t="s">
        <v>7</v>
      </c>
      <c r="D26" s="12" t="s">
        <v>2</v>
      </c>
      <c r="E26" s="20">
        <v>10409</v>
      </c>
      <c r="F26" s="20">
        <v>8320</v>
      </c>
      <c r="G26" s="21">
        <v>8082</v>
      </c>
      <c r="H26" s="9">
        <v>7989</v>
      </c>
      <c r="I26" s="8">
        <v>7921</v>
      </c>
      <c r="J26" s="8">
        <v>4860</v>
      </c>
      <c r="K26" s="8">
        <v>4777</v>
      </c>
      <c r="L26" s="8">
        <v>4750</v>
      </c>
      <c r="M26" s="8">
        <v>3320</v>
      </c>
      <c r="N26" s="8">
        <v>3317</v>
      </c>
      <c r="O26" s="8">
        <v>3052</v>
      </c>
      <c r="P26" s="8">
        <v>3105</v>
      </c>
      <c r="Q26" s="8">
        <v>3013</v>
      </c>
      <c r="R26" s="67">
        <v>2911</v>
      </c>
      <c r="S26" s="84">
        <v>2634</v>
      </c>
      <c r="T26" s="86">
        <f t="shared" si="0"/>
        <v>-0.44547368421052636</v>
      </c>
    </row>
    <row r="27" spans="2:20">
      <c r="B27" s="112"/>
      <c r="C27" s="7" t="s">
        <v>4</v>
      </c>
      <c r="D27" s="12" t="s">
        <v>2</v>
      </c>
      <c r="E27" s="20">
        <v>796</v>
      </c>
      <c r="F27" s="20">
        <v>1740</v>
      </c>
      <c r="G27" s="21">
        <v>1633</v>
      </c>
      <c r="H27" s="9">
        <v>1594</v>
      </c>
      <c r="I27" s="8">
        <v>1600</v>
      </c>
      <c r="J27" s="8">
        <v>1532</v>
      </c>
      <c r="K27" s="8">
        <v>1544</v>
      </c>
      <c r="L27" s="8">
        <v>1535</v>
      </c>
      <c r="M27" s="8">
        <v>1523</v>
      </c>
      <c r="N27" s="8">
        <v>1532</v>
      </c>
      <c r="O27" s="8">
        <v>1508</v>
      </c>
      <c r="P27" s="8">
        <v>1484</v>
      </c>
      <c r="Q27" s="8">
        <v>1520</v>
      </c>
      <c r="R27" s="67">
        <v>1579</v>
      </c>
      <c r="S27" s="84">
        <v>1511</v>
      </c>
      <c r="T27" s="86">
        <f t="shared" si="0"/>
        <v>-1.5635179153094425E-2</v>
      </c>
    </row>
    <row r="28" spans="2:20">
      <c r="B28" s="112"/>
      <c r="C28" s="7" t="s">
        <v>10</v>
      </c>
      <c r="D28" s="12" t="s">
        <v>2</v>
      </c>
      <c r="E28" s="20">
        <v>1588</v>
      </c>
      <c r="F28" s="20">
        <v>1928</v>
      </c>
      <c r="G28" s="21">
        <v>1815</v>
      </c>
      <c r="H28" s="9">
        <v>1898</v>
      </c>
      <c r="I28" s="8">
        <v>1865</v>
      </c>
      <c r="J28" s="8">
        <v>1898</v>
      </c>
      <c r="K28" s="8">
        <v>1892</v>
      </c>
      <c r="L28" s="8">
        <v>1931</v>
      </c>
      <c r="M28" s="8">
        <v>1779</v>
      </c>
      <c r="N28" s="8">
        <v>1830</v>
      </c>
      <c r="O28" s="8">
        <v>1836</v>
      </c>
      <c r="P28" s="8">
        <v>1922</v>
      </c>
      <c r="Q28" s="8">
        <v>1877</v>
      </c>
      <c r="R28" s="67">
        <v>1719</v>
      </c>
      <c r="S28" s="84">
        <v>1797</v>
      </c>
      <c r="T28" s="86">
        <f t="shared" si="0"/>
        <v>-6.9394096323148635E-2</v>
      </c>
    </row>
    <row r="29" spans="2:20">
      <c r="B29" s="112"/>
      <c r="C29" s="7" t="s">
        <v>13</v>
      </c>
      <c r="D29" s="12" t="s">
        <v>2</v>
      </c>
      <c r="E29" s="20">
        <v>4545</v>
      </c>
      <c r="F29" s="20">
        <v>2906</v>
      </c>
      <c r="G29" s="21">
        <v>2947</v>
      </c>
      <c r="H29" s="9">
        <v>2947</v>
      </c>
      <c r="I29" s="8">
        <v>2947</v>
      </c>
      <c r="J29" s="8">
        <v>2947</v>
      </c>
      <c r="K29" s="8">
        <v>2947</v>
      </c>
      <c r="L29" s="8">
        <v>2947</v>
      </c>
      <c r="M29" s="8">
        <v>1290</v>
      </c>
      <c r="N29" s="8">
        <v>1290</v>
      </c>
      <c r="O29" s="8">
        <v>381</v>
      </c>
      <c r="P29" s="8">
        <v>414</v>
      </c>
      <c r="Q29" s="8">
        <v>480</v>
      </c>
      <c r="R29" s="67">
        <v>349</v>
      </c>
      <c r="S29" s="84">
        <v>331</v>
      </c>
      <c r="T29" s="86">
        <f t="shared" si="0"/>
        <v>-0.88768238887003736</v>
      </c>
    </row>
    <row r="30" spans="2:20">
      <c r="B30" s="112"/>
      <c r="C30" s="7" t="s">
        <v>15</v>
      </c>
      <c r="D30" s="12" t="s">
        <v>2</v>
      </c>
      <c r="E30" s="20">
        <v>751</v>
      </c>
      <c r="F30" s="20">
        <v>483</v>
      </c>
      <c r="G30" s="21">
        <v>489</v>
      </c>
      <c r="H30" s="9">
        <v>468</v>
      </c>
      <c r="I30" s="8">
        <v>480</v>
      </c>
      <c r="J30" s="8">
        <v>453</v>
      </c>
      <c r="K30" s="8">
        <v>438</v>
      </c>
      <c r="L30" s="8">
        <v>432</v>
      </c>
      <c r="M30" s="8">
        <v>387</v>
      </c>
      <c r="N30" s="8">
        <v>384</v>
      </c>
      <c r="O30" s="8">
        <v>343</v>
      </c>
      <c r="P30" s="8">
        <v>337</v>
      </c>
      <c r="Q30" s="8">
        <v>319</v>
      </c>
      <c r="R30" s="67">
        <v>316</v>
      </c>
      <c r="S30" s="84">
        <v>304</v>
      </c>
      <c r="T30" s="86">
        <f t="shared" si="0"/>
        <v>-0.29629629629629628</v>
      </c>
    </row>
    <row r="31" spans="2:20">
      <c r="B31" s="112"/>
      <c r="C31" s="27" t="s">
        <v>5</v>
      </c>
      <c r="D31" s="28" t="s">
        <v>2</v>
      </c>
      <c r="E31" s="35">
        <v>18089</v>
      </c>
      <c r="F31" s="35">
        <v>15377</v>
      </c>
      <c r="G31" s="36">
        <v>14966</v>
      </c>
      <c r="H31" s="33">
        <v>14896</v>
      </c>
      <c r="I31" s="34">
        <v>14813</v>
      </c>
      <c r="J31" s="34">
        <v>11690</v>
      </c>
      <c r="K31" s="34">
        <v>11598</v>
      </c>
      <c r="L31" s="34">
        <v>11595</v>
      </c>
      <c r="M31" s="34">
        <v>8299</v>
      </c>
      <c r="N31" s="34">
        <v>8353</v>
      </c>
      <c r="O31" s="34">
        <v>7120</v>
      </c>
      <c r="P31" s="34">
        <v>7262</v>
      </c>
      <c r="Q31" s="34">
        <v>7209</v>
      </c>
      <c r="R31" s="68">
        <v>6874</v>
      </c>
      <c r="S31" s="82">
        <v>6577</v>
      </c>
      <c r="T31" s="87">
        <f t="shared" si="0"/>
        <v>-0.43277274687365241</v>
      </c>
    </row>
    <row r="32" spans="2:20">
      <c r="B32" s="107" t="s">
        <v>16</v>
      </c>
      <c r="C32" s="10" t="s">
        <v>17</v>
      </c>
      <c r="D32" s="12" t="s">
        <v>2</v>
      </c>
      <c r="E32" s="18">
        <v>2500</v>
      </c>
      <c r="F32" s="18">
        <v>32429</v>
      </c>
      <c r="G32" s="22">
        <v>37627</v>
      </c>
      <c r="H32" s="4">
        <v>41871</v>
      </c>
      <c r="I32" s="3">
        <v>47062</v>
      </c>
      <c r="J32" s="3">
        <v>52979</v>
      </c>
      <c r="K32" s="3">
        <v>59787</v>
      </c>
      <c r="L32" s="3">
        <v>79144</v>
      </c>
      <c r="M32" s="3">
        <v>88309</v>
      </c>
      <c r="N32" s="3">
        <v>96082</v>
      </c>
      <c r="O32" s="3">
        <v>103882</v>
      </c>
      <c r="P32" s="3">
        <v>109100</v>
      </c>
      <c r="Q32" s="3">
        <v>113762</v>
      </c>
      <c r="R32" s="69">
        <v>120301</v>
      </c>
      <c r="S32" s="88">
        <v>125864</v>
      </c>
      <c r="T32" s="89">
        <f t="shared" si="0"/>
        <v>0.59031638532295561</v>
      </c>
    </row>
    <row r="33" spans="2:20">
      <c r="B33" s="107"/>
      <c r="C33" s="10" t="s">
        <v>18</v>
      </c>
      <c r="D33" s="12" t="s">
        <v>2</v>
      </c>
      <c r="E33" s="18">
        <v>1345</v>
      </c>
      <c r="F33" s="18">
        <v>899</v>
      </c>
      <c r="G33" s="22">
        <v>811</v>
      </c>
      <c r="H33" s="4">
        <v>802</v>
      </c>
      <c r="I33" s="3">
        <v>799</v>
      </c>
      <c r="J33" s="3">
        <v>808</v>
      </c>
      <c r="K33" s="3">
        <v>802</v>
      </c>
      <c r="L33" s="3">
        <v>6083</v>
      </c>
      <c r="M33" s="3">
        <v>6437</v>
      </c>
      <c r="N33" s="3">
        <v>6661</v>
      </c>
      <c r="O33" s="3">
        <v>7079</v>
      </c>
      <c r="P33" s="3">
        <v>7435</v>
      </c>
      <c r="Q33" s="3">
        <v>7689</v>
      </c>
      <c r="R33" s="69">
        <v>7822</v>
      </c>
      <c r="S33" s="88">
        <v>7645</v>
      </c>
      <c r="T33" s="89">
        <f t="shared" si="0"/>
        <v>0.25678119349005435</v>
      </c>
    </row>
    <row r="34" spans="2:20">
      <c r="B34" s="107"/>
      <c r="C34" s="10" t="s">
        <v>19</v>
      </c>
      <c r="D34" s="12" t="s">
        <v>2</v>
      </c>
      <c r="E34" s="18">
        <v>0</v>
      </c>
      <c r="F34" s="18">
        <v>17</v>
      </c>
      <c r="G34" s="22">
        <v>17</v>
      </c>
      <c r="H34" s="4">
        <v>19</v>
      </c>
      <c r="I34" s="3">
        <v>19</v>
      </c>
      <c r="J34" s="3">
        <v>19</v>
      </c>
      <c r="K34" s="3">
        <v>19</v>
      </c>
      <c r="L34" s="3">
        <v>25</v>
      </c>
      <c r="M34" s="3">
        <v>25</v>
      </c>
      <c r="N34" s="3">
        <v>25</v>
      </c>
      <c r="O34" s="3">
        <v>25</v>
      </c>
      <c r="P34" s="3">
        <v>26</v>
      </c>
      <c r="Q34" s="3">
        <v>26</v>
      </c>
      <c r="R34" s="69">
        <v>26</v>
      </c>
      <c r="S34" s="88">
        <v>26</v>
      </c>
      <c r="T34" s="89">
        <f t="shared" si="0"/>
        <v>4.0000000000000036E-2</v>
      </c>
    </row>
    <row r="35" spans="2:20">
      <c r="B35" s="107"/>
      <c r="C35" s="10" t="s">
        <v>20</v>
      </c>
      <c r="D35" s="12" t="s">
        <v>2</v>
      </c>
      <c r="E35" s="18">
        <v>4063</v>
      </c>
      <c r="F35" s="18">
        <v>2410</v>
      </c>
      <c r="G35" s="22">
        <v>2524</v>
      </c>
      <c r="H35" s="4">
        <v>2238</v>
      </c>
      <c r="I35" s="3">
        <v>1757</v>
      </c>
      <c r="J35" s="3">
        <v>1668</v>
      </c>
      <c r="K35" s="3">
        <v>1456</v>
      </c>
      <c r="L35" s="3">
        <v>1334</v>
      </c>
      <c r="M35" s="3">
        <v>1366</v>
      </c>
      <c r="N35" s="3">
        <v>1448</v>
      </c>
      <c r="O35" s="3">
        <v>1567</v>
      </c>
      <c r="P35" s="3">
        <v>1593</v>
      </c>
      <c r="Q35" s="3">
        <v>1431</v>
      </c>
      <c r="R35" s="69">
        <v>1502</v>
      </c>
      <c r="S35" s="88">
        <v>1722</v>
      </c>
      <c r="T35" s="89">
        <f t="shared" si="0"/>
        <v>0.29085457271364312</v>
      </c>
    </row>
    <row r="36" spans="2:20">
      <c r="B36" s="107"/>
      <c r="C36" s="31" t="s">
        <v>5</v>
      </c>
      <c r="D36" s="29" t="s">
        <v>21</v>
      </c>
      <c r="E36" s="37">
        <v>7908</v>
      </c>
      <c r="F36" s="37">
        <v>35755</v>
      </c>
      <c r="G36" s="38">
        <v>40979</v>
      </c>
      <c r="H36" s="39">
        <v>44930</v>
      </c>
      <c r="I36" s="40">
        <v>49637</v>
      </c>
      <c r="J36" s="40">
        <v>55474</v>
      </c>
      <c r="K36" s="40">
        <v>62064</v>
      </c>
      <c r="L36" s="40">
        <v>86586</v>
      </c>
      <c r="M36" s="40">
        <v>96137</v>
      </c>
      <c r="N36" s="40">
        <v>104216</v>
      </c>
      <c r="O36" s="40">
        <v>112553</v>
      </c>
      <c r="P36" s="40">
        <v>118154</v>
      </c>
      <c r="Q36" s="40">
        <v>122908</v>
      </c>
      <c r="R36" s="70">
        <v>129651</v>
      </c>
      <c r="S36" s="90">
        <v>135257</v>
      </c>
      <c r="T36" s="91">
        <f t="shared" si="0"/>
        <v>0.56211165777377414</v>
      </c>
    </row>
    <row r="37" spans="2:20">
      <c r="B37" s="107" t="s">
        <v>22</v>
      </c>
      <c r="C37" s="10" t="s">
        <v>23</v>
      </c>
      <c r="D37" s="12" t="s">
        <v>2</v>
      </c>
      <c r="E37" s="18">
        <v>123</v>
      </c>
      <c r="F37" s="18">
        <v>25</v>
      </c>
      <c r="G37" s="22">
        <v>22</v>
      </c>
      <c r="H37" s="4">
        <v>25</v>
      </c>
      <c r="I37" s="3">
        <v>30</v>
      </c>
      <c r="J37" s="3">
        <v>24</v>
      </c>
      <c r="K37" s="3">
        <v>28</v>
      </c>
      <c r="L37" s="3">
        <v>36</v>
      </c>
      <c r="M37" s="3">
        <v>34</v>
      </c>
      <c r="N37" s="3">
        <v>64</v>
      </c>
      <c r="O37" s="3">
        <v>28</v>
      </c>
      <c r="P37" s="3">
        <v>37</v>
      </c>
      <c r="Q37" s="3">
        <v>21</v>
      </c>
      <c r="R37" s="69">
        <v>28</v>
      </c>
      <c r="S37" s="88">
        <v>28</v>
      </c>
      <c r="T37" s="89">
        <f t="shared" si="0"/>
        <v>-0.22222222222222221</v>
      </c>
    </row>
    <row r="38" spans="2:20">
      <c r="B38" s="107"/>
      <c r="C38" s="31" t="s">
        <v>5</v>
      </c>
      <c r="D38" s="29" t="s">
        <v>2</v>
      </c>
      <c r="E38" s="37">
        <v>123</v>
      </c>
      <c r="F38" s="37">
        <v>25</v>
      </c>
      <c r="G38" s="38">
        <v>22</v>
      </c>
      <c r="H38" s="39">
        <v>25</v>
      </c>
      <c r="I38" s="40">
        <v>30</v>
      </c>
      <c r="J38" s="40">
        <v>24</v>
      </c>
      <c r="K38" s="40">
        <v>28</v>
      </c>
      <c r="L38" s="40">
        <v>36</v>
      </c>
      <c r="M38" s="40">
        <v>34</v>
      </c>
      <c r="N38" s="40">
        <v>64</v>
      </c>
      <c r="O38" s="40">
        <v>28</v>
      </c>
      <c r="P38" s="40">
        <v>37</v>
      </c>
      <c r="Q38" s="40">
        <v>21</v>
      </c>
      <c r="R38" s="70">
        <v>28</v>
      </c>
      <c r="S38" s="90">
        <v>28</v>
      </c>
      <c r="T38" s="91">
        <f t="shared" si="0"/>
        <v>-0.22222222222222221</v>
      </c>
    </row>
    <row r="39" spans="2:20">
      <c r="B39" s="107" t="s">
        <v>24</v>
      </c>
      <c r="C39" s="10" t="s">
        <v>25</v>
      </c>
      <c r="D39" s="12" t="s">
        <v>2</v>
      </c>
      <c r="E39" s="18">
        <v>17769</v>
      </c>
      <c r="F39" s="18">
        <v>1471</v>
      </c>
      <c r="G39" s="22">
        <v>1524</v>
      </c>
      <c r="H39" s="4">
        <v>1236</v>
      </c>
      <c r="I39" s="3">
        <v>1057</v>
      </c>
      <c r="J39" s="3">
        <v>1290</v>
      </c>
      <c r="K39" s="3">
        <v>1235</v>
      </c>
      <c r="L39" s="3">
        <v>1038</v>
      </c>
      <c r="M39" s="3">
        <v>990</v>
      </c>
      <c r="N39" s="3">
        <v>941</v>
      </c>
      <c r="O39" s="3">
        <v>1032</v>
      </c>
      <c r="P39" s="3">
        <v>903</v>
      </c>
      <c r="Q39" s="3">
        <v>849</v>
      </c>
      <c r="R39" s="69">
        <v>847</v>
      </c>
      <c r="S39" s="88">
        <v>815</v>
      </c>
      <c r="T39" s="89">
        <f t="shared" si="0"/>
        <v>-0.2148362235067437</v>
      </c>
    </row>
    <row r="40" spans="2:20">
      <c r="B40" s="115"/>
      <c r="C40" s="30" t="s">
        <v>5</v>
      </c>
      <c r="D40" s="26" t="s">
        <v>2</v>
      </c>
      <c r="E40" s="41">
        <v>17769</v>
      </c>
      <c r="F40" s="41">
        <v>1471</v>
      </c>
      <c r="G40" s="42">
        <v>1524</v>
      </c>
      <c r="H40" s="43">
        <v>1236</v>
      </c>
      <c r="I40" s="44">
        <v>1057</v>
      </c>
      <c r="J40" s="44">
        <v>1290</v>
      </c>
      <c r="K40" s="44">
        <v>1235</v>
      </c>
      <c r="L40" s="44">
        <v>1038</v>
      </c>
      <c r="M40" s="44">
        <v>990</v>
      </c>
      <c r="N40" s="44">
        <v>941</v>
      </c>
      <c r="O40" s="44">
        <v>1032</v>
      </c>
      <c r="P40" s="44">
        <v>903</v>
      </c>
      <c r="Q40" s="44">
        <v>849</v>
      </c>
      <c r="R40" s="71">
        <v>847</v>
      </c>
      <c r="S40" s="92">
        <f>S39</f>
        <v>815</v>
      </c>
      <c r="T40" s="93">
        <f t="shared" si="0"/>
        <v>-0.2148362235067437</v>
      </c>
    </row>
    <row r="41" spans="2:20">
      <c r="B41" s="119" t="s">
        <v>26</v>
      </c>
      <c r="C41" s="120"/>
      <c r="D41" s="54" t="s">
        <v>2</v>
      </c>
      <c r="E41" s="55">
        <f>E17+E25+E31+E36+E38+E40</f>
        <v>2929335</v>
      </c>
      <c r="F41" s="55">
        <v>2762744</v>
      </c>
      <c r="G41" s="56">
        <v>2718059</v>
      </c>
      <c r="H41" s="57">
        <v>2573464</v>
      </c>
      <c r="I41" s="58">
        <v>2453875</v>
      </c>
      <c r="J41" s="58">
        <v>2702023</v>
      </c>
      <c r="K41" s="58">
        <v>2924580</v>
      </c>
      <c r="L41" s="58">
        <v>2863661</v>
      </c>
      <c r="M41" s="57">
        <v>2779690</v>
      </c>
      <c r="N41" s="57">
        <v>2817136</v>
      </c>
      <c r="O41" s="57">
        <v>2613773</v>
      </c>
      <c r="P41" s="57">
        <v>2569937</v>
      </c>
      <c r="Q41" s="57">
        <v>2543869</v>
      </c>
      <c r="R41" s="72">
        <v>2404555</v>
      </c>
      <c r="S41" s="94">
        <f>S17+S25+S31+S36+S38+S40</f>
        <v>2267820</v>
      </c>
      <c r="T41" s="95">
        <f t="shared" si="0"/>
        <v>-0.20806967025775747</v>
      </c>
    </row>
    <row r="42" spans="2:20">
      <c r="B42" s="117" t="s">
        <v>40</v>
      </c>
      <c r="C42" s="118"/>
      <c r="D42" s="26" t="s">
        <v>2</v>
      </c>
      <c r="E42" s="59" t="s">
        <v>39</v>
      </c>
      <c r="F42" s="59" t="s">
        <v>39</v>
      </c>
      <c r="G42" s="59" t="s">
        <v>39</v>
      </c>
      <c r="H42" s="59" t="s">
        <v>39</v>
      </c>
      <c r="I42" s="59" t="s">
        <v>39</v>
      </c>
      <c r="J42" s="59" t="s">
        <v>39</v>
      </c>
      <c r="K42" s="59" t="s">
        <v>39</v>
      </c>
      <c r="L42" s="59" t="s">
        <v>39</v>
      </c>
      <c r="M42" s="60">
        <v>93195</v>
      </c>
      <c r="N42" s="61">
        <v>93909</v>
      </c>
      <c r="O42" s="61">
        <v>93220</v>
      </c>
      <c r="P42" s="61">
        <v>92680</v>
      </c>
      <c r="Q42" s="61">
        <v>92890</v>
      </c>
      <c r="R42" s="73">
        <v>89830</v>
      </c>
      <c r="S42" s="96">
        <v>89499</v>
      </c>
      <c r="T42" s="97" t="s">
        <v>39</v>
      </c>
    </row>
    <row r="43" spans="2:20">
      <c r="B43" s="119" t="s">
        <v>41</v>
      </c>
      <c r="C43" s="120"/>
      <c r="D43" s="54" t="s">
        <v>2</v>
      </c>
      <c r="E43" s="55">
        <f>E41</f>
        <v>2929335</v>
      </c>
      <c r="F43" s="55">
        <f t="shared" ref="F43:L43" si="1">F41</f>
        <v>2762744</v>
      </c>
      <c r="G43" s="55">
        <f t="shared" si="1"/>
        <v>2718059</v>
      </c>
      <c r="H43" s="55">
        <f t="shared" si="1"/>
        <v>2573464</v>
      </c>
      <c r="I43" s="55">
        <f t="shared" si="1"/>
        <v>2453875</v>
      </c>
      <c r="J43" s="55">
        <f t="shared" si="1"/>
        <v>2702023</v>
      </c>
      <c r="K43" s="55">
        <f t="shared" si="1"/>
        <v>2924580</v>
      </c>
      <c r="L43" s="55">
        <f t="shared" si="1"/>
        <v>2863661</v>
      </c>
      <c r="M43" s="55">
        <f>M41-M42</f>
        <v>2686495</v>
      </c>
      <c r="N43" s="55">
        <f t="shared" ref="N43:Q43" si="2">N41-N42</f>
        <v>2723227</v>
      </c>
      <c r="O43" s="55">
        <f t="shared" si="2"/>
        <v>2520553</v>
      </c>
      <c r="P43" s="55">
        <f t="shared" si="2"/>
        <v>2477257</v>
      </c>
      <c r="Q43" s="55">
        <f t="shared" si="2"/>
        <v>2450979</v>
      </c>
      <c r="R43" s="74">
        <f>R41-R42</f>
        <v>2314725</v>
      </c>
      <c r="S43" s="98">
        <f>S41-S42</f>
        <v>2178321</v>
      </c>
      <c r="T43" s="95">
        <f t="shared" ref="T43:T47" si="3">S43/L43-1</f>
        <v>-0.2393230204273481</v>
      </c>
    </row>
    <row r="44" spans="2:20">
      <c r="B44" s="108" t="s">
        <v>45</v>
      </c>
      <c r="C44" s="114"/>
      <c r="D44" s="13" t="s">
        <v>27</v>
      </c>
      <c r="E44" s="23">
        <v>328707</v>
      </c>
      <c r="F44" s="23">
        <v>288434</v>
      </c>
      <c r="G44" s="24">
        <v>285701</v>
      </c>
      <c r="H44" s="15">
        <v>283301</v>
      </c>
      <c r="I44" s="11">
        <v>280845</v>
      </c>
      <c r="J44" s="11">
        <v>277831</v>
      </c>
      <c r="K44" s="11">
        <v>275263</v>
      </c>
      <c r="L44" s="11">
        <v>272530</v>
      </c>
      <c r="M44" s="11">
        <v>269628</v>
      </c>
      <c r="N44" s="11">
        <v>266773</v>
      </c>
      <c r="O44" s="11">
        <v>263706</v>
      </c>
      <c r="P44" s="11">
        <v>260174</v>
      </c>
      <c r="Q44" s="11">
        <v>256772</v>
      </c>
      <c r="R44" s="75">
        <v>253340</v>
      </c>
      <c r="S44" s="99">
        <v>250022</v>
      </c>
      <c r="T44" s="100">
        <f t="shared" si="3"/>
        <v>-8.258907276263161E-2</v>
      </c>
    </row>
    <row r="45" spans="2:20">
      <c r="B45" s="115" t="s">
        <v>46</v>
      </c>
      <c r="C45" s="116"/>
      <c r="D45" s="14" t="s">
        <v>28</v>
      </c>
      <c r="E45" s="25">
        <f>ROUND(E43/E44,2)</f>
        <v>8.91</v>
      </c>
      <c r="F45" s="25">
        <f t="shared" ref="F45:S45" si="4">ROUND(F43/F44,2)</f>
        <v>9.58</v>
      </c>
      <c r="G45" s="25">
        <f t="shared" si="4"/>
        <v>9.51</v>
      </c>
      <c r="H45" s="25">
        <f t="shared" si="4"/>
        <v>9.08</v>
      </c>
      <c r="I45" s="25">
        <f t="shared" si="4"/>
        <v>8.74</v>
      </c>
      <c r="J45" s="25">
        <f t="shared" si="4"/>
        <v>9.73</v>
      </c>
      <c r="K45" s="25">
        <f t="shared" si="4"/>
        <v>10.62</v>
      </c>
      <c r="L45" s="25">
        <f t="shared" si="4"/>
        <v>10.51</v>
      </c>
      <c r="M45" s="25">
        <f t="shared" si="4"/>
        <v>9.9600000000000009</v>
      </c>
      <c r="N45" s="25">
        <f t="shared" si="4"/>
        <v>10.210000000000001</v>
      </c>
      <c r="O45" s="25">
        <f t="shared" si="4"/>
        <v>9.56</v>
      </c>
      <c r="P45" s="25">
        <f t="shared" si="4"/>
        <v>9.52</v>
      </c>
      <c r="Q45" s="25">
        <f t="shared" si="4"/>
        <v>9.5500000000000007</v>
      </c>
      <c r="R45" s="76">
        <f>ROUND(R43/R44,2)</f>
        <v>9.14</v>
      </c>
      <c r="S45" s="101">
        <f t="shared" si="4"/>
        <v>8.7100000000000009</v>
      </c>
      <c r="T45" s="102">
        <f t="shared" si="3"/>
        <v>-0.17126546146527111</v>
      </c>
    </row>
    <row r="46" spans="2:20">
      <c r="B46" s="108" t="s">
        <v>47</v>
      </c>
      <c r="C46" s="114"/>
      <c r="D46" s="13" t="s">
        <v>48</v>
      </c>
      <c r="E46" s="23">
        <v>126770</v>
      </c>
      <c r="F46" s="23">
        <v>141113</v>
      </c>
      <c r="G46" s="24">
        <v>141920</v>
      </c>
      <c r="H46" s="15">
        <v>142467</v>
      </c>
      <c r="I46" s="11">
        <v>142918</v>
      </c>
      <c r="J46" s="11">
        <v>143079</v>
      </c>
      <c r="K46" s="11">
        <v>143169</v>
      </c>
      <c r="L46" s="11">
        <v>143360</v>
      </c>
      <c r="M46" s="11">
        <v>143206</v>
      </c>
      <c r="N46" s="11">
        <v>143210</v>
      </c>
      <c r="O46" s="11">
        <v>142974</v>
      </c>
      <c r="P46" s="11">
        <v>142389</v>
      </c>
      <c r="Q46" s="11">
        <v>141807</v>
      </c>
      <c r="R46" s="75">
        <v>141221</v>
      </c>
      <c r="S46" s="99">
        <v>140972</v>
      </c>
      <c r="T46" s="100">
        <f t="shared" si="3"/>
        <v>-1.6657366071428537E-2</v>
      </c>
    </row>
    <row r="47" spans="2:20" ht="18" thickBot="1">
      <c r="B47" s="115" t="s">
        <v>54</v>
      </c>
      <c r="C47" s="116"/>
      <c r="D47" s="14" t="s">
        <v>49</v>
      </c>
      <c r="E47" s="25">
        <f t="shared" ref="E47:R47" si="5">ROUND(E11/E46,2)</f>
        <v>4.45</v>
      </c>
      <c r="F47" s="25">
        <f t="shared" si="5"/>
        <v>4.84</v>
      </c>
      <c r="G47" s="25">
        <f t="shared" si="5"/>
        <v>4.8</v>
      </c>
      <c r="H47" s="25">
        <f t="shared" si="5"/>
        <v>4.1900000000000004</v>
      </c>
      <c r="I47" s="25">
        <f t="shared" si="5"/>
        <v>4.03</v>
      </c>
      <c r="J47" s="25">
        <f t="shared" si="5"/>
        <v>4.72</v>
      </c>
      <c r="K47" s="25">
        <f t="shared" si="5"/>
        <v>5.29</v>
      </c>
      <c r="L47" s="25">
        <f t="shared" si="5"/>
        <v>4.91</v>
      </c>
      <c r="M47" s="25">
        <f t="shared" si="5"/>
        <v>5.16</v>
      </c>
      <c r="N47" s="25">
        <f t="shared" si="5"/>
        <v>4.79</v>
      </c>
      <c r="O47" s="25">
        <f t="shared" si="5"/>
        <v>4.95</v>
      </c>
      <c r="P47" s="25">
        <f t="shared" si="5"/>
        <v>4.82</v>
      </c>
      <c r="Q47" s="25">
        <f t="shared" si="5"/>
        <v>4.43</v>
      </c>
      <c r="R47" s="76">
        <f t="shared" si="5"/>
        <v>4.55</v>
      </c>
      <c r="S47" s="103">
        <f>ROUND(S11/S46,2)</f>
        <v>4.1399999999999997</v>
      </c>
      <c r="T47" s="104">
        <f t="shared" si="3"/>
        <v>-0.15682281059063141</v>
      </c>
    </row>
    <row r="48" spans="2:20">
      <c r="B48" s="105" t="s">
        <v>38</v>
      </c>
    </row>
  </sheetData>
  <mergeCells count="14">
    <mergeCell ref="B46:C46"/>
    <mergeCell ref="B47:C47"/>
    <mergeCell ref="B42:C42"/>
    <mergeCell ref="B43:C43"/>
    <mergeCell ref="B39:B40"/>
    <mergeCell ref="B41:C41"/>
    <mergeCell ref="B44:C44"/>
    <mergeCell ref="B45:C45"/>
    <mergeCell ref="B37:B38"/>
    <mergeCell ref="B3:D3"/>
    <mergeCell ref="B4:B17"/>
    <mergeCell ref="B18:B25"/>
    <mergeCell ref="B26:B31"/>
    <mergeCell ref="B32:B36"/>
  </mergeCells>
  <phoneticPr fontId="2"/>
  <pageMargins left="0.39370078740157483" right="0.35433070866141736" top="0.35433070866141736" bottom="0" header="0.31496062992125984" footer="0.31496062992125984"/>
  <pageSetup paperSize="8" scale="85"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総計</vt:lpstr>
      <vt:lpstr>総計!Print_Area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2024-03-12T02:08:10Z</dcterms:modified>
</cp:coreProperties>
</file>