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ushima\Desktop\"/>
    </mc:Choice>
  </mc:AlternateContent>
  <bookViews>
    <workbookView xWindow="0" yWindow="0" windowWidth="28800" windowHeight="120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G102" i="12"/>
  <c r="CW102" i="12"/>
  <c r="CR102" i="12"/>
  <c r="AU88" i="12"/>
  <c r="AP88" i="12"/>
  <c r="AF88" i="12"/>
  <c r="AU63" i="12" l="1"/>
  <c r="AP63" i="12"/>
  <c r="AA35" i="12"/>
  <c r="AA34" i="12"/>
  <c r="AA33" i="12"/>
  <c r="AA32" i="12"/>
  <c r="AA37" i="12"/>
  <c r="AA36" i="12"/>
  <c r="AA23" i="12"/>
  <c r="AA31" i="12"/>
  <c r="AA30" i="12"/>
  <c r="AA29" i="12"/>
  <c r="V28" i="12"/>
  <c r="AA28" i="12" s="1"/>
  <c r="AP23" i="12"/>
  <c r="AA10" i="12"/>
  <c r="AA9" i="12"/>
  <c r="AA8" i="12"/>
  <c r="AA7" i="12"/>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<sst xmlns="http://schemas.openxmlformats.org/spreadsheetml/2006/main" count="1085" uniqueCount="628">
  <si>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</si>
  <si>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</si>
  <si>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</si>
  <si>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</si>
  <si>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</si>
  <si>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</si>
  <si>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</si>
  <si>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</si>
  <si>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</si>
  <si>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</si>
  <si>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</si>
  <si>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</si>
  <si>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</si>
  <si>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</si>
  <si>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</si>
  <si>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</si>
  <si>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</si>
  <si>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</si>
  <si>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</si>
  <si>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</si>
  <si>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</si>
  <si>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</si>
  <si>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</si>
  <si>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</si>
  <si>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</si>
  <si>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</si>
  <si>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</si>
  <si>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</si>
  <si>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</si>
  <si>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</si>
  <si>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</si>
  <si>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</si>
  <si>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</si>
  <si>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</si>
  <si>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</si>
  <si>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</si>
  <si>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</si>
  <si>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</si>
  <si>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</si>
  <si>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</si>
  <si>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</si>
  <si>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</si>
  <si>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</si>
  <si>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</si>
  <si>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</si>
  <si>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</si>
  <si>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</si>
  <si>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</si>
  <si>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</si>
  <si>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</si>
  <si>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</si>
  <si>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</si>
  <si>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</si>
  <si>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</si>
  <si>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</si>
  <si>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</si>
  <si>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</si>
  <si>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</si>
  <si>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</si>
  <si>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</si>
  <si>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</si>
  <si>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</si>
  <si>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</si>
  <si>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</si>
  <si>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</si>
  <si>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</si>
  <si>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</si>
  <si>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</si>
  <si>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</si>
  <si>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</si>
  <si>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</si>
  <si>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</si>
  <si>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</si>
  <si>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</si>
  <si>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</si>
  <si>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</si>
  <si>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</si>
  <si>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</si>
  <si>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</si>
  <si>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</si>
  <si>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</si>
  <si>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</si>
  <si>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</si>
  <si>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</si>
  <si>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</si>
  <si>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</si>
  <si>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</si>
  <si>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</si>
  <si>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</si>
  <si>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</si>
  <si>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</si>
  <si>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</si>
  <si>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</si>
  <si>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</si>
  <si>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</si>
  <si>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</si>
  <si>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</si>
  <si>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</si>
  <si>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</si>
  <si>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</si>
  <si>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</si>
  <si>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</si>
  <si>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</si>
  <si>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</si>
  <si>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</si>
  <si>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</si>
  <si>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</si>
  <si>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</si>
  <si>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</si>
  <si>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</si>
  <si>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</si>
  <si>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</si>
  <si>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</si>
  <si>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</si>
  <si>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</si>
  <si>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</si>
  <si>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</si>
  <si>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</si>
  <si>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</si>
  <si>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</si>
  <si>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</si>
  <si>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</si>
  <si>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</si>
  <si>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</si>
  <si>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</si>
  <si>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</si>
  <si>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</si>
  <si>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</si>
  <si>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</si>
  <si>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</si>
  <si>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</si>
  <si>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</si>
  <si>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</si>
  <si>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</si>
  <si>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</si>
  <si>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</si>
  <si>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</si>
  <si>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</si>
  <si>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</si>
  <si>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</si>
  <si>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</si>
  <si>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</si>
  <si>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</si>
  <si>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</si>
  <si>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</si>
  <si>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</si>
  <si>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</si>
  <si>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</si>
  <si>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</si>
  <si>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</si>
  <si>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</si>
  <si>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</si>
  <si>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</si>
  <si>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</si>
  <si>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</si>
  <si>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</si>
  <si>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</si>
  <si>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</si>
  <si>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</si>
  <si>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</si>
  <si>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</si>
  <si>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</si>
  <si>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</si>
  <si>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</si>
  <si>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</si>
  <si>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</si>
  <si>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</si>
  <si>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</si>
  <si>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</si>
  <si>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</si>
  <si>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</si>
  <si>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</si>
  <si>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</si>
  <si>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</si>
  <si>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</si>
  <si>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</si>
  <si>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</si>
  <si>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</si>
  <si>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</si>
  <si>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</si>
  <si>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</si>
  <si>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</si>
  <si>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</si>
  <si>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</si>
  <si>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</si>
  <si>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</si>
  <si>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</si>
  <si>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</si>
  <si>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</si>
  <si>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</si>
  <si>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</si>
  <si>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</si>
  <si>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</si>
  <si>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</si>
  <si>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</si>
  <si>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</si>
  <si>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</si>
  <si>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</si>
  <si>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</si>
  <si>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</si>
  <si>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</si>
  <si>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</si>
  <si>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</si>
  <si>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</si>
  <si>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</si>
  <si>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</si>
  <si>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</si>
  <si>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</si>
  <si>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</si>
  <si>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北海道函館市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</si>
  <si>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</si>
  <si>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</si>
  <si>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</si>
  <si>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</si>
  <si>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</si>
  <si>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</si>
  <si>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</si>
  <si>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</si>
  <si>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</si>
  <si>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</si>
  <si>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</si>
  <si>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</si>
  <si>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</si>
  <si>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</si>
  <si>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</si>
  <si>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</si>
  <si>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</si>
  <si>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</si>
  <si>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</si>
  <si>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</si>
  <si>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</si>
  <si>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</si>
  <si>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</si>
  <si>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</si>
  <si>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</si>
  <si>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</si>
  <si>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</si>
  <si>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</si>
  <si>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</si>
  <si>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</si>
  <si>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</si>
  <si>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</si>
  <si>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</si>
  <si>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</si>
  <si>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</si>
  <si>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</si>
  <si>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</si>
  <si>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</si>
  <si>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</si>
  <si>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</si>
  <si>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</si>
  <si>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</si>
  <si>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</si>
  <si>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</si>
  <si>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</si>
  <si>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</si>
  <si>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</si>
  <si>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</si>
  <si>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</si>
  <si>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</si>
  <si>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</si>
  <si>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</si>
  <si>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</si>
  <si>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</si>
  <si>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</si>
  <si>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</si>
  <si>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</si>
  <si>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</si>
  <si>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</si>
  <si>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</si>
  <si>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</si>
  <si>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</si>
  <si>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</si>
  <si>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</si>
  <si>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</si>
  <si>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</si>
  <si>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</si>
  <si>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</si>
  <si>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</si>
  <si>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</si>
  <si>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</si>
  <si>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</si>
  <si>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</si>
  <si>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</si>
  <si>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</si>
  <si>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</si>
  <si>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</si>
  <si>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</si>
  <si>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</si>
  <si>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</si>
  <si>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</si>
  <si>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</si>
  <si>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</si>
  <si>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</si>
  <si>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</si>
  <si>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</si>
  <si>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</si>
  <si>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</si>
  <si>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</si>
  <si>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</si>
  <si>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</si>
  <si>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</si>
  <si>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</si>
  <si>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</si>
  <si>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</si>
  <si>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</si>
  <si>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</si>
  <si>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</si>
  <si>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</si>
  <si>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</si>
  <si>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</si>
  <si>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</si>
  <si>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</si>
  <si>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</si>
  <si>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</si>
  <si>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</si>
  <si>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</si>
  <si>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</si>
  <si>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</si>
  <si>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</si>
  <si>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</si>
  <si>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</si>
  <si>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</si>
  <si>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</si>
  <si>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</si>
  <si>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</si>
  <si>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</si>
  <si>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</si>
  <si>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</si>
  <si>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</si>
  <si>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</si>
  <si>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</si>
  <si>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</si>
  <si>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</si>
  <si>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</si>
  <si>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</si>
  <si>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</si>
  <si>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</si>
  <si>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</si>
  <si>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</si>
  <si>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</si>
  <si>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</si>
  <si>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</si>
  <si>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</si>
  <si>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</si>
  <si>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</si>
  <si>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</si>
  <si>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</si>
  <si>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</si>
  <si>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</si>
  <si>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</si>
  <si>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</si>
  <si>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</si>
  <si>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</si>
  <si>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</si>
  <si>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</si>
  <si>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</si>
  <si>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</si>
  <si>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</si>
  <si>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北海道函館市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</si>
  <si>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</si>
  <si>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</si>
  <si>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</si>
  <si>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</si>
  <si>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</si>
  <si>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</si>
  <si>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</si>
  <si>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</si>
  <si>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</si>
  <si>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</si>
  <si>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</si>
  <si>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</si>
  <si>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</si>
  <si>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</si>
  <si>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</si>
  <si>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</si>
  <si>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</si>
  <si>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</si>
  <si>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</si>
  <si>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</si>
  <si>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</si>
  <si>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</si>
  <si>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</si>
  <si>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</si>
  <si>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</si>
  <si>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</si>
  <si>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</si>
  <si>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</si>
  <si>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</si>
  <si>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</si>
  <si>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</si>
  <si>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</si>
  <si>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</si>
  <si>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</si>
  <si>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</si>
  <si>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</si>
  <si>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</si>
  <si>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</si>
  <si>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</si>
  <si>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</si>
  <si>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</si>
  <si>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</si>
  <si>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</si>
  <si>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</si>
  <si>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</si>
  <si>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交通事業会計</t>
    <phoneticPr fontId="5"/>
  </si>
  <si>
    <t>病院事業会計</t>
    <phoneticPr fontId="5"/>
  </si>
  <si>
    <t>地方卸売市場事業特別会計</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</si>
  <si>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</si>
  <si>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</si>
  <si>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</si>
  <si>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</si>
  <si>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</si>
  <si>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</si>
  <si>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</si>
  <si>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</si>
  <si>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</si>
  <si>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</si>
  <si>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</si>
  <si>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</si>
  <si>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</si>
  <si>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</si>
  <si>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</si>
  <si>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</si>
  <si>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</si>
  <si>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</si>
  <si>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</si>
  <si>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</si>
  <si>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</si>
  <si>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</si>
  <si>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</si>
  <si>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</si>
  <si>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</si>
  <si>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</si>
  <si>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</si>
  <si>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</si>
  <si>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</si>
  <si>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</si>
  <si>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</si>
  <si>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</si>
  <si>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</si>
  <si>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</si>
  <si>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</si>
  <si>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</si>
  <si>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</si>
  <si>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</si>
  <si>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</si>
  <si>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</si>
  <si>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</si>
  <si>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</si>
  <si>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</si>
  <si>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</si>
  <si>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</si>
  <si>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</si>
  <si>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</si>
  <si>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</si>
  <si>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</si>
  <si>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</si>
  <si>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</si>
  <si>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</si>
  <si>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</si>
  <si>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</si>
  <si>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</si>
  <si>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</si>
  <si>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</si>
  <si>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</si>
  <si>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</si>
  <si>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</si>
  <si>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</si>
  <si>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</si>
  <si>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</si>
  <si>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</si>
  <si>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</si>
  <si>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</si>
  <si>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</si>
  <si>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</si>
  <si>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</si>
  <si>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</si>
  <si>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</si>
  <si>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</si>
  <si>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</si>
  <si>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</si>
  <si>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</si>
  <si>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</si>
  <si>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</si>
  <si>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</si>
  <si>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</si>
  <si>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</si>
  <si>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</si>
  <si>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</si>
  <si>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</si>
  <si>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</si>
  <si>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</si>
  <si>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</si>
  <si>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</si>
  <si>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</si>
  <si>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</si>
  <si>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</si>
  <si>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</si>
  <si>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</si>
  <si>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</si>
  <si>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</si>
  <si>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</si>
  <si>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</si>
  <si>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</si>
  <si>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</si>
  <si>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</si>
  <si>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</si>
  <si>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</si>
  <si>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</si>
  <si>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</si>
  <si>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</si>
  <si>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</si>
  <si>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</si>
  <si>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</si>
  <si>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</si>
  <si>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</si>
  <si>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</si>
  <si>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</si>
  <si>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</si>
  <si>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</si>
  <si>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</si>
  <si>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</si>
  <si>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</si>
  <si>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</si>
  <si>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</si>
  <si>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</si>
  <si>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</si>
  <si>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</si>
  <si>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</si>
  <si>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</si>
  <si>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</si>
  <si>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</si>
  <si>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</si>
  <si>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</si>
  <si>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</si>
  <si>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</si>
  <si>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</si>
  <si>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</si>
  <si>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</si>
  <si>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</si>
  <si>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</si>
  <si>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</si>
  <si>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</si>
  <si>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</si>
  <si>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</si>
  <si>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</si>
  <si>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</si>
  <si>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</si>
  <si>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</si>
  <si>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</si>
  <si>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</si>
  <si>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</si>
  <si>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</si>
  <si>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</si>
  <si>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</si>
  <si>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</si>
  <si>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</si>
  <si>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</si>
  <si>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</si>
  <si>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</si>
  <si>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</si>
  <si>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</si>
  <si>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 1.23</t>
  </si>
  <si>
    <t>▲ 2.74</t>
  </si>
  <si>
    <t>▲ 2.05</t>
  </si>
  <si>
    <t>▲ 4.48</t>
  </si>
  <si>
    <t>水道事業会計</t>
  </si>
  <si>
    <t>公共下水道事業会計</t>
  </si>
  <si>
    <t>一般会計</t>
  </si>
  <si>
    <t>国民健康保険事業特別会計</t>
  </si>
  <si>
    <t>▲ 0.18</t>
  </si>
  <si>
    <t>▲ 0.46</t>
  </si>
  <si>
    <t>▲ 1.10</t>
  </si>
  <si>
    <t>▲ 0.63</t>
  </si>
  <si>
    <t>介護保険事業特別会計</t>
  </si>
  <si>
    <t>交通事業会計</t>
  </si>
  <si>
    <t>後期高齢者医療事業特別会計</t>
  </si>
  <si>
    <t>その他会計（赤字）</t>
  </si>
  <si>
    <t>▲ 0.79</t>
  </si>
  <si>
    <t>▲ 0.71</t>
  </si>
  <si>
    <t>▲ 0.30</t>
  </si>
  <si>
    <t>▲ 0.03</t>
  </si>
  <si>
    <t>その他会計（黒字）</t>
  </si>
  <si>
    <t>-</t>
    <phoneticPr fontId="2"/>
  </si>
  <si>
    <t>-</t>
    <phoneticPr fontId="2"/>
  </si>
  <si>
    <t>-</t>
    <phoneticPr fontId="2"/>
  </si>
  <si>
    <t>-</t>
    <phoneticPr fontId="2"/>
  </si>
  <si>
    <t>-</t>
    <phoneticPr fontId="2"/>
  </si>
  <si>
    <t>函館圏公立大学広域連合</t>
    <rPh sb="0" eb="2">
      <t>ハコダテ</t>
    </rPh>
    <rPh sb="2" eb="3">
      <t>ケン</t>
    </rPh>
    <rPh sb="3" eb="5">
      <t>コウリツ</t>
    </rPh>
    <rPh sb="5" eb="7">
      <t>ダイガク</t>
    </rPh>
    <rPh sb="7" eb="9">
      <t>コウイキ</t>
    </rPh>
    <rPh sb="9" eb="11">
      <t>レンゴウ</t>
    </rPh>
    <phoneticPr fontId="2"/>
  </si>
  <si>
    <t>函館湾流域下水道事務組合</t>
    <rPh sb="0" eb="3">
      <t>ハコダテワン</t>
    </rPh>
    <rPh sb="3" eb="5">
      <t>リュウイキ</t>
    </rPh>
    <rPh sb="5" eb="8">
      <t>ゲスイドウ</t>
    </rPh>
    <rPh sb="8" eb="10">
      <t>ジム</t>
    </rPh>
    <rPh sb="10" eb="12">
      <t>クミアイ</t>
    </rPh>
    <phoneticPr fontId="2"/>
  </si>
  <si>
    <t>地域振興基金</t>
    <rPh sb="0" eb="4">
      <t>チイキシンコウ</t>
    </rPh>
    <rPh sb="4" eb="6">
      <t>キキン</t>
    </rPh>
    <phoneticPr fontId="11"/>
  </si>
  <si>
    <t>公共施設整備等基金</t>
    <rPh sb="0" eb="2">
      <t>コウキョウ</t>
    </rPh>
    <rPh sb="2" eb="4">
      <t>シセツ</t>
    </rPh>
    <rPh sb="4" eb="6">
      <t>セイビ</t>
    </rPh>
    <rPh sb="6" eb="7">
      <t>トウ</t>
    </rPh>
    <rPh sb="7" eb="9">
      <t>キキン</t>
    </rPh>
    <phoneticPr fontId="11"/>
  </si>
  <si>
    <t>観光振興基金</t>
    <rPh sb="0" eb="4">
      <t>カンコウシンコウ</t>
    </rPh>
    <rPh sb="4" eb="6">
      <t>キキン</t>
    </rPh>
    <phoneticPr fontId="11"/>
  </si>
  <si>
    <t>障害者福祉基金</t>
    <rPh sb="0" eb="3">
      <t>ショウガイシャ</t>
    </rPh>
    <rPh sb="3" eb="5">
      <t>フクシ</t>
    </rPh>
    <rPh sb="5" eb="7">
      <t>キキン</t>
    </rPh>
    <phoneticPr fontId="11"/>
  </si>
  <si>
    <t>奨学基金</t>
    <rPh sb="0" eb="2">
      <t>ショウガク</t>
    </rPh>
    <rPh sb="2" eb="4">
      <t>キキン</t>
    </rPh>
    <phoneticPr fontId="11"/>
  </si>
  <si>
    <t>函館バス</t>
    <rPh sb="0" eb="2">
      <t>ハコダテ</t>
    </rPh>
    <phoneticPr fontId="2"/>
  </si>
  <si>
    <t>南北海道学術振興財団</t>
  </si>
  <si>
    <t>函館市土地開発公社</t>
  </si>
  <si>
    <t>函館山ロープウェイ</t>
  </si>
  <si>
    <t>はこだてティーエムオー</t>
  </si>
  <si>
    <t>函館市住宅都市施設公社</t>
  </si>
  <si>
    <t>函館市文化・スポーツ振興財団</t>
  </si>
  <si>
    <t>函館市国際貿易センター</t>
  </si>
  <si>
    <t>函館国際水産・海洋都市推進機構</t>
  </si>
  <si>
    <t>函館空港ビルデング</t>
    <rPh sb="0" eb="2">
      <t>ハコダテ</t>
    </rPh>
    <rPh sb="2" eb="4">
      <t>クウコウ</t>
    </rPh>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</si>
  <si>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</si>
  <si>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</si>
  <si>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</si>
  <si>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</si>
  <si>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</si>
  <si>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</si>
  <si>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</si>
  <si>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</si>
  <si>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</si>
  <si>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</si>
  <si>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</si>
  <si>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実質公債費比率および将来負担比率ともに類似団体と比較して高い状況にあるものの，比率は近年減少傾向にある。
　これは，新規起債発行の抑制などに伴う地方債現在高の減少により将来負担額・元利償還金が縮減されているものである。
　今後も新規起債発行の抑制などにより，将来負担比率の減少に努めていくことから，実質公債費比率についても減少していくことが想定される。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</si>
  <si>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</si>
  <si>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</si>
  <si>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</si>
  <si>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</si>
  <si>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</si>
  <si>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有形固定資産減価償却率</t>
    <phoneticPr fontId="5"/>
  </si>
  <si>
    <t>　将来負担比率および有形固定資産減価償却率ともに類似団体と比較して高い状況にある。
　将来負担比率は減少傾向にあるが，有形固定資産減価償却率については，老朽化した施設が多く増加傾向にあるため，点検・診断や計画的な予防保全による長寿命化を進めていくなど，公共施設等の適正管理に努める。</t>
    <rPh sb="1" eb="3">
      <t>ショウライ</t>
    </rPh>
    <rPh sb="3" eb="5">
      <t>フタン</t>
    </rPh>
    <rPh sb="5" eb="7">
      <t>ヒリツ</t>
    </rPh>
    <rPh sb="10" eb="12">
      <t>ユウケイ</t>
    </rPh>
    <rPh sb="12" eb="16">
      <t>コテイシサン</t>
    </rPh>
    <rPh sb="16" eb="18">
      <t>ゲンカ</t>
    </rPh>
    <rPh sb="18" eb="21">
      <t>ショウキャクリツ</t>
    </rPh>
    <rPh sb="24" eb="26">
      <t>ルイジ</t>
    </rPh>
    <rPh sb="26" eb="28">
      <t>ダンタイ</t>
    </rPh>
    <rPh sb="29" eb="31">
      <t>ヒカク</t>
    </rPh>
    <rPh sb="33" eb="34">
      <t>タカ</t>
    </rPh>
    <rPh sb="35" eb="37">
      <t>ジョウキョウ</t>
    </rPh>
    <rPh sb="43" eb="45">
      <t>ショウライ</t>
    </rPh>
    <rPh sb="45" eb="47">
      <t>フタン</t>
    </rPh>
    <rPh sb="47" eb="49">
      <t>ヒリツ</t>
    </rPh>
    <rPh sb="50" eb="52">
      <t>ゲンショウ</t>
    </rPh>
    <rPh sb="52" eb="54">
      <t>ケイコウ</t>
    </rPh>
    <rPh sb="59" eb="61">
      <t>ユウケイ</t>
    </rPh>
    <rPh sb="61" eb="65">
      <t>コテイシサン</t>
    </rPh>
    <rPh sb="65" eb="67">
      <t>ゲンカ</t>
    </rPh>
    <rPh sb="67" eb="70">
      <t>ショウキャクリツ</t>
    </rPh>
    <rPh sb="76" eb="79">
      <t>ロウキュウカ</t>
    </rPh>
    <rPh sb="81" eb="83">
      <t>シセツ</t>
    </rPh>
    <rPh sb="84" eb="85">
      <t>オオ</t>
    </rPh>
    <rPh sb="86" eb="88">
      <t>ゾウカ</t>
    </rPh>
    <rPh sb="88" eb="90">
      <t>ケイコウ</t>
    </rPh>
    <rPh sb="96" eb="98">
      <t>テンケン</t>
    </rPh>
    <rPh sb="99" eb="101">
      <t>シンダン</t>
    </rPh>
    <rPh sb="102" eb="105">
      <t>ケイカクテキ</t>
    </rPh>
    <rPh sb="106" eb="108">
      <t>ヨボウ</t>
    </rPh>
    <rPh sb="108" eb="110">
      <t>ホゼン</t>
    </rPh>
    <rPh sb="113" eb="117">
      <t>チョウジュミョウカ</t>
    </rPh>
    <rPh sb="118" eb="119">
      <t>スス</t>
    </rPh>
    <rPh sb="126" eb="128">
      <t>コウキョウ</t>
    </rPh>
    <rPh sb="128" eb="130">
      <t>シセツ</t>
    </rPh>
    <rPh sb="130" eb="131">
      <t>トウ</t>
    </rPh>
    <rPh sb="132" eb="134">
      <t>テキセイ</t>
    </rPh>
    <rPh sb="134" eb="136">
      <t>カンリ</t>
    </rPh>
    <rPh sb="137" eb="138">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</si>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</sst>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C723-40B7-A119-4C5439EE10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60076</c:v>
                </c:pt>
                <c:pt idx="1">
                  <c:v>67402</c:v>
                </c:pt>
                <c:pt idx="2">
                  <c:v>56889</c:v>
                </c:pt>
                <c:pt idx="3">
                  <c:v>49638</c:v>
                </c:pt>
                <c:pt idx="4">
                  <c:v>53529</c:v>
                </c:pt>
              </c:numCache>
            </c:numRef>
          </c:val>
          <c:smooth val="0"/>
          <c:extLst>
            <c:ext xmlns:c16="http://schemas.microsoft.com/office/drawing/2014/chart" uri="{C3380CC4-5D6E-409C-BE32-E72D297353CC}">
              <c16:uniqueId val="{00000001-C723-40B7-A119-4C5439EE10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2.14</c:v>
                </c:pt>
                <c:pt idx="1">
                  <c:v>3.66</c:v>
                </c:pt>
                <c:pt idx="2">
                  <c:v>3.3</c:v>
                </c:pt>
                <c:pt idx="3">
                  <c:v>2.14</c:v>
                </c:pt>
                <c:pt idx="4">
                  <c:v>1.31</c:v>
                </c:pt>
              </c:numCache>
            </c:numRef>
          </c:val>
          <c:extLst>
            <c:ext xmlns:c16="http://schemas.microsoft.com/office/drawing/2014/chart" uri="{C3380CC4-5D6E-409C-BE32-E72D297353CC}">
              <c16:uniqueId val="{00000000-2C22-4D17-809E-908F424546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0.52</c:v>
                </c:pt>
                <c:pt idx="1">
                  <c:v>1.55</c:v>
                </c:pt>
                <c:pt idx="2">
                  <c:v>3.41</c:v>
                </c:pt>
                <c:pt idx="3">
                  <c:v>5.1100000000000003</c:v>
                </c:pt>
                <c:pt idx="4">
                  <c:v>7.39</c:v>
                </c:pt>
              </c:numCache>
            </c:numRef>
          </c:val>
          <c:extLst>
            <c:ext xmlns:c16="http://schemas.microsoft.com/office/drawing/2014/chart" uri="{C3380CC4-5D6E-409C-BE32-E72D297353CC}">
              <c16:uniqueId val="{00000001-2C22-4D17-809E-908F424546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2.56</c:v>
                </c:pt>
                <c:pt idx="2">
                  <c:v>1.48</c:v>
                </c:pt>
                <c:pt idx="3">
                  <c:v>0.66</c:v>
                </c:pt>
                <c:pt idx="4">
                  <c:v>1.48</c:v>
                </c:pt>
              </c:numCache>
            </c:numRef>
          </c:val>
          <c:smooth val="0"/>
          <c:extLst>
            <c:ext xmlns:c16="http://schemas.microsoft.com/office/drawing/2014/chart" uri="{C3380CC4-5D6E-409C-BE32-E72D297353CC}">
              <c16:uniqueId val="{00000002-2C22-4D17-809E-908F424546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0.05</c:v>
                </c:pt>
                <c:pt idx="4">
                  <c:v>#N/A</c:v>
                </c:pt>
                <c:pt idx="5">
                  <c:v>0.05</c:v>
                </c:pt>
                <c:pt idx="6">
                  <c:v>#N/A</c:v>
                </c:pt>
                <c:pt idx="7">
                  <c:v>0.06</c:v>
                </c:pt>
                <c:pt idx="8">
                  <c:v>#N/A</c:v>
                </c:pt>
                <c:pt idx="9">
                  <c:v>0.06</c:v>
                </c:pt>
              </c:numCache>
            </c:numRef>
          </c:val>
          <c:extLst>
            <c:ext xmlns:c16="http://schemas.microsoft.com/office/drawing/2014/chart" uri="{C3380CC4-5D6E-409C-BE32-E72D297353CC}">
              <c16:uniqueId val="{00000000-28EA-47D1-A7D6-31B8338DE1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0.79</c:v>
                </c:pt>
                <c:pt idx="1">
                  <c:v>#N/A</c:v>
                </c:pt>
                <c:pt idx="2">
                  <c:v>0.71</c:v>
                </c:pt>
                <c:pt idx="3">
                  <c:v>#N/A</c:v>
                </c:pt>
                <c:pt idx="4">
                  <c:v>0.3</c:v>
                </c:pt>
                <c:pt idx="5">
                  <c:v>#N/A</c:v>
                </c:pt>
                <c:pt idx="6">
                  <c:v>0.03</c:v>
                </c:pt>
                <c:pt idx="7">
                  <c:v>#N/A</c:v>
                </c:pt>
                <c:pt idx="8">
                  <c:v>0</c:v>
                </c:pt>
                <c:pt idx="9">
                  <c:v>0</c:v>
                </c:pt>
              </c:numCache>
            </c:numRef>
          </c:val>
          <c:extLst>
            <c:ext xmlns:c16="http://schemas.microsoft.com/office/drawing/2014/chart" uri="{C3380CC4-5D6E-409C-BE32-E72D297353CC}">
              <c16:uniqueId val="{00000001-28EA-47D1-A7D6-31B8338DE153}"/>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c:v>
                </c:pt>
                <c:pt idx="4">
                  <c:v>#N/A</c:v>
                </c:pt>
                <c:pt idx="5">
                  <c:v>0.1</c:v>
                </c:pt>
                <c:pt idx="6">
                  <c:v>#N/A</c:v>
                </c:pt>
                <c:pt idx="7">
                  <c:v>0.09</c:v>
                </c:pt>
                <c:pt idx="8">
                  <c:v>#N/A</c:v>
                </c:pt>
                <c:pt idx="9">
                  <c:v>0.13</c:v>
                </c:pt>
              </c:numCache>
            </c:numRef>
          </c:val>
          <c:extLst>
            <c:ext xmlns:c16="http://schemas.microsoft.com/office/drawing/2014/chart" uri="{C3380CC4-5D6E-409C-BE32-E72D297353CC}">
              <c16:uniqueId val="{00000002-28EA-47D1-A7D6-31B8338DE153}"/>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0.28999999999999998</c:v>
                </c:pt>
                <c:pt idx="4">
                  <c:v>#N/A</c:v>
                </c:pt>
                <c:pt idx="5">
                  <c:v>0.4</c:v>
                </c:pt>
                <c:pt idx="6">
                  <c:v>#N/A</c:v>
                </c:pt>
                <c:pt idx="7">
                  <c:v>0.5</c:v>
                </c:pt>
                <c:pt idx="8">
                  <c:v>#N/A</c:v>
                </c:pt>
                <c:pt idx="9">
                  <c:v>0.54</c:v>
                </c:pt>
              </c:numCache>
            </c:numRef>
          </c:val>
          <c:extLst>
            <c:ext xmlns:c16="http://schemas.microsoft.com/office/drawing/2014/chart" uri="{C3380CC4-5D6E-409C-BE32-E72D297353CC}">
              <c16:uniqueId val="{00000003-28EA-47D1-A7D6-31B8338DE15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0.78</c:v>
                </c:pt>
                <c:pt idx="2">
                  <c:v>#N/A</c:v>
                </c:pt>
                <c:pt idx="3">
                  <c:v>0.93</c:v>
                </c:pt>
                <c:pt idx="4">
                  <c:v>#N/A</c:v>
                </c:pt>
                <c:pt idx="5">
                  <c:v>0.84</c:v>
                </c:pt>
                <c:pt idx="6">
                  <c:v>#N/A</c:v>
                </c:pt>
                <c:pt idx="7">
                  <c:v>0.6</c:v>
                </c:pt>
                <c:pt idx="8">
                  <c:v>#N/A</c:v>
                </c:pt>
                <c:pt idx="9">
                  <c:v>0.62</c:v>
                </c:pt>
              </c:numCache>
            </c:numRef>
          </c:val>
          <c:extLst>
            <c:ext xmlns:c16="http://schemas.microsoft.com/office/drawing/2014/chart" uri="{C3380CC4-5D6E-409C-BE32-E72D297353CC}">
              <c16:uniqueId val="{00000004-28EA-47D1-A7D6-31B8338DE15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0.18</c:v>
                </c:pt>
                <c:pt idx="1">
                  <c:v>#N/A</c:v>
                </c:pt>
                <c:pt idx="2">
                  <c:v>0.46</c:v>
                </c:pt>
                <c:pt idx="3">
                  <c:v>#N/A</c:v>
                </c:pt>
                <c:pt idx="4">
                  <c:v>1.1000000000000001</c:v>
                </c:pt>
                <c:pt idx="5">
                  <c:v>#N/A</c:v>
                </c:pt>
                <c:pt idx="6">
                  <c:v>0.63</c:v>
                </c:pt>
                <c:pt idx="7">
                  <c:v>#N/A</c:v>
                </c:pt>
                <c:pt idx="8">
                  <c:v>#N/A</c:v>
                </c:pt>
                <c:pt idx="9">
                  <c:v>1.19</c:v>
                </c:pt>
              </c:numCache>
            </c:numRef>
          </c:val>
          <c:extLst>
            <c:ext xmlns:c16="http://schemas.microsoft.com/office/drawing/2014/chart" uri="{C3380CC4-5D6E-409C-BE32-E72D297353CC}">
              <c16:uniqueId val="{00000005-28EA-47D1-A7D6-31B8338DE1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2.0699999999999998</c:v>
                </c:pt>
                <c:pt idx="2">
                  <c:v>#N/A</c:v>
                </c:pt>
                <c:pt idx="3">
                  <c:v>3.65</c:v>
                </c:pt>
                <c:pt idx="4">
                  <c:v>#N/A</c:v>
                </c:pt>
                <c:pt idx="5">
                  <c:v>3.21</c:v>
                </c:pt>
                <c:pt idx="6">
                  <c:v>#N/A</c:v>
                </c:pt>
                <c:pt idx="7">
                  <c:v>2.09</c:v>
                </c:pt>
                <c:pt idx="8">
                  <c:v>#N/A</c:v>
                </c:pt>
                <c:pt idx="9">
                  <c:v>1.44</c:v>
                </c:pt>
              </c:numCache>
            </c:numRef>
          </c:val>
          <c:extLst>
            <c:ext xmlns:c16="http://schemas.microsoft.com/office/drawing/2014/chart" uri="{C3380CC4-5D6E-409C-BE32-E72D297353CC}">
              <c16:uniqueId val="{00000006-28EA-47D1-A7D6-31B8338DE15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2.38</c:v>
                </c:pt>
                <c:pt idx="2">
                  <c:v>#N/A</c:v>
                </c:pt>
                <c:pt idx="3">
                  <c:v>2.66</c:v>
                </c:pt>
                <c:pt idx="4">
                  <c:v>#N/A</c:v>
                </c:pt>
                <c:pt idx="5">
                  <c:v>2.75</c:v>
                </c:pt>
                <c:pt idx="6">
                  <c:v>#N/A</c:v>
                </c:pt>
                <c:pt idx="7">
                  <c:v>2.96</c:v>
                </c:pt>
                <c:pt idx="8">
                  <c:v>#N/A</c:v>
                </c:pt>
                <c:pt idx="9">
                  <c:v>2.96</c:v>
                </c:pt>
              </c:numCache>
            </c:numRef>
          </c:val>
          <c:extLst>
            <c:ext xmlns:c16="http://schemas.microsoft.com/office/drawing/2014/chart" uri="{C3380CC4-5D6E-409C-BE32-E72D297353CC}">
              <c16:uniqueId val="{00000007-28EA-47D1-A7D6-31B8338DE1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3.08</c:v>
                </c:pt>
                <c:pt idx="2">
                  <c:v>#N/A</c:v>
                </c:pt>
                <c:pt idx="3">
                  <c:v>3.21</c:v>
                </c:pt>
                <c:pt idx="4">
                  <c:v>#N/A</c:v>
                </c:pt>
                <c:pt idx="5">
                  <c:v>3.42</c:v>
                </c:pt>
                <c:pt idx="6">
                  <c:v>#N/A</c:v>
                </c:pt>
                <c:pt idx="7">
                  <c:v>3.66</c:v>
                </c:pt>
                <c:pt idx="8">
                  <c:v>#N/A</c:v>
                </c:pt>
                <c:pt idx="9">
                  <c:v>3.97</c:v>
                </c:pt>
              </c:numCache>
            </c:numRef>
          </c:val>
          <c:extLst>
            <c:ext xmlns:c16="http://schemas.microsoft.com/office/drawing/2014/chart" uri="{C3380CC4-5D6E-409C-BE32-E72D297353CC}">
              <c16:uniqueId val="{00000008-28EA-47D1-A7D6-31B8338DE15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0.06</c:v>
                </c:pt>
                <c:pt idx="2">
                  <c:v>1.23</c:v>
                </c:pt>
                <c:pt idx="3">
                  <c:v>#N/A</c:v>
                </c:pt>
                <c:pt idx="4">
                  <c:v>2.74</c:v>
                </c:pt>
                <c:pt idx="5">
                  <c:v>#N/A</c:v>
                </c:pt>
                <c:pt idx="6">
                  <c:v>2.0499999999999998</c:v>
                </c:pt>
                <c:pt idx="7">
                  <c:v>#N/A</c:v>
                </c:pt>
                <c:pt idx="8">
                  <c:v>4.4800000000000004</c:v>
                </c:pt>
                <c:pt idx="9">
                  <c:v>#N/A</c:v>
                </c:pt>
              </c:numCache>
            </c:numRef>
          </c:val>
          <c:extLst>
            <c:ext xmlns:c16="http://schemas.microsoft.com/office/drawing/2014/chart" uri="{C3380CC4-5D6E-409C-BE32-E72D297353CC}">
              <c16:uniqueId val="{00000009-28EA-47D1-A7D6-31B8338DE1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14061</c:v>
                </c:pt>
                <c:pt idx="5">
                  <c:v>14324</c:v>
                </c:pt>
                <c:pt idx="8">
                  <c:v>14006</c:v>
                </c:pt>
                <c:pt idx="11">
                  <c:v>13934</c:v>
                </c:pt>
                <c:pt idx="14">
                  <c:v>13774</c:v>
                </c:pt>
              </c:numCache>
            </c:numRef>
          </c:val>
          <c:extLst>
            <c:ext xmlns:c16="http://schemas.microsoft.com/office/drawing/2014/chart" uri="{C3380CC4-5D6E-409C-BE32-E72D297353CC}">
              <c16:uniqueId val="{00000000-D1A5-4242-960C-2DA58B9F6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0</c:v>
                </c:pt>
                <c:pt idx="12">
                  <c:v>1</c:v>
                </c:pt>
              </c:numCache>
            </c:numRef>
          </c:val>
          <c:extLst>
            <c:ext xmlns:c16="http://schemas.microsoft.com/office/drawing/2014/chart" uri="{C3380CC4-5D6E-409C-BE32-E72D297353CC}">
              <c16:uniqueId val="{00000001-D1A5-4242-960C-2DA58B9F6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232</c:v>
                </c:pt>
                <c:pt idx="3">
                  <c:v>37</c:v>
                </c:pt>
                <c:pt idx="6">
                  <c:v>145</c:v>
                </c:pt>
                <c:pt idx="9">
                  <c:v>144</c:v>
                </c:pt>
                <c:pt idx="12">
                  <c:v>186</c:v>
                </c:pt>
              </c:numCache>
            </c:numRef>
          </c:val>
          <c:extLst>
            <c:ext xmlns:c16="http://schemas.microsoft.com/office/drawing/2014/chart" uri="{C3380CC4-5D6E-409C-BE32-E72D297353CC}">
              <c16:uniqueId val="{00000002-D1A5-4242-960C-2DA58B9F6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A5-4242-960C-2DA58B9F6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2350</c:v>
                </c:pt>
                <c:pt idx="3">
                  <c:v>2399</c:v>
                </c:pt>
                <c:pt idx="6">
                  <c:v>2524</c:v>
                </c:pt>
                <c:pt idx="9">
                  <c:v>2753</c:v>
                </c:pt>
                <c:pt idx="12">
                  <c:v>2963</c:v>
                </c:pt>
              </c:numCache>
            </c:numRef>
          </c:val>
          <c:extLst>
            <c:ext xmlns:c16="http://schemas.microsoft.com/office/drawing/2014/chart" uri="{C3380CC4-5D6E-409C-BE32-E72D297353CC}">
              <c16:uniqueId val="{00000004-D1A5-4242-960C-2DA58B9F6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A5-4242-960C-2DA58B9F6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A5-4242-960C-2DA58B9F6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16504</c:v>
                </c:pt>
                <c:pt idx="3">
                  <c:v>16312</c:v>
                </c:pt>
                <c:pt idx="6">
                  <c:v>16156</c:v>
                </c:pt>
                <c:pt idx="9">
                  <c:v>15715</c:v>
                </c:pt>
                <c:pt idx="12">
                  <c:v>15480</c:v>
                </c:pt>
              </c:numCache>
            </c:numRef>
          </c:val>
          <c:extLst>
            <c:ext xmlns:c16="http://schemas.microsoft.com/office/drawing/2014/chart" uri="{C3380CC4-5D6E-409C-BE32-E72D297353CC}">
              <c16:uniqueId val="{00000007-D1A5-4242-960C-2DA58B9F6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5026</c:v>
                </c:pt>
                <c:pt idx="2">
                  <c:v>#N/A</c:v>
                </c:pt>
                <c:pt idx="3">
                  <c:v>#N/A</c:v>
                </c:pt>
                <c:pt idx="4">
                  <c:v>4424</c:v>
                </c:pt>
                <c:pt idx="5">
                  <c:v>#N/A</c:v>
                </c:pt>
                <c:pt idx="6">
                  <c:v>#N/A</c:v>
                </c:pt>
                <c:pt idx="7">
                  <c:v>4820</c:v>
                </c:pt>
                <c:pt idx="8">
                  <c:v>#N/A</c:v>
                </c:pt>
                <c:pt idx="9">
                  <c:v>#N/A</c:v>
                </c:pt>
                <c:pt idx="10">
                  <c:v>4678</c:v>
                </c:pt>
                <c:pt idx="11">
                  <c:v>#N/A</c:v>
                </c:pt>
                <c:pt idx="12">
                  <c:v>#N/A</c:v>
                </c:pt>
                <c:pt idx="13">
                  <c:v>4856</c:v>
                </c:pt>
                <c:pt idx="14">
                  <c:v>#N/A</c:v>
                </c:pt>
              </c:numCache>
            </c:numRef>
          </c:val>
          <c:smooth val="0"/>
          <c:extLst>
            <c:ext xmlns:c16="http://schemas.microsoft.com/office/drawing/2014/chart" uri="{C3380CC4-5D6E-409C-BE32-E72D297353CC}">
              <c16:uniqueId val="{00000008-D1A5-4242-960C-2DA58B9F6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123679</c:v>
                </c:pt>
                <c:pt idx="5">
                  <c:v>125693</c:v>
                </c:pt>
                <c:pt idx="8">
                  <c:v>125495</c:v>
                </c:pt>
                <c:pt idx="11">
                  <c:v>123348</c:v>
                </c:pt>
                <c:pt idx="14">
                  <c:v>120831</c:v>
                </c:pt>
              </c:numCache>
            </c:numRef>
          </c:val>
          <c:extLst>
            <c:ext xmlns:c16="http://schemas.microsoft.com/office/drawing/2014/chart" uri="{C3380CC4-5D6E-409C-BE32-E72D297353CC}">
              <c16:uniqueId val="{00000000-84BA-4A36-A3E5-557323BEC2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30358</c:v>
                </c:pt>
                <c:pt idx="5">
                  <c:v>27667</c:v>
                </c:pt>
                <c:pt idx="8">
                  <c:v>26599</c:v>
                </c:pt>
                <c:pt idx="11">
                  <c:v>25029</c:v>
                </c:pt>
                <c:pt idx="14">
                  <c:v>23764</c:v>
                </c:pt>
              </c:numCache>
            </c:numRef>
          </c:val>
          <c:extLst>
            <c:ext xmlns:c16="http://schemas.microsoft.com/office/drawing/2014/chart" uri="{C3380CC4-5D6E-409C-BE32-E72D297353CC}">
              <c16:uniqueId val="{00000001-84BA-4A36-A3E5-557323BEC2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8361</c:v>
                </c:pt>
                <c:pt idx="5">
                  <c:v>9512</c:v>
                </c:pt>
                <c:pt idx="8">
                  <c:v>10885</c:v>
                </c:pt>
                <c:pt idx="11">
                  <c:v>10709</c:v>
                </c:pt>
                <c:pt idx="14">
                  <c:v>10290</c:v>
                </c:pt>
              </c:numCache>
            </c:numRef>
          </c:val>
          <c:extLst>
            <c:ext xmlns:c16="http://schemas.microsoft.com/office/drawing/2014/chart" uri="{C3380CC4-5D6E-409C-BE32-E72D297353CC}">
              <c16:uniqueId val="{00000002-84BA-4A36-A3E5-557323BEC2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BA-4A36-A3E5-557323BEC2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BA-4A36-A3E5-557323BEC2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2289</c:v>
                </c:pt>
                <c:pt idx="3">
                  <c:v>2159</c:v>
                </c:pt>
                <c:pt idx="6">
                  <c:v>2039</c:v>
                </c:pt>
                <c:pt idx="9">
                  <c:v>1940</c:v>
                </c:pt>
                <c:pt idx="12">
                  <c:v>1677</c:v>
                </c:pt>
              </c:numCache>
            </c:numRef>
          </c:val>
          <c:extLst>
            <c:ext xmlns:c16="http://schemas.microsoft.com/office/drawing/2014/chart" uri="{C3380CC4-5D6E-409C-BE32-E72D297353CC}">
              <c16:uniqueId val="{00000005-84BA-4A36-A3E5-557323BEC2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20291</c:v>
                </c:pt>
                <c:pt idx="3">
                  <c:v>18939</c:v>
                </c:pt>
                <c:pt idx="6">
                  <c:v>18034</c:v>
                </c:pt>
                <c:pt idx="9">
                  <c:v>17180</c:v>
                </c:pt>
                <c:pt idx="12">
                  <c:v>16203</c:v>
                </c:pt>
              </c:numCache>
            </c:numRef>
          </c:val>
          <c:extLst>
            <c:ext xmlns:c16="http://schemas.microsoft.com/office/drawing/2014/chart" uri="{C3380CC4-5D6E-409C-BE32-E72D297353CC}">
              <c16:uniqueId val="{00000006-84BA-4A36-A3E5-557323BEC2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3482</c:v>
                </c:pt>
                <c:pt idx="3">
                  <c:v>3024</c:v>
                </c:pt>
                <c:pt idx="6">
                  <c:v>2684</c:v>
                </c:pt>
                <c:pt idx="9">
                  <c:v>2340</c:v>
                </c:pt>
                <c:pt idx="12">
                  <c:v>1991</c:v>
                </c:pt>
              </c:numCache>
            </c:numRef>
          </c:val>
          <c:extLst>
            <c:ext xmlns:c16="http://schemas.microsoft.com/office/drawing/2014/chart" uri="{C3380CC4-5D6E-409C-BE32-E72D297353CC}">
              <c16:uniqueId val="{00000007-84BA-4A36-A3E5-557323BEC2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32119</c:v>
                </c:pt>
                <c:pt idx="3">
                  <c:v>31470</c:v>
                </c:pt>
                <c:pt idx="6">
                  <c:v>31246</c:v>
                </c:pt>
                <c:pt idx="9">
                  <c:v>29822</c:v>
                </c:pt>
                <c:pt idx="12">
                  <c:v>28110</c:v>
                </c:pt>
              </c:numCache>
            </c:numRef>
          </c:val>
          <c:extLst>
            <c:ext xmlns:c16="http://schemas.microsoft.com/office/drawing/2014/chart" uri="{C3380CC4-5D6E-409C-BE32-E72D297353CC}">
              <c16:uniqueId val="{00000008-84BA-4A36-A3E5-557323BEC2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2208</c:v>
                </c:pt>
                <c:pt idx="3">
                  <c:v>1950</c:v>
                </c:pt>
                <c:pt idx="6">
                  <c:v>1787</c:v>
                </c:pt>
                <c:pt idx="9">
                  <c:v>1598</c:v>
                </c:pt>
                <c:pt idx="12">
                  <c:v>1448</c:v>
                </c:pt>
              </c:numCache>
            </c:numRef>
          </c:val>
          <c:extLst>
            <c:ext xmlns:c16="http://schemas.microsoft.com/office/drawing/2014/chart" uri="{C3380CC4-5D6E-409C-BE32-E72D297353CC}">
              <c16:uniqueId val="{00000009-84BA-4A36-A3E5-557323BEC2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149444</c:v>
                </c:pt>
                <c:pt idx="3">
                  <c:v>150574</c:v>
                </c:pt>
                <c:pt idx="6">
                  <c:v>148477</c:v>
                </c:pt>
                <c:pt idx="9">
                  <c:v>144190</c:v>
                </c:pt>
                <c:pt idx="12">
                  <c:v>141986</c:v>
                </c:pt>
              </c:numCache>
            </c:numRef>
          </c:val>
          <c:extLst>
            <c:ext xmlns:c16="http://schemas.microsoft.com/office/drawing/2014/chart" uri="{C3380CC4-5D6E-409C-BE32-E72D297353CC}">
              <c16:uniqueId val="{0000000A-84BA-4A36-A3E5-557323BEC2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47435</c:v>
                </c:pt>
                <c:pt idx="2">
                  <c:v>#N/A</c:v>
                </c:pt>
                <c:pt idx="3">
                  <c:v>#N/A</c:v>
                </c:pt>
                <c:pt idx="4">
                  <c:v>45245</c:v>
                </c:pt>
                <c:pt idx="5">
                  <c:v>#N/A</c:v>
                </c:pt>
                <c:pt idx="6">
                  <c:v>#N/A</c:v>
                </c:pt>
                <c:pt idx="7">
                  <c:v>41290</c:v>
                </c:pt>
                <c:pt idx="8">
                  <c:v>#N/A</c:v>
                </c:pt>
                <c:pt idx="9">
                  <c:v>#N/A</c:v>
                </c:pt>
                <c:pt idx="10">
                  <c:v>37982</c:v>
                </c:pt>
                <c:pt idx="11">
                  <c:v>#N/A</c:v>
                </c:pt>
                <c:pt idx="12">
                  <c:v>#N/A</c:v>
                </c:pt>
                <c:pt idx="13">
                  <c:v>36530</c:v>
                </c:pt>
                <c:pt idx="14">
                  <c:v>#N/A</c:v>
                </c:pt>
              </c:numCache>
            </c:numRef>
          </c:val>
          <c:smooth val="0"/>
          <c:extLst>
            <c:ext xmlns:c16="http://schemas.microsoft.com/office/drawing/2014/chart" uri="{C3380CC4-5D6E-409C-BE32-E72D297353CC}">
              <c16:uniqueId val="{0000000B-84BA-4A36-A3E5-557323BEC2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2478</c:v>
                </c:pt>
                <c:pt idx="1">
                  <c:v>3646</c:v>
                </c:pt>
                <c:pt idx="2">
                  <c:v>5235</c:v>
                </c:pt>
              </c:numCache>
            </c:numRef>
          </c:val>
          <c:extLst>
            <c:ext xmlns:c16="http://schemas.microsoft.com/office/drawing/2014/chart" uri="{C3380CC4-5D6E-409C-BE32-E72D297353CC}">
              <c16:uniqueId val="{00000000-9FEC-441D-AC84-16A40A54C2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2169</c:v>
                </c:pt>
                <c:pt idx="1">
                  <c:v>1135</c:v>
                </c:pt>
                <c:pt idx="2">
                  <c:v>1135</c:v>
                </c:pt>
              </c:numCache>
            </c:numRef>
          </c:val>
          <c:extLst>
            <c:ext xmlns:c16="http://schemas.microsoft.com/office/drawing/2014/chart" uri="{C3380CC4-5D6E-409C-BE32-E72D297353CC}">
              <c16:uniqueId val="{00000001-9FEC-441D-AC84-16A40A54C2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9756</c:v>
                </c:pt>
                <c:pt idx="1">
                  <c:v>8801</c:v>
                </c:pt>
                <c:pt idx="2">
                  <c:v>6347</c:v>
                </c:pt>
              </c:numCache>
            </c:numRef>
          </c:val>
          <c:extLst>
            <c:ext xmlns:c16="http://schemas.microsoft.com/office/drawing/2014/chart" uri="{C3380CC4-5D6E-409C-BE32-E72D297353CC}">
              <c16:uniqueId val="{00000002-9FEC-441D-AC84-16A40A54C2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{00E8E708-27B8-463E-AB46-AA864420436F}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C56-4343-B24B-AB30DCEB56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{739AE54C-0C01-481F-86F3-ACF2B915E271}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56-4343-B24B-AB30DCEB56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{ED3D6EFC-3884-4E1D-B723-475B4EBF0872}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56-4343-B24B-AB30DCEB56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{D9731E42-D0D7-43B4-B599-2B0ABF264ADF}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56-4343-B24B-AB30DCEB56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{D7260203-44BA-4EFA-90F6-03AC7E7EE3A8}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56-4343-B24B-AB30DCEB56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{E3334F1A-D9D3-4FB4-BC60-3CC63065FCA6}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C56-4343-B24B-AB30DCEB56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{FC384695-ECCB-45A7-82E6-C8C16A4B4843}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C56-4343-B24B-AB30DCEB561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{B14AD352-D088-4E97-AC51-CF1870163EAB}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C56-4343-B24B-AB30DCEB56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{A2DD274D-A125-41B9-9435-B8A1FC0253AF}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C56-4343-B24B-AB30DCEB56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67.7</c:v>
                </c:pt>
              </c:numCache>
            </c:numRef>
          </c:xVal>
          <c:yVal>
            <c:numRef>
              <c:f>公会計指標分析・財政指標組合せ分析表!$BP$51:$DC$51</c:f>
              <c:numCache>
                <c:formatCode>#,##0.0;"▲ "#,##0.0</c:formatCode>
                <c:ptCount val="40"/>
                <c:pt idx="24">
                  <c:v>62.9</c:v>
                </c:pt>
              </c:numCache>
            </c:numRef>
          </c:yVal>
          <c:smooth val="0"/>
          <c:extLst>
            <c:ext xmlns:c16="http://schemas.microsoft.com/office/drawing/2014/chart" uri="{C3380CC4-5D6E-409C-BE32-E72D297353CC}">
              <c16:uniqueId val="{00000009-3C56-4343-B24B-AB30DCEB56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{EEE552E9-238C-4E74-BE8B-FF5C7DA096D1}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C56-4343-B24B-AB30DCEB56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{E2C1D32A-0325-4C0B-846F-6401ED2885F4}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56-4343-B24B-AB30DCEB56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{81BA947F-4C89-435E-B023-9FA1D2E2706E}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56-4343-B24B-AB30DCEB56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{EF05D2EB-2658-4915-9851-ED0BD81B2A93}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56-4343-B24B-AB30DCEB56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{883B1227-4B27-4BAA-90B5-ABBF54205C8F}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56-4343-B24B-AB30DCEB56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{2EE05B87-75DB-4B36-99FA-A2B130F0BFBD}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C56-4343-B24B-AB30DCEB561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{EADC6F28-94D4-4090-B5D1-723384E77815}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C56-4343-B24B-AB30DCEB561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{DB20A993-2A4F-486E-895A-9659A722AA75}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C56-4343-B24B-AB30DCEB561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{D1776504-5A58-45DF-B5DB-2ED07EC3A97E}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C56-4343-B24B-AB30DCEB56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numCache>
            </c:numRef>
          </c:xVal>
          <c:yVal>
            <c:numRef>
              <c:f>公会計指標分析・財政指標組合せ分析表!$BP$55:$DC$55</c:f>
              <c:numCache>
                <c:formatCode>#,##0.0;"▲ "#,##0.0</c:formatCode>
                <c:ptCount val="40"/>
                <c:pt idx="24">
                  <c:v>38.9</c:v>
                </c:pt>
              </c:numCache>
            </c:numRef>
          </c:yVal>
          <c:smooth val="0"/>
          <c:extLst>
            <c:ext xmlns:c16="http://schemas.microsoft.com/office/drawing/2014/chart" uri="{C3380CC4-5D6E-409C-BE32-E72D297353CC}">
              <c16:uniqueId val="{00000013-3C56-4343-B24B-AB30DCEB5616}"/>
            </c:ext>
          </c:extLst>
        </c:ser>
        <c:dLbls>
          <c:showLegendKey val="0"/>
          <c:showVal val="1"/>
          <c:showCatName val="0"/>
          <c:showSerName val="0"/>
          <c:showPercent val="0"/>
          <c:showBubbleSize val="0"/>
        </c:dLbls>
        <c:axId val="46179840"/>
        <c:axId val="46181760"/>
      </c:scatterChart>
      <c:valAx>
        <c:axId val="46179840"/>
        <c:scaling>
          <c:orientation val="minMax"/>
          <c:max val="68.400000000000006"/>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{617575F8-9152-4EDB-A40C-46B4198E2A0F}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5C0-4D4D-AC4A-6BF6E2BF2C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{D8043C0E-2C8A-4EE5-8265-FBDA4334E079}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C0-4D4D-AC4A-6BF6E2BF2C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{2C3B3DBA-A40C-445F-9826-F3F9E1FFBAF4}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C0-4D4D-AC4A-6BF6E2BF2C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{F0BB0BC3-A44B-455F-A127-2440DC4C3FC3}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C0-4D4D-AC4A-6BF6E2BF2C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{4BE91E7A-E18D-4273-B7E6-6906893235CC}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C0-4D4D-AC4A-6BF6E2BF2CB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{C3431FF9-63C4-4EA4-8784-44FF8B32552C}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5C0-4D4D-AC4A-6BF6E2BF2CB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{B60C630D-B2F0-43DF-8ED4-9AB1ED854480}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5C0-4D4D-AC4A-6BF6E2BF2CB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{F59B3ADF-198C-46D3-9DD1-FEACC325CAF0}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5C0-4D4D-AC4A-6BF6E2BF2CB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{AAB30DA3-0FC1-4921-943E-1EC020083D73}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5C0-4D4D-AC4A-6BF6E2BF2C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7.7</c:v>
                </c:pt>
                <c:pt idx="24">
                  <c:v>7.5</c:v>
                </c:pt>
                <c:pt idx="32">
                  <c:v>7.9</c:v>
                </c:pt>
              </c:numCache>
            </c:numRef>
          </c:xVal>
          <c:yVal>
            <c:numRef>
              <c:f>公会計指標分析・財政指標組合せ分析表!$BP$73:$DC$73</c:f>
              <c:numCache>
                <c:formatCode>#,##0.0;"▲ "#,##0.0</c:formatCode>
                <c:ptCount val="40"/>
                <c:pt idx="0">
                  <c:v>77</c:v>
                </c:pt>
                <c:pt idx="8">
                  <c:v>73.3</c:v>
                </c:pt>
                <c:pt idx="16">
                  <c:v>67.3</c:v>
                </c:pt>
                <c:pt idx="24">
                  <c:v>62.9</c:v>
                </c:pt>
                <c:pt idx="32">
                  <c:v>61.1</c:v>
                </c:pt>
              </c:numCache>
            </c:numRef>
          </c:yVal>
          <c:smooth val="0"/>
          <c:extLst>
            <c:ext xmlns:c16="http://schemas.microsoft.com/office/drawing/2014/chart" uri="{C3380CC4-5D6E-409C-BE32-E72D297353CC}">
              <c16:uniqueId val="{00000009-D5C0-4D4D-AC4A-6BF6E2BF2C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{03748FD1-E902-4572-82B6-763D7D985F70}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5C0-4D4D-AC4A-6BF6E2BF2C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{5FBA2DE6-FE33-4BBF-AB08-40745AA9B175}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C0-4D4D-AC4A-6BF6E2BF2C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{A7EADA58-684A-47BB-8C96-32AAC516AE56}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C0-4D4D-AC4A-6BF6E2BF2C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{D2F1F061-A15E-4838-A361-10AA8F452CA9}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C0-4D4D-AC4A-6BF6E2BF2C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{54AD7641-44CC-4740-B2BF-E65819F1CC3C}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C0-4D4D-AC4A-6BF6E2BF2CB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{E4197662-47FB-4CCD-85A3-34BDA9A4F5B1}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5C0-4D4D-AC4A-6BF6E2BF2CB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{CC0F76E9-951E-485A-B6D6-63011C9039AD}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5C0-4D4D-AC4A-6BF6E2BF2CB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{E271024A-0819-41D2-877E-893DCC6AB005}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5C0-4D4D-AC4A-6BF6E2BF2CB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{5AC3CC50-81CC-4A96-AA66-D98042E4E454}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5C0-4D4D-AC4A-6BF6E2BF2C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D5C0-4D4D-AC4A-6BF6E2BF2CBC}"/>
            </c:ext>
          </c:extLst>
        </c:ser>
        <c:dLbls>
          <c:showLegendKey val="0"/>
          <c:showVal val="1"/>
          <c:showCatName val="0"/>
          <c:showSerName val="0"/>
          <c:showPercent val="0"/>
          <c:showBubbleSize val="0"/>
        </c:dLbls>
        <c:axId val="84219776"/>
        <c:axId val="84234240"/>
      </c:scatterChart>
      <c:valAx>
        <c:axId val="84219776"/>
        <c:scaling>
          <c:orientation val="minMax"/>
          <c:max val="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元利償還金は新規起債発行の抑制などにより減少し</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た</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ものの，病院事業に係る公営企業債の元利償還金に対す</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る繰入金が増加などにより，</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年度の実質公債費</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比率（３ヵ年平均）は，７．</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％と前年度より０．</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ポ</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イント</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したところである。</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今後も，新規起債発行の抑制や交付税措置のある起債</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の活用などにより，元利償還金の縮減を図っていく。</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（単年度実質公債費比率参考）</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平成２９年度　８．１％</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平成２８年度　７．７％</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平成２７年度　７．</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新規起債発行の抑制に伴う地方債現在高の減少や職員</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数の減少に伴う退職手当負担額の減少等により，将来負</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担額は減少傾向にある。</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今後も，新規起債発行の抑制や職員数の見直しなどを</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行い</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将来負担額の縮減を図っていく。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北海道函館市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決算剰余金１／２相当の７．５億円を財政調整基金に，寄付金４億円を観光振興基金に積立てた一方で，公共施設の維持補修や市有地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割賦購入等により公共施設整備等基金を６．６億円，地域の振興に資する事業のため地域振興基金を４．７億円取崩したほか，国民健康</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保険事業の累積赤字解消のため７．７億円，記録的な大雪に伴う除雪費分の財源調整のため１．７億円をそれぞれ財政調整基金から取崩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したこと等により，基金全体としては８．６億円の減となった。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今後も厳しい財政状況が続くと見込まれるため，全体として基金残高は減少傾向にあるが，行財政改革の推進等により，可能な限り基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金に頼らない財政運営を行うよう努める。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・地域振興基金：市民の連帯の強化および地域振興に資する事業を行うため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・公共施設整備等基金：市の公共施設その他の施設の整備等のため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イカ不漁対策や病院事業の経営支援など地域振興に資する事業のため４．７億円を取崩したことにより残高減となった。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不動産収入分０．５億円を積立てた一方で，公共施設の大規模維持補修費等のため６．６億円を取崩したことにより残高減となった。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寄付金４億円を積立てたことにより残高増となった。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公共施設の老朽化による維持補修や解体事業などの増加が見込まれるため，残高は今後も減少していく見通し。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国民健康保険事業の都道府県化に伴う累積赤字の解消に７．７億円，記録的な大雪に伴う除雪費のため１．７億円を取崩した一方で，決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算剰余金の１／２積立て７．５億円や特定目的基金のうち４基金を廃止した分１７．８億円を積み替えしたことにより，残高増となった。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引き続き厳しい財政状況が続くと見込まれるが，行財政改革を推し進め，中長期的な財政見通しに立った健全な財政運営を図り，基金の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取崩しなど緊急避難的な措置を取らないよう努め，また，決算剰余金の１／２を着実に積立てていく。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当初予算では財源調整分として５億円の繰入を計上していたが，不用額の決算状況などを勘案し，繰入を取りやめたことから，残高の増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減は運用収入の積立て分（５１６千円）のみである。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引き続き厳しい財政状況が続くと見込まれるが，行財政改革を推し進め，中長期的な財政見通しに立った健全な財政運営を図り，基金の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取崩しなど緊急避難的な措置を取らないよう努めていく。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262,519
261,572
677.86
141,331,406
140,296,035
929,061
70,806,025
140,727,154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耐用年数を超えている資産が多いこともあり平均より高い水準にある。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4620472"/>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1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132503</xdr:rowOff>
    </xdr:from>
    <xdr:to>
      <xdr:col>19</xdr:col>
      <xdr:colOff>187325</xdr:colOff>
      <xdr:row>29</xdr:row>
      <xdr:rowOff>62653</xdr:rowOff>
    </xdr:to>
    <xdr:sp macro="" textlink="">
      <xdr:nvSpPr>
        <xdr:cNvPr id="78" name="楕円 77"/>
        <xdr:cNvSpPr/>
      </xdr:nvSpPr>
      <xdr:spPr>
        <a:xfrm>
          <a:off x="4000500" y="4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13140</xdr:rowOff>
    </xdr:from>
    <xdr:ext cx="405111" cy="259045"/>
    <xdr:sp macro="" textlink="">
      <xdr:nvSpPr>
        <xdr:cNvPr id="79" name="n_1aveValue有形固定資産減価償却率"/>
        <xdr:cNvSpPr txBox="1"/>
      </xdr:nvSpPr>
      <xdr:spPr>
        <a:xfrm>
          <a:off x="38360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0"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79180</xdr:rowOff>
    </xdr:from>
    <xdr:ext cx="405111" cy="259045"/>
    <xdr:sp macro="" textlink="">
      <xdr:nvSpPr>
        <xdr:cNvPr id="81" name="n_1mainValue有形固定資産減価償却率"/>
        <xdr:cNvSpPr txBox="1"/>
      </xdr:nvSpPr>
      <xdr:spPr>
        <a:xfrm>
          <a:off x="3836044" y="470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債務償還可能年数については，平均程度であり，今後も新規起債発行の抑制や財源の確保に努めていく。</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0" name="直線コネクタ 109"/>
        <xdr:cNvCxnSpPr/>
      </xdr:nvCxnSpPr>
      <xdr:spPr>
        <a:xfrm flipV="1">
          <a:off x="14793595" y="4457347"/>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3" name="債務償還可能年数最大値テキスト"/>
        <xdr:cNvSpPr txBox="1"/>
      </xdr:nvSpPr>
      <xdr:spPr>
        <a:xfrm>
          <a:off x="14846300" y="423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4" name="直線コネクタ 113"/>
        <xdr:cNvCxnSpPr/>
      </xdr:nvCxnSpPr>
      <xdr:spPr>
        <a:xfrm>
          <a:off x="14706600" y="445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5" name="債務償還可能年数平均値テキスト"/>
        <xdr:cNvSpPr txBox="1"/>
      </xdr:nvSpPr>
      <xdr:spPr>
        <a:xfrm>
          <a:off x="14846300" y="51286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6" name="フローチャート: 判断 115"/>
        <xdr:cNvSpPr/>
      </xdr:nvSpPr>
      <xdr:spPr>
        <a:xfrm>
          <a:off x="14744700" y="51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2" name="楕円 121"/>
        <xdr:cNvSpPr/>
      </xdr:nvSpPr>
      <xdr:spPr>
        <a:xfrm>
          <a:off x="147447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17585</xdr:rowOff>
    </xdr:from>
    <xdr:ext cx="340478" cy="259045"/>
    <xdr:sp macro="" textlink="">
      <xdr:nvSpPr>
        <xdr:cNvPr id="123" name="債務償還可能年数該当値テキスト"/>
        <xdr:cNvSpPr txBox="1"/>
      </xdr:nvSpPr>
      <xdr:spPr>
        <a:xfrm>
          <a:off x="14846300" y="4989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262,519
261,572
677.86
141,331,406
140,296,035
929,061
70,806,025
140,727,154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34544</xdr:rowOff>
    </xdr:from>
    <xdr:to>
      <xdr:col>20</xdr:col>
      <xdr:colOff>38100</xdr:colOff>
      <xdr:row>36</xdr:row>
      <xdr:rowOff>136144</xdr:rowOff>
    </xdr:to>
    <xdr:sp macro="" textlink="">
      <xdr:nvSpPr>
        <xdr:cNvPr id="68" name="楕円 67"/>
        <xdr:cNvSpPr/>
      </xdr:nvSpPr>
      <xdr:spPr>
        <a:xfrm>
          <a:off x="3746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88409</xdr:rowOff>
    </xdr:from>
    <xdr:ext cx="405111" cy="259045"/>
    <xdr:sp macro="" textlink="">
      <xdr:nvSpPr>
        <xdr:cNvPr id="69"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0"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152671</xdr:rowOff>
    </xdr:from>
    <xdr:ext cx="405111" cy="259045"/>
    <xdr:sp macro="" textlink="">
      <xdr:nvSpPr>
        <xdr:cNvPr id="71" name="n_1mainValue【道路】&#10;有形固定資産減価償却率"/>
        <xdr:cNvSpPr txBox="1"/>
      </xdr:nvSpPr>
      <xdr:spPr>
        <a:xfrm>
          <a:off x="35820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97" name="直線コネクタ 96"/>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98"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99" name="直線コネクタ 98"/>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0"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1" name="直線コネクタ 100"/>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2"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3" name="フローチャート: 判断 102"/>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4" name="フローチャート: 判断 103"/>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5" name="フローチャート: 判断 104"/>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27795</xdr:rowOff>
    </xdr:from>
    <xdr:to>
      <xdr:col>50</xdr:col>
      <xdr:colOff>165100</xdr:colOff>
      <xdr:row>39</xdr:row>
      <xdr:rowOff>129395</xdr:rowOff>
    </xdr:to>
    <xdr:sp macro="" textlink="">
      <xdr:nvSpPr>
        <xdr:cNvPr id="111" name="楕円 110"/>
        <xdr:cNvSpPr/>
      </xdr:nvSpPr>
      <xdr:spPr>
        <a:xfrm>
          <a:off x="9588500" y="67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71464</xdr:rowOff>
    </xdr:from>
    <xdr:ext cx="469744" cy="259045"/>
    <xdr:sp macro="" textlink="">
      <xdr:nvSpPr>
        <xdr:cNvPr id="112"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3"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120522</xdr:rowOff>
    </xdr:from>
    <xdr:ext cx="469744" cy="259045"/>
    <xdr:sp macro="" textlink="">
      <xdr:nvSpPr>
        <xdr:cNvPr id="114" name="n_1mainValue【道路】&#10;一人当たり延長"/>
        <xdr:cNvSpPr txBox="1"/>
      </xdr:nvSpPr>
      <xdr:spPr>
        <a:xfrm>
          <a:off x="9391727" y="680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6" name="テキスト ボックス 12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38" name="直線コネクタ 137"/>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39"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0" name="直線コネクタ 139"/>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1"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2" name="直線コネクタ 141"/>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3"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44" name="フローチャート: 判断 143"/>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45" name="フローチャート: 判断 144"/>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46" name="フローチャート: 判断 145"/>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52" name="楕円 151"/>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107332</xdr:rowOff>
    </xdr:from>
    <xdr:ext cx="405111" cy="259045"/>
    <xdr:sp macro="" textlink="">
      <xdr:nvSpPr>
        <xdr:cNvPr id="153"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54"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139082</xdr:rowOff>
    </xdr:from>
    <xdr:ext cx="405111" cy="259045"/>
    <xdr:sp macro="" textlink="">
      <xdr:nvSpPr>
        <xdr:cNvPr id="155" name="n_1mainValue【橋りょう・トンネル】&#10;有形固定資産減価償却率"/>
        <xdr:cNvSpPr txBox="1"/>
      </xdr:nvSpPr>
      <xdr:spPr>
        <a:xfrm>
          <a:off x="35820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77" name="直線コネクタ 176"/>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78"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79" name="直線コネクタ 178"/>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0"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81" name="直線コネクタ 180"/>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82"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83" name="フローチャート: 判断 182"/>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84" name="フローチャート: 判断 183"/>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85" name="フローチャート: 判断 184"/>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10127</xdr:rowOff>
    </xdr:from>
    <xdr:to>
      <xdr:col>50</xdr:col>
      <xdr:colOff>165100</xdr:colOff>
      <xdr:row>63</xdr:row>
      <xdr:rowOff>111727</xdr:rowOff>
    </xdr:to>
    <xdr:sp macro="" textlink="">
      <xdr:nvSpPr>
        <xdr:cNvPr id="191" name="楕円 190"/>
        <xdr:cNvSpPr/>
      </xdr:nvSpPr>
      <xdr:spPr>
        <a:xfrm>
          <a:off x="9588500" y="1081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156650</xdr:rowOff>
    </xdr:from>
    <xdr:ext cx="534377" cy="259045"/>
    <xdr:sp macro="" textlink="">
      <xdr:nvSpPr>
        <xdr:cNvPr id="192"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193"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102854</xdr:rowOff>
    </xdr:from>
    <xdr:ext cx="534377" cy="259045"/>
    <xdr:sp macro="" textlink="">
      <xdr:nvSpPr>
        <xdr:cNvPr id="194" name="n_1mainValue【橋りょう・トンネル】&#10;一人当たり有形固定資産（償却資産）額"/>
        <xdr:cNvSpPr txBox="1"/>
      </xdr:nvSpPr>
      <xdr:spPr>
        <a:xfrm>
          <a:off x="9359411" y="109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5" name="テキスト ボックス 21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7" name="テキスト ボックス 21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19" name="直線コネクタ 218"/>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20"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21" name="直線コネクタ 220"/>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22"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23" name="直線コネクタ 222"/>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24"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25" name="フローチャート: 判断 224"/>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26" name="フローチャート: 判断 225"/>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27" name="フローチャート: 判断 226"/>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33" name="楕円 232"/>
        <xdr:cNvSpPr/>
      </xdr:nvSpPr>
      <xdr:spPr>
        <a:xfrm>
          <a:off x="3746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26688</xdr:rowOff>
    </xdr:from>
    <xdr:ext cx="405111" cy="259045"/>
    <xdr:sp macro="" textlink="">
      <xdr:nvSpPr>
        <xdr:cNvPr id="234"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35"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236" name="n_1mainValue【公営住宅】&#10;有形固定資産減価償却率"/>
        <xdr:cNvSpPr txBox="1"/>
      </xdr:nvSpPr>
      <xdr:spPr>
        <a:xfrm>
          <a:off x="3582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58" name="直線コネクタ 25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60" name="直線コネクタ 25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6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62" name="直線コネクタ 26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6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64" name="フローチャート: 判断 26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65" name="フローチャート: 判断 26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66" name="フローチャート: 判断 26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107086</xdr:rowOff>
    </xdr:from>
    <xdr:to>
      <xdr:col>50</xdr:col>
      <xdr:colOff>165100</xdr:colOff>
      <xdr:row>79</xdr:row>
      <xdr:rowOff>37236</xdr:rowOff>
    </xdr:to>
    <xdr:sp macro="" textlink="">
      <xdr:nvSpPr>
        <xdr:cNvPr id="272" name="楕円 271"/>
        <xdr:cNvSpPr/>
      </xdr:nvSpPr>
      <xdr:spPr>
        <a:xfrm>
          <a:off x="9588500" y="134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139464</xdr:rowOff>
    </xdr:from>
    <xdr:ext cx="469744" cy="259045"/>
    <xdr:sp macro="" textlink="">
      <xdr:nvSpPr>
        <xdr:cNvPr id="273"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74"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53763</xdr:rowOff>
    </xdr:from>
    <xdr:ext cx="469744" cy="259045"/>
    <xdr:sp macro="" textlink="">
      <xdr:nvSpPr>
        <xdr:cNvPr id="275" name="n_1mainValue【公営住宅】&#10;一人当たり面積"/>
        <xdr:cNvSpPr txBox="1"/>
      </xdr:nvSpPr>
      <xdr:spPr>
        <a:xfrm>
          <a:off x="9391727" y="132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6" name="テキスト ボックス 28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88" name="テキスト ボックス 28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6" name="テキスト ボックス 29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00" name="直線コネクタ 299"/>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01"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02" name="直線コネクタ 301"/>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03"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04" name="直線コネクタ 303"/>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05" name="【港湾・漁港】&#10;有形固定資産減価償却率平均値テキスト"/>
        <xdr:cNvSpPr txBox="1"/>
      </xdr:nvSpPr>
      <xdr:spPr>
        <a:xfrm>
          <a:off x="467360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06" name="フローチャート: 判断 305"/>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07" name="フローチャート: 判断 306"/>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08" name="フローチャート: 判断 307"/>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65405</xdr:rowOff>
    </xdr:from>
    <xdr:to>
      <xdr:col>20</xdr:col>
      <xdr:colOff>38100</xdr:colOff>
      <xdr:row>102</xdr:row>
      <xdr:rowOff>167005</xdr:rowOff>
    </xdr:to>
    <xdr:sp macro="" textlink="">
      <xdr:nvSpPr>
        <xdr:cNvPr id="314" name="楕円 313"/>
        <xdr:cNvSpPr/>
      </xdr:nvSpPr>
      <xdr:spPr>
        <a:xfrm>
          <a:off x="3746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3827</xdr:rowOff>
    </xdr:from>
    <xdr:ext cx="405111" cy="259045"/>
    <xdr:sp macro="" textlink="">
      <xdr:nvSpPr>
        <xdr:cNvPr id="315" name="n_1ave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16"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12082</xdr:rowOff>
    </xdr:from>
    <xdr:ext cx="405111" cy="259045"/>
    <xdr:sp macro="" textlink="">
      <xdr:nvSpPr>
        <xdr:cNvPr id="317" name="n_1mainValue【港湾・漁港】&#10;有形固定資産減価償却率"/>
        <xdr:cNvSpPr txBox="1"/>
      </xdr:nvSpPr>
      <xdr:spPr>
        <a:xfrm>
          <a:off x="3582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29" name="テキスト ボックス 32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1" name="テキスト ボックス 33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33" name="テキスト ボックス 33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35" name="テキスト ボックス 33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37" name="テキスト ボックス 33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39" name="テキスト ボックス 33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41" name="直線コネクタ 340"/>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42"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43" name="直線コネクタ 342"/>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44"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45" name="直線コネクタ 344"/>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46" name="【港湾・漁港】&#10;一人当たり有形固定資産（償却資産）額平均値テキスト"/>
        <xdr:cNvSpPr txBox="1"/>
      </xdr:nvSpPr>
      <xdr:spPr>
        <a:xfrm>
          <a:off x="10515600" y="1840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47" name="フローチャート: 判断 346"/>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48" name="フローチャート: 判断 347"/>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49" name="フローチャート: 判断 348"/>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63500</xdr:rowOff>
    </xdr:from>
    <xdr:to>
      <xdr:col>50</xdr:col>
      <xdr:colOff>165100</xdr:colOff>
      <xdr:row>108</xdr:row>
      <xdr:rowOff>165100</xdr:rowOff>
    </xdr:to>
    <xdr:sp macro="" textlink="">
      <xdr:nvSpPr>
        <xdr:cNvPr id="355" name="楕円 354"/>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106</xdr:row>
      <xdr:rowOff>12882</xdr:rowOff>
    </xdr:from>
    <xdr:ext cx="534377" cy="259045"/>
    <xdr:sp macro="" textlink="">
      <xdr:nvSpPr>
        <xdr:cNvPr id="356"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57"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156227</xdr:rowOff>
    </xdr:from>
    <xdr:ext cx="534377" cy="259045"/>
    <xdr:sp macro="" textlink="">
      <xdr:nvSpPr>
        <xdr:cNvPr id="358" name="n_1mainValue【港湾・漁港】&#10;一人当たり有形固定資産（償却資産）額"/>
        <xdr:cNvSpPr txBox="1"/>
      </xdr:nvSpPr>
      <xdr:spPr>
        <a:xfrm>
          <a:off x="9359411" y="18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0" name="直線コネクタ 36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1" name="テキスト ボックス 37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72" name="直線コネクタ 37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3" name="テキスト ボックス 37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4" name="直線コネクタ 37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5" name="テキスト ボックス 37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6" name="直線コネクタ 37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7" name="テキスト ボックス 37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81" name="直線コネクタ 380"/>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82"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83" name="直線コネクタ 382"/>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84"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85" name="直線コネクタ 384"/>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86"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87" name="フローチャート: 判断 386"/>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88" name="フローチャート: 判断 387"/>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89" name="フローチャート: 判断 388"/>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121412</xdr:rowOff>
    </xdr:from>
    <xdr:to>
      <xdr:col>81</xdr:col>
      <xdr:colOff>101600</xdr:colOff>
      <xdr:row>36</xdr:row>
      <xdr:rowOff>51562</xdr:rowOff>
    </xdr:to>
    <xdr:sp macro="" textlink="">
      <xdr:nvSpPr>
        <xdr:cNvPr id="395" name="楕円 394"/>
        <xdr:cNvSpPr/>
      </xdr:nvSpPr>
      <xdr:spPr>
        <a:xfrm>
          <a:off x="15430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131843</xdr:rowOff>
    </xdr:from>
    <xdr:ext cx="405111" cy="259045"/>
    <xdr:sp macro="" textlink="">
      <xdr:nvSpPr>
        <xdr:cNvPr id="396"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97"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68089</xdr:rowOff>
    </xdr:from>
    <xdr:ext cx="405111" cy="259045"/>
    <xdr:sp macro="" textlink="">
      <xdr:nvSpPr>
        <xdr:cNvPr id="398" name="n_1mainValue【認定こども園・幼稚園・保育所】&#10;有形固定資産減価償却率"/>
        <xdr:cNvSpPr txBox="1"/>
      </xdr:nvSpPr>
      <xdr:spPr>
        <a:xfrm>
          <a:off x="1526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9" name="直線コネクタ 4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0" name="テキスト ボックス 40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1" name="直線コネクタ 4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2" name="テキスト ボックス 41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3" name="直線コネクタ 4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4" name="テキスト ボックス 41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5" name="直線コネクタ 4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6" name="テキスト ボックス 41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7" name="直線コネクタ 4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8" name="テキスト ボックス 41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22" name="直線コネクタ 421"/>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23"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24" name="直線コネクタ 423"/>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25"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26" name="直線コネクタ 425"/>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27"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28" name="フローチャート: 判断 427"/>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29" name="フローチャート: 判断 428"/>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30" name="フローチャート: 判断 429"/>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67310</xdr:rowOff>
    </xdr:from>
    <xdr:to>
      <xdr:col>112</xdr:col>
      <xdr:colOff>38100</xdr:colOff>
      <xdr:row>41</xdr:row>
      <xdr:rowOff>168910</xdr:rowOff>
    </xdr:to>
    <xdr:sp macro="" textlink="">
      <xdr:nvSpPr>
        <xdr:cNvPr id="436" name="楕円 435"/>
        <xdr:cNvSpPr/>
      </xdr:nvSpPr>
      <xdr:spPr>
        <a:xfrm>
          <a:off x="2127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139717</xdr:rowOff>
    </xdr:from>
    <xdr:ext cx="469744" cy="259045"/>
    <xdr:sp macro="" textlink="">
      <xdr:nvSpPr>
        <xdr:cNvPr id="437"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3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160037</xdr:rowOff>
    </xdr:from>
    <xdr:ext cx="469744" cy="259045"/>
    <xdr:sp macro="" textlink="">
      <xdr:nvSpPr>
        <xdr:cNvPr id="439" name="n_1mainValue【認定こども園・幼稚園・保育所】&#10;一人当たり面積"/>
        <xdr:cNvSpPr txBox="1"/>
      </xdr:nvSpPr>
      <xdr:spPr>
        <a:xfrm>
          <a:off x="21075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2" name="テキスト ボックス 4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0" name="テキスト ボックス 45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2" name="テキスト ボックス 4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64" name="直線コネクタ 46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6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66" name="直線コネクタ 46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8" name="直線コネクタ 46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6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70" name="フローチャート: 判断 46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71" name="フローチャート: 判断 47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72" name="フローチャート: 判断 47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xdr:rowOff>
    </xdr:from>
    <xdr:to>
      <xdr:col>81</xdr:col>
      <xdr:colOff>101600</xdr:colOff>
      <xdr:row>58</xdr:row>
      <xdr:rowOff>115570</xdr:rowOff>
    </xdr:to>
    <xdr:sp macro="" textlink="">
      <xdr:nvSpPr>
        <xdr:cNvPr id="478" name="楕円 477"/>
        <xdr:cNvSpPr/>
      </xdr:nvSpPr>
      <xdr:spPr>
        <a:xfrm>
          <a:off x="15430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57167</xdr:rowOff>
    </xdr:from>
    <xdr:ext cx="405111" cy="259045"/>
    <xdr:sp macro="" textlink="">
      <xdr:nvSpPr>
        <xdr:cNvPr id="479"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80"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132097</xdr:rowOff>
    </xdr:from>
    <xdr:ext cx="405111" cy="259045"/>
    <xdr:sp macro="" textlink="">
      <xdr:nvSpPr>
        <xdr:cNvPr id="481" name="n_1mainValue【学校施設】&#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0" name="テキスト ボックス 4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1" name="直線コネクタ 4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2" name="テキスト ボックス 4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3" name="直線コネクタ 49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4" name="テキスト ボックス 49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5" name="直線コネクタ 49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6" name="テキスト ボックス 49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7" name="直線コネクタ 49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8" name="テキスト ボックス 49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9" name="直線コネクタ 49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0" name="テキスト ボックス 49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1" name="直線コネクタ 50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2" name="テキスト ボックス 50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3" name="直線コネクタ 50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4" name="テキスト ボックス 50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08" name="直線コネクタ 507"/>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09"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10" name="直線コネクタ 50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1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12" name="直線コネクタ 51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13"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14" name="フローチャート: 判断 513"/>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15" name="フローチャート: 判断 514"/>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16" name="フローチャート: 判断 515"/>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138612</xdr:rowOff>
    </xdr:from>
    <xdr:to>
      <xdr:col>112</xdr:col>
      <xdr:colOff>38100</xdr:colOff>
      <xdr:row>58</xdr:row>
      <xdr:rowOff>68762</xdr:rowOff>
    </xdr:to>
    <xdr:sp macro="" textlink="">
      <xdr:nvSpPr>
        <xdr:cNvPr id="522" name="楕円 521"/>
        <xdr:cNvSpPr/>
      </xdr:nvSpPr>
      <xdr:spPr>
        <a:xfrm>
          <a:off x="21272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148062</xdr:rowOff>
    </xdr:from>
    <xdr:ext cx="469744" cy="259045"/>
    <xdr:sp macro="" textlink="">
      <xdr:nvSpPr>
        <xdr:cNvPr id="523"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24"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85289</xdr:rowOff>
    </xdr:from>
    <xdr:ext cx="469744" cy="259045"/>
    <xdr:sp macro="" textlink="">
      <xdr:nvSpPr>
        <xdr:cNvPr id="525" name="n_1mainValue【学校施設】&#10;一人当たり面積"/>
        <xdr:cNvSpPr txBox="1"/>
      </xdr:nvSpPr>
      <xdr:spPr>
        <a:xfrm>
          <a:off x="21075727" y="96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50" name="直線コネクタ 549"/>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51"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52" name="直線コネクタ 551"/>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53"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54" name="直線コネクタ 553"/>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55"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56" name="フローチャート: 判断 555"/>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7" name="フローチャート: 判断 556"/>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8" name="フローチャート: 判断 557"/>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99695</xdr:rowOff>
    </xdr:from>
    <xdr:to>
      <xdr:col>81</xdr:col>
      <xdr:colOff>101600</xdr:colOff>
      <xdr:row>81</xdr:row>
      <xdr:rowOff>29845</xdr:rowOff>
    </xdr:to>
    <xdr:sp macro="" textlink="">
      <xdr:nvSpPr>
        <xdr:cNvPr id="564" name="楕円 563"/>
        <xdr:cNvSpPr/>
      </xdr:nvSpPr>
      <xdr:spPr>
        <a:xfrm>
          <a:off x="15430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106697</xdr:rowOff>
    </xdr:from>
    <xdr:ext cx="405111" cy="259045"/>
    <xdr:sp macro="" textlink="">
      <xdr:nvSpPr>
        <xdr:cNvPr id="565"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66"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46372</xdr:rowOff>
    </xdr:from>
    <xdr:ext cx="405111" cy="259045"/>
    <xdr:sp macro="" textlink="">
      <xdr:nvSpPr>
        <xdr:cNvPr id="567" name="n_1mainValue【児童館】&#10;有形固定資産減価償却率"/>
        <xdr:cNvSpPr txBox="1"/>
      </xdr:nvSpPr>
      <xdr:spPr>
        <a:xfrm>
          <a:off x="15266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1" name="直線コネクタ 590"/>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2"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3" name="直線コネクタ 59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4"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5" name="直線コネクタ 594"/>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6"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7" name="フローチャート: 判断 596"/>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8" name="フローチャート: 判断 597"/>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9" name="フローチャート: 判断 598"/>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605" name="楕円 604"/>
        <xdr:cNvSpPr/>
      </xdr:nvSpPr>
      <xdr:spPr>
        <a:xfrm>
          <a:off x="21272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3827</xdr:rowOff>
    </xdr:from>
    <xdr:ext cx="469744" cy="259045"/>
    <xdr:sp macro="" textlink="">
      <xdr:nvSpPr>
        <xdr:cNvPr id="606" name="n_1ave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07"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92727</xdr:rowOff>
    </xdr:from>
    <xdr:ext cx="469744" cy="259045"/>
    <xdr:sp macro="" textlink="">
      <xdr:nvSpPr>
        <xdr:cNvPr id="608" name="n_1main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3" name="直線コネクタ 632"/>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4"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35" name="直線コネクタ 634"/>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7" name="直線コネクタ 63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38"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39" name="フローチャート: 判断 63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0" name="フローチャート: 判断 639"/>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1" name="フローチャート: 判断 640"/>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53975</xdr:rowOff>
    </xdr:from>
    <xdr:to>
      <xdr:col>81</xdr:col>
      <xdr:colOff>101600</xdr:colOff>
      <xdr:row>104</xdr:row>
      <xdr:rowOff>155575</xdr:rowOff>
    </xdr:to>
    <xdr:sp macro="" textlink="">
      <xdr:nvSpPr>
        <xdr:cNvPr id="647" name="楕円 646"/>
        <xdr:cNvSpPr/>
      </xdr:nvSpPr>
      <xdr:spPr>
        <a:xfrm>
          <a:off x="1543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74313</xdr:rowOff>
    </xdr:from>
    <xdr:ext cx="405111" cy="259045"/>
    <xdr:sp macro="" textlink="">
      <xdr:nvSpPr>
        <xdr:cNvPr id="648"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49"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652</xdr:rowOff>
    </xdr:from>
    <xdr:ext cx="405111" cy="259045"/>
    <xdr:sp macro="" textlink="">
      <xdr:nvSpPr>
        <xdr:cNvPr id="650" name="n_1mainValue【公民館】&#10;有形固定資産減価償却率"/>
        <xdr:cNvSpPr txBox="1"/>
      </xdr:nvSpPr>
      <xdr:spPr>
        <a:xfrm>
          <a:off x="15266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1" name="直線コネクタ 6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2" name="テキスト ボックス 6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3" name="直線コネクタ 6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4" name="テキスト ボックス 6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5" name="直線コネクタ 6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6" name="テキスト ボックス 6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7" name="直線コネクタ 6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8" name="テキスト ボックス 6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9" name="直線コネクタ 6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0" name="テキスト ボックス 6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1" name="直線コネクタ 6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2" name="テキスト ボックス 6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74" name="直線コネクタ 673"/>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7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76" name="直線コネクタ 67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77"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78" name="直線コネクタ 677"/>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79"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80" name="フローチャート: 判断 67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81" name="フローチャート: 判断 680"/>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2" name="フローチャート: 判断 68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688" name="楕円 687"/>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52088</xdr:rowOff>
    </xdr:from>
    <xdr:ext cx="469744" cy="259045"/>
    <xdr:sp macro="" textlink="">
      <xdr:nvSpPr>
        <xdr:cNvPr id="689"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90"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691" name="n_1mainValue【公民館】&#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橋りょう・トンネルを除くすべての施設類型において，類似団体平均より老朽化が進んでおり，特に，道路は平均値から大きくかい離している。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今後も，点検・診断や計画的な予防保全による長寿命化を進めていくなど，公共施設等の適正管理に努める。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262,519
261,572
677.86
141,331,406
140,296,035
929,061
70,806,025
140,727,154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143527</xdr:rowOff>
    </xdr:from>
    <xdr:ext cx="405111" cy="259045"/>
    <xdr:sp macro="" textlink="">
      <xdr:nvSpPr>
        <xdr:cNvPr id="6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113047</xdr:rowOff>
    </xdr:from>
    <xdr:ext cx="405111" cy="259045"/>
    <xdr:sp macro="" textlink="">
      <xdr:nvSpPr>
        <xdr:cNvPr id="65"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1" name="楕円 70"/>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110507</xdr:rowOff>
    </xdr:from>
    <xdr:ext cx="405111" cy="259045"/>
    <xdr:sp macro="" textlink="">
      <xdr:nvSpPr>
        <xdr:cNvPr id="72" name="n_1mainValue【図書館】&#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98" name="直線コネクタ 97"/>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99"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0" name="直線コネクタ 99"/>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1"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2" name="直線コネクタ 101"/>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3"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4" name="フローチャート: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5" name="フローチャート: 判断 104"/>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36484</xdr:rowOff>
    </xdr:from>
    <xdr:ext cx="469744" cy="259045"/>
    <xdr:sp macro="" textlink="">
      <xdr:nvSpPr>
        <xdr:cNvPr id="106"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07" name="フローチャート: 判断 106"/>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08"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14" name="楕円 113"/>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110870</xdr:rowOff>
    </xdr:from>
    <xdr:ext cx="469744" cy="259045"/>
    <xdr:sp macro="" textlink="">
      <xdr:nvSpPr>
        <xdr:cNvPr id="115"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38" name="直線コネクタ 137"/>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39"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0" name="直線コネクタ 139"/>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1"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2" name="直線コネクタ 141"/>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3"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44" name="フローチャート: 判断 143"/>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45" name="フローチャート: 判断 144"/>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65041</xdr:rowOff>
    </xdr:from>
    <xdr:ext cx="405111" cy="259045"/>
    <xdr:sp macro="" textlink="">
      <xdr:nvSpPr>
        <xdr:cNvPr id="146"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47" name="フローチャート: 判断 146"/>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148"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33782</xdr:rowOff>
    </xdr:from>
    <xdr:to>
      <xdr:col>20</xdr:col>
      <xdr:colOff>38100</xdr:colOff>
      <xdr:row>60</xdr:row>
      <xdr:rowOff>135382</xdr:rowOff>
    </xdr:to>
    <xdr:sp macro="" textlink="">
      <xdr:nvSpPr>
        <xdr:cNvPr id="154" name="楕円 153"/>
        <xdr:cNvSpPr/>
      </xdr:nvSpPr>
      <xdr:spPr>
        <a:xfrm>
          <a:off x="3746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126509</xdr:rowOff>
    </xdr:from>
    <xdr:ext cx="405111" cy="259045"/>
    <xdr:sp macro="" textlink="">
      <xdr:nvSpPr>
        <xdr:cNvPr id="155" name="n_1mainValue【体育館・プール】&#10;有形固定資産減価償却率"/>
        <xdr:cNvSpPr txBox="1"/>
      </xdr:nvSpPr>
      <xdr:spPr>
        <a:xfrm>
          <a:off x="35820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6" name="直線コネクタ 16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7" name="テキスト ボックス 16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8" name="直線コネクタ 16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9" name="テキスト ボックス 16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0" name="直線コネクタ 16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1" name="テキスト ボックス 17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2" name="直線コネクタ 17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3" name="テキスト ボックス 17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4" name="直線コネクタ 17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5" name="テキスト ボックス 17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6" name="直線コネクタ 17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7" name="テキスト ボックス 17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125730</xdr:rowOff>
    </xdr:from>
    <xdr:to>
      <xdr:col>54</xdr:col>
      <xdr:colOff>189865</xdr:colOff>
      <xdr:row>64</xdr:row>
      <xdr:rowOff>68580</xdr:rowOff>
    </xdr:to>
    <xdr:cxnSp macro="">
      <xdr:nvCxnSpPr>
        <xdr:cNvPr id="181" name="直線コネクタ 180"/>
        <xdr:cNvCxnSpPr/>
      </xdr:nvCxnSpPr>
      <xdr:spPr>
        <a:xfrm flipV="1">
          <a:off x="10476865" y="102412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72407</xdr:rowOff>
    </xdr:from>
    <xdr:ext cx="469744" cy="259045"/>
    <xdr:sp macro="" textlink="">
      <xdr:nvSpPr>
        <xdr:cNvPr id="182" name="【体育館・プール】&#10;一人当たり面積最小値テキスト"/>
        <xdr:cNvSpPr txBox="1"/>
      </xdr:nvSpPr>
      <xdr:spPr>
        <a:xfrm>
          <a:off x="10515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68580</xdr:rowOff>
    </xdr:from>
    <xdr:to>
      <xdr:col>55</xdr:col>
      <xdr:colOff>88900</xdr:colOff>
      <xdr:row>64</xdr:row>
      <xdr:rowOff>68580</xdr:rowOff>
    </xdr:to>
    <xdr:cxnSp macro="">
      <xdr:nvCxnSpPr>
        <xdr:cNvPr id="183" name="直線コネクタ 182"/>
        <xdr:cNvCxnSpPr/>
      </xdr:nvCxnSpPr>
      <xdr:spPr>
        <a:xfrm>
          <a:off x="10388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72407</xdr:rowOff>
    </xdr:from>
    <xdr:ext cx="469744" cy="259045"/>
    <xdr:sp macro="" textlink="">
      <xdr:nvSpPr>
        <xdr:cNvPr id="184" name="【体育館・プール】&#10;一人当たり面積最大値テキスト"/>
        <xdr:cNvSpPr txBox="1"/>
      </xdr:nvSpPr>
      <xdr:spPr>
        <a:xfrm>
          <a:off x="10515600" y="100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125730</xdr:rowOff>
    </xdr:from>
    <xdr:to>
      <xdr:col>55</xdr:col>
      <xdr:colOff>88900</xdr:colOff>
      <xdr:row>59</xdr:row>
      <xdr:rowOff>125730</xdr:rowOff>
    </xdr:to>
    <xdr:cxnSp macro="">
      <xdr:nvCxnSpPr>
        <xdr:cNvPr id="185" name="直線コネクタ 184"/>
        <xdr:cNvCxnSpPr/>
      </xdr:nvCxnSpPr>
      <xdr:spPr>
        <a:xfrm>
          <a:off x="10388600" y="1024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81115</xdr:rowOff>
    </xdr:from>
    <xdr:ext cx="469744" cy="259045"/>
    <xdr:sp macro="" textlink="">
      <xdr:nvSpPr>
        <xdr:cNvPr id="186" name="【体育館・プール】&#10;一人当たり面積平均値テキスト"/>
        <xdr:cNvSpPr txBox="1"/>
      </xdr:nvSpPr>
      <xdr:spPr>
        <a:xfrm>
          <a:off x="10515600" y="1071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102688</xdr:rowOff>
    </xdr:from>
    <xdr:to>
      <xdr:col>55</xdr:col>
      <xdr:colOff>50800</xdr:colOff>
      <xdr:row>63</xdr:row>
      <xdr:rowOff>32838</xdr:rowOff>
    </xdr:to>
    <xdr:sp macro="" textlink="">
      <xdr:nvSpPr>
        <xdr:cNvPr id="187" name="フローチャート: 判断 186"/>
        <xdr:cNvSpPr/>
      </xdr:nvSpPr>
      <xdr:spPr>
        <a:xfrm>
          <a:off x="10426700" y="1073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92891</xdr:rowOff>
    </xdr:from>
    <xdr:to>
      <xdr:col>50</xdr:col>
      <xdr:colOff>165100</xdr:colOff>
      <xdr:row>63</xdr:row>
      <xdr:rowOff>23041</xdr:rowOff>
    </xdr:to>
    <xdr:sp macro="" textlink="">
      <xdr:nvSpPr>
        <xdr:cNvPr id="188" name="フローチャート: 判断 187"/>
        <xdr:cNvSpPr/>
      </xdr:nvSpPr>
      <xdr:spPr>
        <a:xfrm>
          <a:off x="9588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14168</xdr:rowOff>
    </xdr:from>
    <xdr:ext cx="469744" cy="259045"/>
    <xdr:sp macro="" textlink="">
      <xdr:nvSpPr>
        <xdr:cNvPr id="189" name="n_1aveValue【体育館・プール】&#10;一人当たり面積"/>
        <xdr:cNvSpPr txBox="1"/>
      </xdr:nvSpPr>
      <xdr:spPr>
        <a:xfrm>
          <a:off x="93917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141877</xdr:rowOff>
    </xdr:from>
    <xdr:to>
      <xdr:col>46</xdr:col>
      <xdr:colOff>38100</xdr:colOff>
      <xdr:row>63</xdr:row>
      <xdr:rowOff>72027</xdr:rowOff>
    </xdr:to>
    <xdr:sp macro="" textlink="">
      <xdr:nvSpPr>
        <xdr:cNvPr id="190" name="フローチャート: 判断 189"/>
        <xdr:cNvSpPr/>
      </xdr:nvSpPr>
      <xdr:spPr>
        <a:xfrm>
          <a:off x="8699500" y="107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88554</xdr:rowOff>
    </xdr:from>
    <xdr:ext cx="469744" cy="259045"/>
    <xdr:sp macro="" textlink="">
      <xdr:nvSpPr>
        <xdr:cNvPr id="191" name="n_2aveValue【体育館・プール】&#10;一人当たり面積"/>
        <xdr:cNvSpPr txBox="1"/>
      </xdr:nvSpPr>
      <xdr:spPr>
        <a:xfrm>
          <a:off x="85154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135346</xdr:rowOff>
    </xdr:from>
    <xdr:to>
      <xdr:col>50</xdr:col>
      <xdr:colOff>165100</xdr:colOff>
      <xdr:row>55</xdr:row>
      <xdr:rowOff>65496</xdr:rowOff>
    </xdr:to>
    <xdr:sp macro="" textlink="">
      <xdr:nvSpPr>
        <xdr:cNvPr id="197" name="楕円 196"/>
        <xdr:cNvSpPr/>
      </xdr:nvSpPr>
      <xdr:spPr>
        <a:xfrm>
          <a:off x="9588500" y="93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53</xdr:row>
      <xdr:rowOff>82023</xdr:rowOff>
    </xdr:from>
    <xdr:ext cx="469744" cy="259045"/>
    <xdr:sp macro="" textlink="">
      <xdr:nvSpPr>
        <xdr:cNvPr id="198" name="n_1mainValue【体育館・プール】&#10;一人当たり面積"/>
        <xdr:cNvSpPr txBox="1"/>
      </xdr:nvSpPr>
      <xdr:spPr>
        <a:xfrm>
          <a:off x="9391727" y="916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5" name="テキスト ボックス 2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6" name="直線コネクタ 2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7" name="テキスト ボックス 2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8" name="直線コネクタ 2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9" name="テキスト ボックス 2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0" name="直線コネクタ 2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1" name="テキスト ボックス 2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2" name="直線コネクタ 2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3" name="テキスト ボックス 2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4" name="直線コネクタ 2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5" name="テキスト ボックス 2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239" name="直線コネクタ 238"/>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240"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241" name="直線コネクタ 240"/>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43" name="直線コネクタ 2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244"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245" name="フローチャート: 判断 244"/>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246" name="フローチャート: 判断 245"/>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xdr:rowOff>
    </xdr:from>
    <xdr:ext cx="405111" cy="259045"/>
    <xdr:sp macro="" textlink="">
      <xdr:nvSpPr>
        <xdr:cNvPr id="247"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248" name="フローチャート: 判断 247"/>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120666</xdr:rowOff>
    </xdr:from>
    <xdr:ext cx="405111" cy="259045"/>
    <xdr:sp macro="" textlink="">
      <xdr:nvSpPr>
        <xdr:cNvPr id="249"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141605</xdr:rowOff>
    </xdr:from>
    <xdr:to>
      <xdr:col>20</xdr:col>
      <xdr:colOff>38100</xdr:colOff>
      <xdr:row>105</xdr:row>
      <xdr:rowOff>71755</xdr:rowOff>
    </xdr:to>
    <xdr:sp macro="" textlink="">
      <xdr:nvSpPr>
        <xdr:cNvPr id="255" name="楕円 254"/>
        <xdr:cNvSpPr/>
      </xdr:nvSpPr>
      <xdr:spPr>
        <a:xfrm>
          <a:off x="3746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88282</xdr:rowOff>
    </xdr:from>
    <xdr:ext cx="405111" cy="259045"/>
    <xdr:sp macro="" textlink="">
      <xdr:nvSpPr>
        <xdr:cNvPr id="256" name="n_1mainValue【市民会館】&#10;有形固定資産減価償却率"/>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7" name="直線コネクタ 26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8" name="テキスト ボックス 26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9" name="直線コネクタ 26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0" name="テキスト ボックス 26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3" name="直線コネクタ 27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4" name="テキスト ボックス 27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5" name="直線コネクタ 27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6" name="テキスト ボックス 27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280" name="直線コネクタ 279"/>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281"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282" name="直線コネクタ 281"/>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283"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284" name="直線コネクタ 283"/>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285"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286" name="フローチャート: 判断 285"/>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287" name="フローチャート: 判断 286"/>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6366</xdr:rowOff>
    </xdr:from>
    <xdr:ext cx="469744" cy="259045"/>
    <xdr:sp macro="" textlink="">
      <xdr:nvSpPr>
        <xdr:cNvPr id="288"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289" name="フローチャート: 判断 288"/>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21607</xdr:rowOff>
    </xdr:from>
    <xdr:ext cx="469744" cy="259045"/>
    <xdr:sp macro="" textlink="">
      <xdr:nvSpPr>
        <xdr:cNvPr id="290"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296" name="楕円 295"/>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156227</xdr:rowOff>
    </xdr:from>
    <xdr:ext cx="469744" cy="259045"/>
    <xdr:sp macro="" textlink="">
      <xdr:nvSpPr>
        <xdr:cNvPr id="297"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322" name="直線コネクタ 321"/>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323"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324" name="直線コネクタ 323"/>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325"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326" name="直線コネクタ 325"/>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327"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28" name="フローチャート: 判断 327"/>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9" name="フローチャート: 判断 328"/>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330"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331" name="フローチャート: 判断 330"/>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33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88265</xdr:rowOff>
    </xdr:from>
    <xdr:to>
      <xdr:col>81</xdr:col>
      <xdr:colOff>101600</xdr:colOff>
      <xdr:row>35</xdr:row>
      <xdr:rowOff>18415</xdr:rowOff>
    </xdr:to>
    <xdr:sp macro="" textlink="">
      <xdr:nvSpPr>
        <xdr:cNvPr id="338" name="楕円 337"/>
        <xdr:cNvSpPr/>
      </xdr:nvSpPr>
      <xdr:spPr>
        <a:xfrm>
          <a:off x="15430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34942</xdr:rowOff>
    </xdr:from>
    <xdr:ext cx="405111" cy="259045"/>
    <xdr:sp macro="" textlink="">
      <xdr:nvSpPr>
        <xdr:cNvPr id="339" name="n_1mainValue【一般廃棄物処理施設】&#10;有形固定資産減価償却率"/>
        <xdr:cNvSpPr txBox="1"/>
      </xdr:nvSpPr>
      <xdr:spPr>
        <a:xfrm>
          <a:off x="15266044"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1" name="テキスト ボックス 35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53" name="テキスト ボックス 35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355" name="テキスト ボックス 35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357" name="テキスト ボックス 356"/>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9" name="テキスト ボックス 35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363" name="直線コネクタ 362"/>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364"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365" name="直線コネクタ 364"/>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366"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367" name="直線コネクタ 366"/>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368"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369" name="フローチャート: 判断 368"/>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370" name="フローチャート: 判断 369"/>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1553</xdr:rowOff>
    </xdr:from>
    <xdr:ext cx="534377" cy="259045"/>
    <xdr:sp macro="" textlink="">
      <xdr:nvSpPr>
        <xdr:cNvPr id="371"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372" name="フローチャート: 判断 371"/>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373"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86449</xdr:rowOff>
    </xdr:from>
    <xdr:to>
      <xdr:col>112</xdr:col>
      <xdr:colOff>38100</xdr:colOff>
      <xdr:row>37</xdr:row>
      <xdr:rowOff>16599</xdr:rowOff>
    </xdr:to>
    <xdr:sp macro="" textlink="">
      <xdr:nvSpPr>
        <xdr:cNvPr id="379" name="楕円 378"/>
        <xdr:cNvSpPr/>
      </xdr:nvSpPr>
      <xdr:spPr>
        <a:xfrm>
          <a:off x="21272500" y="625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35</xdr:row>
      <xdr:rowOff>33126</xdr:rowOff>
    </xdr:from>
    <xdr:ext cx="534377" cy="259045"/>
    <xdr:sp macro="" textlink="">
      <xdr:nvSpPr>
        <xdr:cNvPr id="380" name="n_1mainValue【一般廃棄物処理施設】&#10;一人当たり有形固定資産（償却資産）額"/>
        <xdr:cNvSpPr txBox="1"/>
      </xdr:nvSpPr>
      <xdr:spPr>
        <a:xfrm>
          <a:off x="21043411" y="603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3" name="テキスト ボックス 3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3" name="テキスト ボックス 4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07" name="直線コネクタ 406"/>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08"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409" name="直線コネクタ 408"/>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410"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411" name="直線コネクタ 410"/>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412"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413" name="フローチャート: 判断 412"/>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14" name="フローチャート: 判断 413"/>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6004</xdr:rowOff>
    </xdr:from>
    <xdr:ext cx="405111" cy="259045"/>
    <xdr:sp macro="" textlink="">
      <xdr:nvSpPr>
        <xdr:cNvPr id="415"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416" name="フローチャート: 判断 41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4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146776</xdr:rowOff>
    </xdr:from>
    <xdr:to>
      <xdr:col>81</xdr:col>
      <xdr:colOff>101600</xdr:colOff>
      <xdr:row>58</xdr:row>
      <xdr:rowOff>76926</xdr:rowOff>
    </xdr:to>
    <xdr:sp macro="" textlink="">
      <xdr:nvSpPr>
        <xdr:cNvPr id="423" name="楕円 422"/>
        <xdr:cNvSpPr/>
      </xdr:nvSpPr>
      <xdr:spPr>
        <a:xfrm>
          <a:off x="15430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93453</xdr:rowOff>
    </xdr:from>
    <xdr:ext cx="405111" cy="259045"/>
    <xdr:sp macro="" textlink="">
      <xdr:nvSpPr>
        <xdr:cNvPr id="424" name="n_1mainValue【保健センター・保健所】&#10;有形固定資産減価償却率"/>
        <xdr:cNvSpPr txBox="1"/>
      </xdr:nvSpPr>
      <xdr:spPr>
        <a:xfrm>
          <a:off x="152660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448" name="直線コネクタ 447"/>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4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50" name="直線コネクタ 44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51"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52" name="直線コネクタ 45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453"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54" name="フローチャート: 判断 45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455" name="フローチャート: 判断 454"/>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3827</xdr:rowOff>
    </xdr:from>
    <xdr:ext cx="469744" cy="259045"/>
    <xdr:sp macro="" textlink="">
      <xdr:nvSpPr>
        <xdr:cNvPr id="456"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457" name="フローチャート: 判断 456"/>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458"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464" name="楕円 463"/>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86377</xdr:rowOff>
    </xdr:from>
    <xdr:ext cx="469744" cy="259045"/>
    <xdr:sp macro="" textlink="">
      <xdr:nvSpPr>
        <xdr:cNvPr id="465" name="n_1main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77" name="直線コネクタ 47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78" name="テキスト ボックス 47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79" name="直線コネクタ 47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80" name="テキスト ボックス 47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81" name="直線コネクタ 48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82" name="テキスト ボックス 48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83" name="直線コネクタ 48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84" name="テキスト ボックス 48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488" name="直線コネクタ 487"/>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489"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490" name="直線コネクタ 489"/>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491"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492" name="直線コネクタ 491"/>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493"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494" name="フローチャート: 判断 493"/>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495" name="フローチャート: 判断 494"/>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496"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497" name="フローチャート: 判断 496"/>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498"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504" name="楕円 503"/>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34307</xdr:rowOff>
    </xdr:from>
    <xdr:ext cx="405111" cy="259045"/>
    <xdr:sp macro="" textlink="">
      <xdr:nvSpPr>
        <xdr:cNvPr id="505" name="n_1mainValue【消防施設】&#10;有形固定資産減価償却率"/>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531" name="直線コネクタ 5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5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533" name="直線コネクタ 5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35" name="直線コネクタ 5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5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537" name="フローチャート: 判断 5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538" name="フローチャート: 判断 5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145341</xdr:rowOff>
    </xdr:from>
    <xdr:ext cx="469744" cy="259045"/>
    <xdr:sp macro="" textlink="">
      <xdr:nvSpPr>
        <xdr:cNvPr id="53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540" name="フローチャート: 判断 539"/>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54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68943</xdr:rowOff>
    </xdr:from>
    <xdr:to>
      <xdr:col>112</xdr:col>
      <xdr:colOff>38100</xdr:colOff>
      <xdr:row>80</xdr:row>
      <xdr:rowOff>170543</xdr:rowOff>
    </xdr:to>
    <xdr:sp macro="" textlink="">
      <xdr:nvSpPr>
        <xdr:cNvPr id="547" name="楕円 546"/>
        <xdr:cNvSpPr/>
      </xdr:nvSpPr>
      <xdr:spPr>
        <a:xfrm>
          <a:off x="2127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15620</xdr:rowOff>
    </xdr:from>
    <xdr:ext cx="469744" cy="259045"/>
    <xdr:sp macro="" textlink="">
      <xdr:nvSpPr>
        <xdr:cNvPr id="548" name="n_1mainValue【消防施設】&#10;一人当たり面積"/>
        <xdr:cNvSpPr txBox="1"/>
      </xdr:nvSpPr>
      <xdr:spPr>
        <a:xfrm>
          <a:off x="210757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573" name="直線コネクタ 572"/>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7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75" name="直線コネクタ 57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576"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577" name="直線コネクタ 576"/>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578"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579" name="フローチャート: 判断 578"/>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580" name="フローチャート: 判断 579"/>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80027</xdr:rowOff>
    </xdr:from>
    <xdr:ext cx="405111" cy="259045"/>
    <xdr:sp macro="" textlink="">
      <xdr:nvSpPr>
        <xdr:cNvPr id="581"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582" name="フローチャート: 判断 581"/>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82566</xdr:rowOff>
    </xdr:from>
    <xdr:ext cx="405111" cy="259045"/>
    <xdr:sp macro="" textlink="">
      <xdr:nvSpPr>
        <xdr:cNvPr id="583"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589" name="楕円 588"/>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170197</xdr:rowOff>
    </xdr:from>
    <xdr:ext cx="405111" cy="259045"/>
    <xdr:sp macro="" textlink="">
      <xdr:nvSpPr>
        <xdr:cNvPr id="590" name="n_1mainValue【庁舎】&#10;有形固定資産減価償却率"/>
        <xdr:cNvSpPr txBox="1"/>
      </xdr:nvSpPr>
      <xdr:spPr>
        <a:xfrm>
          <a:off x="15266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612" name="直線コネクタ 611"/>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13"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14" name="直線コネクタ 61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615"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616" name="直線コネクタ 615"/>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617"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618" name="フローチャート: 判断 617"/>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619" name="フローチャート: 判断 618"/>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6114</xdr:rowOff>
    </xdr:from>
    <xdr:ext cx="469744" cy="259045"/>
    <xdr:sp macro="" textlink="">
      <xdr:nvSpPr>
        <xdr:cNvPr id="620"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621" name="フローチャート: 判断 62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622"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628" name="楕円 627"/>
        <xdr:cNvSpPr/>
      </xdr:nvSpPr>
      <xdr:spPr>
        <a:xfrm>
          <a:off x="2127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116095</xdr:rowOff>
    </xdr:from>
    <xdr:ext cx="469744" cy="259045"/>
    <xdr:sp macro="" textlink="">
      <xdr:nvSpPr>
        <xdr:cNvPr id="629" name="n_1mainValue【庁舎】&#10;一人当たり面積"/>
        <xdr:cNvSpPr txBox="1"/>
      </xdr:nvSpPr>
      <xdr:spPr>
        <a:xfrm>
          <a:off x="21075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一般廃棄物処理施設の有形固定資産減価償却率は，他の施設と比較し，平均値を大きく上回っている状態であるが，現在，施設の更新に向け，設計等を行っているところである。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262,519
261,572
677.86
141,331,406
140,296,035
929,061
70,806,025
140,727,154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前年度よりも０．０１ポイント改善したものの，依然として歳入に占める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市税の割合が低く，類似団体との比較においても，最下位に位置している状</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況にある。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今後は，地域経済の活性化対策を実施するほか，債権回収対策室を中心と</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し，さらなる収納率の向上など，増収策を図り，財政力の向上に努めていく。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5" name="直線コネクタ 74"/>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34166</xdr:rowOff>
    </xdr:from>
    <xdr:ext cx="762000" cy="259045"/>
    <xdr:sp macro="" textlink="">
      <xdr:nvSpPr>
        <xdr:cNvPr id="89"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平成２５年度は，行財政改革の効果に加え，市税の増加により前年と比較</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して改善されている状況にあったが，近年は普通交付税の減などにより，悪</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化している状況にある。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今後も，積極的に事務事業の見直しなど，行財政改革を推進していく。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126238</xdr:rowOff>
    </xdr:to>
    <xdr:cxnSp macro="">
      <xdr:nvCxnSpPr>
        <xdr:cNvPr id="130" name="直線コネクタ 129"/>
        <xdr:cNvCxnSpPr/>
      </xdr:nvCxnSpPr>
      <xdr:spPr>
        <a:xfrm>
          <a:off x="4114800" y="1098321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64</xdr:row>
      <xdr:rowOff>10414</xdr:rowOff>
    </xdr:to>
    <xdr:cxnSp macro="">
      <xdr:nvCxnSpPr>
        <xdr:cNvPr id="133" name="直線コネクタ 132"/>
        <xdr:cNvCxnSpPr/>
      </xdr:nvCxnSpPr>
      <xdr:spPr>
        <a:xfrm>
          <a:off x="3225800" y="1090117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99822</xdr:rowOff>
    </xdr:to>
    <xdr:cxnSp macro="">
      <xdr:nvCxnSpPr>
        <xdr:cNvPr id="136" name="直線コネクタ 135"/>
        <xdr:cNvCxnSpPr/>
      </xdr:nvCxnSpPr>
      <xdr:spPr>
        <a:xfrm>
          <a:off x="2336800" y="108673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63</xdr:row>
      <xdr:rowOff>66040</xdr:rowOff>
    </xdr:to>
    <xdr:cxnSp macro="">
      <xdr:nvCxnSpPr>
        <xdr:cNvPr id="139" name="直線コネクタ 138"/>
        <xdr:cNvCxnSpPr/>
      </xdr:nvCxnSpPr>
      <xdr:spPr>
        <a:xfrm>
          <a:off x="1447800" y="108480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9" name="楕円 148"/>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91965</xdr:rowOff>
    </xdr:from>
    <xdr:ext cx="762000" cy="259045"/>
    <xdr:sp macro="" textlink="">
      <xdr:nvSpPr>
        <xdr:cNvPr id="150" name="財政構造の弾力性該当値テキスト"/>
        <xdr:cNvSpPr txBox="1"/>
      </xdr:nvSpPr>
      <xdr:spPr>
        <a:xfrm>
          <a:off x="50419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2" name="テキスト ボックス 151"/>
        <xdr:cNvSpPr txBox="1"/>
      </xdr:nvSpPr>
      <xdr:spPr>
        <a:xfrm>
          <a:off x="3733800" y="1070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3" name="楕円 152"/>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4" name="テキスト ボックス 153"/>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5" name="楕円 154"/>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6" name="テキスト ボックス 155"/>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7" name="楕円 156"/>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107713</xdr:rowOff>
    </xdr:from>
    <xdr:ext cx="762000" cy="259045"/>
    <xdr:sp macro="" textlink="">
      <xdr:nvSpPr>
        <xdr:cNvPr id="158" name="テキスト ボックス 157"/>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市単独で消防本部を設置していることや港湾事業および市立高校を抱えて</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いること，さらには平成１６年度の市町村合併により，類似団体と比較して</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高い人件費については，行財政対策を実施し，職員数の削減等に鋭意努めて</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いるところであるが，人口減少が著しく，人口１人当たりおいては，類似団</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体との比較で下位に位置している状況にある。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今後も，引き続き積極的に事務事業の見直しなど，行財政改革を推進して</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108066</xdr:rowOff>
    </xdr:from>
    <xdr:to>
      <xdr:col>23</xdr:col>
      <xdr:colOff>133350</xdr:colOff>
      <xdr:row>87</xdr:row>
      <xdr:rowOff>28746</xdr:rowOff>
    </xdr:to>
    <xdr:cxnSp macro="">
      <xdr:nvCxnSpPr>
        <xdr:cNvPr id="191" name="直線コネクタ 190"/>
        <xdr:cNvCxnSpPr/>
      </xdr:nvCxnSpPr>
      <xdr:spPr>
        <a:xfrm>
          <a:off x="4114800" y="14852766"/>
          <a:ext cx="838200" cy="9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108066</xdr:rowOff>
    </xdr:from>
    <xdr:to>
      <xdr:col>19</xdr:col>
      <xdr:colOff>133350</xdr:colOff>
      <xdr:row>87</xdr:row>
      <xdr:rowOff>851</xdr:rowOff>
    </xdr:to>
    <xdr:cxnSp macro="">
      <xdr:nvCxnSpPr>
        <xdr:cNvPr id="194" name="直線コネクタ 193"/>
        <xdr:cNvCxnSpPr/>
      </xdr:nvCxnSpPr>
      <xdr:spPr>
        <a:xfrm flipV="1">
          <a:off x="3225800" y="14852766"/>
          <a:ext cx="889000" cy="6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5876</xdr:rowOff>
    </xdr:from>
    <xdr:to>
      <xdr:col>15</xdr:col>
      <xdr:colOff>82550</xdr:colOff>
      <xdr:row>87</xdr:row>
      <xdr:rowOff>851</xdr:rowOff>
    </xdr:to>
    <xdr:cxnSp macro="">
      <xdr:nvCxnSpPr>
        <xdr:cNvPr id="197" name="直線コネクタ 196"/>
        <xdr:cNvCxnSpPr/>
      </xdr:nvCxnSpPr>
      <xdr:spPr>
        <a:xfrm>
          <a:off x="2336800" y="14750576"/>
          <a:ext cx="889000" cy="1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65315</xdr:rowOff>
    </xdr:from>
    <xdr:to>
      <xdr:col>11</xdr:col>
      <xdr:colOff>31750</xdr:colOff>
      <xdr:row>86</xdr:row>
      <xdr:rowOff>5876</xdr:rowOff>
    </xdr:to>
    <xdr:cxnSp macro="">
      <xdr:nvCxnSpPr>
        <xdr:cNvPr id="200" name="直線コネクタ 199"/>
        <xdr:cNvCxnSpPr/>
      </xdr:nvCxnSpPr>
      <xdr:spPr>
        <a:xfrm>
          <a:off x="1447800" y="14638565"/>
          <a:ext cx="889000" cy="1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149396</xdr:rowOff>
    </xdr:from>
    <xdr:to>
      <xdr:col>23</xdr:col>
      <xdr:colOff>184150</xdr:colOff>
      <xdr:row>87</xdr:row>
      <xdr:rowOff>79546</xdr:rowOff>
    </xdr:to>
    <xdr:sp macro="" textlink="">
      <xdr:nvSpPr>
        <xdr:cNvPr id="210" name="楕円 209"/>
        <xdr:cNvSpPr/>
      </xdr:nvSpPr>
      <xdr:spPr>
        <a:xfrm>
          <a:off x="4902200" y="148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121473</xdr:rowOff>
    </xdr:from>
    <xdr:ext cx="762000" cy="259045"/>
    <xdr:sp macro="" textlink="">
      <xdr:nvSpPr>
        <xdr:cNvPr id="211" name="人件費・物件費等の状況該当値テキスト"/>
        <xdr:cNvSpPr txBox="1"/>
      </xdr:nvSpPr>
      <xdr:spPr>
        <a:xfrm>
          <a:off x="5041900" y="1486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57266</xdr:rowOff>
    </xdr:from>
    <xdr:to>
      <xdr:col>19</xdr:col>
      <xdr:colOff>184150</xdr:colOff>
      <xdr:row>86</xdr:row>
      <xdr:rowOff>158866</xdr:rowOff>
    </xdr:to>
    <xdr:sp macro="" textlink="">
      <xdr:nvSpPr>
        <xdr:cNvPr id="212" name="楕円 211"/>
        <xdr:cNvSpPr/>
      </xdr:nvSpPr>
      <xdr:spPr>
        <a:xfrm>
          <a:off x="4064000" y="148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143643</xdr:rowOff>
    </xdr:from>
    <xdr:ext cx="736600" cy="259045"/>
    <xdr:sp macro="" textlink="">
      <xdr:nvSpPr>
        <xdr:cNvPr id="213" name="テキスト ボックス 212"/>
        <xdr:cNvSpPr txBox="1"/>
      </xdr:nvSpPr>
      <xdr:spPr>
        <a:xfrm>
          <a:off x="3733800" y="1488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121501</xdr:rowOff>
    </xdr:from>
    <xdr:to>
      <xdr:col>15</xdr:col>
      <xdr:colOff>133350</xdr:colOff>
      <xdr:row>87</xdr:row>
      <xdr:rowOff>51651</xdr:rowOff>
    </xdr:to>
    <xdr:sp macro="" textlink="">
      <xdr:nvSpPr>
        <xdr:cNvPr id="214" name="楕円 213"/>
        <xdr:cNvSpPr/>
      </xdr:nvSpPr>
      <xdr:spPr>
        <a:xfrm>
          <a:off x="3175000" y="148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36428</xdr:rowOff>
    </xdr:from>
    <xdr:ext cx="762000" cy="259045"/>
    <xdr:sp macro="" textlink="">
      <xdr:nvSpPr>
        <xdr:cNvPr id="215" name="テキスト ボックス 214"/>
        <xdr:cNvSpPr txBox="1"/>
      </xdr:nvSpPr>
      <xdr:spPr>
        <a:xfrm>
          <a:off x="2844800" y="1495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126526</xdr:rowOff>
    </xdr:from>
    <xdr:to>
      <xdr:col>11</xdr:col>
      <xdr:colOff>82550</xdr:colOff>
      <xdr:row>86</xdr:row>
      <xdr:rowOff>56676</xdr:rowOff>
    </xdr:to>
    <xdr:sp macro="" textlink="">
      <xdr:nvSpPr>
        <xdr:cNvPr id="216" name="楕円 215"/>
        <xdr:cNvSpPr/>
      </xdr:nvSpPr>
      <xdr:spPr>
        <a:xfrm>
          <a:off x="2286000" y="146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41453</xdr:rowOff>
    </xdr:from>
    <xdr:ext cx="762000" cy="259045"/>
    <xdr:sp macro="" textlink="">
      <xdr:nvSpPr>
        <xdr:cNvPr id="217" name="テキスト ボックス 216"/>
        <xdr:cNvSpPr txBox="1"/>
      </xdr:nvSpPr>
      <xdr:spPr>
        <a:xfrm>
          <a:off x="1955800" y="147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14515</xdr:rowOff>
    </xdr:from>
    <xdr:to>
      <xdr:col>7</xdr:col>
      <xdr:colOff>31750</xdr:colOff>
      <xdr:row>85</xdr:row>
      <xdr:rowOff>116115</xdr:rowOff>
    </xdr:to>
    <xdr:sp macro="" textlink="">
      <xdr:nvSpPr>
        <xdr:cNvPr id="218" name="楕円 217"/>
        <xdr:cNvSpPr/>
      </xdr:nvSpPr>
      <xdr:spPr>
        <a:xfrm>
          <a:off x="1397000" y="145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100892</xdr:rowOff>
    </xdr:from>
    <xdr:ext cx="762000" cy="259045"/>
    <xdr:sp macro="" textlink="">
      <xdr:nvSpPr>
        <xdr:cNvPr id="219" name="テキスト ボックス 218"/>
        <xdr:cNvSpPr txBox="1"/>
      </xdr:nvSpPr>
      <xdr:spPr>
        <a:xfrm>
          <a:off x="1066800" y="146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２４</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年１月から平成２７年３月３１日までの間には給与の独自減額を</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実施した</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ほか，</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平成２７年度には国の給与制度の総合的見直しを踏まえ，給</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与制度の見直しを実施し，制度の見直しに伴う経過措置について，国が３年</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間の現給保障としたのに対し，市では２か年で段階的に引き下げたことから，</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ラスパイレス指数については類似団体の中で低い水準となっている。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88</xdr:row>
      <xdr:rowOff>147461</xdr:rowOff>
    </xdr:to>
    <xdr:cxnSp macro="">
      <xdr:nvCxnSpPr>
        <xdr:cNvPr id="248" name="直線コネクタ 247"/>
        <xdr:cNvCxnSpPr/>
      </xdr:nvCxnSpPr>
      <xdr:spPr>
        <a:xfrm flipV="1">
          <a:off x="17018000" y="14001750"/>
          <a:ext cx="0" cy="123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119538</xdr:rowOff>
    </xdr:from>
    <xdr:ext cx="762000" cy="259045"/>
    <xdr:sp macro="" textlink="">
      <xdr:nvSpPr>
        <xdr:cNvPr id="249"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147461</xdr:rowOff>
    </xdr:from>
    <xdr:to>
      <xdr:col>81</xdr:col>
      <xdr:colOff>133350</xdr:colOff>
      <xdr:row>88</xdr:row>
      <xdr:rowOff>147461</xdr:rowOff>
    </xdr:to>
    <xdr:cxnSp macro="">
      <xdr:nvCxnSpPr>
        <xdr:cNvPr id="250" name="直線コネクタ 249"/>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3" name="直線コネクタ 252"/>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4"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5" name="フローチャート: 判断 254"/>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42334</xdr:rowOff>
    </xdr:to>
    <xdr:cxnSp macro="">
      <xdr:nvCxnSpPr>
        <xdr:cNvPr id="256" name="直線コネクタ 255"/>
        <xdr:cNvCxnSpPr/>
      </xdr:nvCxnSpPr>
      <xdr:spPr>
        <a:xfrm>
          <a:off x="15290800" y="144307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28928</xdr:rowOff>
    </xdr:to>
    <xdr:cxnSp macro="">
      <xdr:nvCxnSpPr>
        <xdr:cNvPr id="259" name="直線コネクタ 258"/>
        <xdr:cNvCxnSpPr/>
      </xdr:nvCxnSpPr>
      <xdr:spPr>
        <a:xfrm>
          <a:off x="14401800" y="1436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60" name="フローチャート: 判断 259"/>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61" name="テキスト ボックス 260"/>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7055</xdr:rowOff>
    </xdr:from>
    <xdr:to>
      <xdr:col>68</xdr:col>
      <xdr:colOff>152400</xdr:colOff>
      <xdr:row>83</xdr:row>
      <xdr:rowOff>133350</xdr:rowOff>
    </xdr:to>
    <xdr:cxnSp macro="">
      <xdr:nvCxnSpPr>
        <xdr:cNvPr id="262" name="直線コネクタ 261"/>
        <xdr:cNvCxnSpPr/>
      </xdr:nvCxnSpPr>
      <xdr:spPr>
        <a:xfrm>
          <a:off x="13512800" y="13894505"/>
          <a:ext cx="889000" cy="46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3" name="フローチャート: 判断 262"/>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4" name="テキスト ボックス 263"/>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6" name="テキスト ボックス 265"/>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3"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4" name="楕円 273"/>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5" name="テキスト ボックス 274"/>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149578</xdr:rowOff>
    </xdr:from>
    <xdr:to>
      <xdr:col>73</xdr:col>
      <xdr:colOff>44450</xdr:colOff>
      <xdr:row>84</xdr:row>
      <xdr:rowOff>79728</xdr:rowOff>
    </xdr:to>
    <xdr:sp macro="" textlink="">
      <xdr:nvSpPr>
        <xdr:cNvPr id="276" name="楕円 275"/>
        <xdr:cNvSpPr/>
      </xdr:nvSpPr>
      <xdr:spPr>
        <a:xfrm>
          <a:off x="15240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77" name="テキスト ボックス 276"/>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127705</xdr:rowOff>
    </xdr:from>
    <xdr:to>
      <xdr:col>64</xdr:col>
      <xdr:colOff>152400</xdr:colOff>
      <xdr:row>81</xdr:row>
      <xdr:rowOff>57855</xdr:rowOff>
    </xdr:to>
    <xdr:sp macro="" textlink="">
      <xdr:nvSpPr>
        <xdr:cNvPr id="280" name="楕円 279"/>
        <xdr:cNvSpPr/>
      </xdr:nvSpPr>
      <xdr:spPr>
        <a:xfrm>
          <a:off x="13462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68032</xdr:rowOff>
    </xdr:from>
    <xdr:ext cx="762000" cy="259045"/>
    <xdr:sp macro="" textlink="">
      <xdr:nvSpPr>
        <xdr:cNvPr id="281" name="テキスト ボックス 280"/>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150">
              <a:latin typeface="ＭＳ ゴシック" panose="020B0609070205080204" pitchFamily="49" charset="-128"/>
              <a:ea typeface="ＭＳ ゴシック" panose="020B0609070205080204" pitchFamily="49" charset="-128"/>
            </a:rPr>
            <a:t>これまでも行財政対策の主要な取り組みとして職員数の見直しを掲げ，事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務の見直しやアウトソーシングの推進などにより，毎年着実に職員数の削減</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を進めてきたが，人口減少率が職員の削減率を上回っていることに加え，市</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単独で消防本部を設置していることや，港湾事業および市立高校を抱えてい</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ることから，類似団体内の順位は下位に位置している状況にある。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今後も，積極的に事務事業の見直しを図り，人口減少に対応した行政のス</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リム化を進めていく一方，近年の権限移譲や義務付け・枠付けの見直し，社</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会保障制度のめまぐるしい改正など，新たな行政課題への対応も見据えた適</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切な職員配置に努めていく。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1" name="直線コネクタ 310"/>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2"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3" name="直線コネクタ 312"/>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4"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5" name="直線コネクタ 314"/>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75565</xdr:rowOff>
    </xdr:to>
    <xdr:cxnSp macro="">
      <xdr:nvCxnSpPr>
        <xdr:cNvPr id="316" name="直線コネクタ 315"/>
        <xdr:cNvCxnSpPr/>
      </xdr:nvCxnSpPr>
      <xdr:spPr>
        <a:xfrm>
          <a:off x="16179800" y="110121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7"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18" name="フローチャート: 判断 317"/>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7196</xdr:rowOff>
    </xdr:from>
    <xdr:to>
      <xdr:col>77</xdr:col>
      <xdr:colOff>44450</xdr:colOff>
      <xdr:row>64</xdr:row>
      <xdr:rowOff>39370</xdr:rowOff>
    </xdr:to>
    <xdr:cxnSp macro="">
      <xdr:nvCxnSpPr>
        <xdr:cNvPr id="319" name="直線コネクタ 318"/>
        <xdr:cNvCxnSpPr/>
      </xdr:nvCxnSpPr>
      <xdr:spPr>
        <a:xfrm>
          <a:off x="15290800" y="109799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0" name="フローチャート: 判断 319"/>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1" name="テキスト ボックス 320"/>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166581</xdr:rowOff>
    </xdr:from>
    <xdr:to>
      <xdr:col>72</xdr:col>
      <xdr:colOff>203200</xdr:colOff>
      <xdr:row>64</xdr:row>
      <xdr:rowOff>7196</xdr:rowOff>
    </xdr:to>
    <xdr:cxnSp macro="">
      <xdr:nvCxnSpPr>
        <xdr:cNvPr id="322" name="直線コネクタ 321"/>
        <xdr:cNvCxnSpPr/>
      </xdr:nvCxnSpPr>
      <xdr:spPr>
        <a:xfrm>
          <a:off x="14401800" y="109679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3" name="フローチャート: 判断 322"/>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4" name="テキスト ボックス 323"/>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166581</xdr:rowOff>
    </xdr:from>
    <xdr:to>
      <xdr:col>68</xdr:col>
      <xdr:colOff>152400</xdr:colOff>
      <xdr:row>64</xdr:row>
      <xdr:rowOff>15240</xdr:rowOff>
    </xdr:to>
    <xdr:cxnSp macro="">
      <xdr:nvCxnSpPr>
        <xdr:cNvPr id="325" name="直線コネクタ 324"/>
        <xdr:cNvCxnSpPr/>
      </xdr:nvCxnSpPr>
      <xdr:spPr>
        <a:xfrm flipV="1">
          <a:off x="13512800" y="109679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6" name="フローチャート: 判断 325"/>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7" name="テキスト ボックス 326"/>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28" name="フローチャート: 判断 327"/>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29" name="テキスト ボックス 328"/>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24765</xdr:rowOff>
    </xdr:from>
    <xdr:to>
      <xdr:col>81</xdr:col>
      <xdr:colOff>95250</xdr:colOff>
      <xdr:row>64</xdr:row>
      <xdr:rowOff>126365</xdr:rowOff>
    </xdr:to>
    <xdr:sp macro="" textlink="">
      <xdr:nvSpPr>
        <xdr:cNvPr id="335" name="楕円 334"/>
        <xdr:cNvSpPr/>
      </xdr:nvSpPr>
      <xdr:spPr>
        <a:xfrm>
          <a:off x="16967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168292</xdr:rowOff>
    </xdr:from>
    <xdr:ext cx="762000" cy="259045"/>
    <xdr:sp macro="" textlink="">
      <xdr:nvSpPr>
        <xdr:cNvPr id="336" name="定員管理の状況該当値テキスト"/>
        <xdr:cNvSpPr txBox="1"/>
      </xdr:nvSpPr>
      <xdr:spPr>
        <a:xfrm>
          <a:off x="17106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37" name="楕円 336"/>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74947</xdr:rowOff>
    </xdr:from>
    <xdr:ext cx="736600" cy="259045"/>
    <xdr:sp macro="" textlink="">
      <xdr:nvSpPr>
        <xdr:cNvPr id="338" name="テキスト ボックス 337"/>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127846</xdr:rowOff>
    </xdr:from>
    <xdr:to>
      <xdr:col>73</xdr:col>
      <xdr:colOff>44450</xdr:colOff>
      <xdr:row>64</xdr:row>
      <xdr:rowOff>57996</xdr:rowOff>
    </xdr:to>
    <xdr:sp macro="" textlink="">
      <xdr:nvSpPr>
        <xdr:cNvPr id="339" name="楕円 338"/>
        <xdr:cNvSpPr/>
      </xdr:nvSpPr>
      <xdr:spPr>
        <a:xfrm>
          <a:off x="15240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42773</xdr:rowOff>
    </xdr:from>
    <xdr:ext cx="762000" cy="259045"/>
    <xdr:sp macro="" textlink="">
      <xdr:nvSpPr>
        <xdr:cNvPr id="340" name="テキスト ボックス 339"/>
        <xdr:cNvSpPr txBox="1"/>
      </xdr:nvSpPr>
      <xdr:spPr>
        <a:xfrm>
          <a:off x="14909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115781</xdr:rowOff>
    </xdr:from>
    <xdr:to>
      <xdr:col>68</xdr:col>
      <xdr:colOff>203200</xdr:colOff>
      <xdr:row>64</xdr:row>
      <xdr:rowOff>45931</xdr:rowOff>
    </xdr:to>
    <xdr:sp macro="" textlink="">
      <xdr:nvSpPr>
        <xdr:cNvPr id="341" name="楕円 340"/>
        <xdr:cNvSpPr/>
      </xdr:nvSpPr>
      <xdr:spPr>
        <a:xfrm>
          <a:off x="14351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30708</xdr:rowOff>
    </xdr:from>
    <xdr:ext cx="762000" cy="259045"/>
    <xdr:sp macro="" textlink="">
      <xdr:nvSpPr>
        <xdr:cNvPr id="342" name="テキスト ボックス 341"/>
        <xdr:cNvSpPr txBox="1"/>
      </xdr:nvSpPr>
      <xdr:spPr>
        <a:xfrm>
          <a:off x="14020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3" name="楕円 342"/>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44" name="テキスト ボックス 343"/>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市債残高は減少してきており，交付税措置のある起債の選択などにより改</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善に努めている。前年度と比較して元利償還金が減少したが，病院事業に係</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る準元利償還金が増加したこと等により平成２９年度の実質公債費比率（３</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か年平均）は７．９％となり，０．４ポイント悪化したところである。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今後も起債発行額を極力抑制していき，比率の改善に努めていく。</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（単年度実質公債費比率参考）</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平成２９年度　８．１％</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平成２８年度　７．７％</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平成２７年度　７．９％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1" name="直線コネクタ 370"/>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2"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3" name="直線コネクタ 372"/>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4"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5" name="直線コネクタ 374"/>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165608</xdr:rowOff>
    </xdr:to>
    <xdr:cxnSp macro="">
      <xdr:nvCxnSpPr>
        <xdr:cNvPr id="376" name="直線コネクタ 375"/>
        <xdr:cNvCxnSpPr/>
      </xdr:nvCxnSpPr>
      <xdr:spPr>
        <a:xfrm>
          <a:off x="16179800" y="698500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7"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78" name="フローチャート: 判断 377"/>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146304</xdr:rowOff>
    </xdr:to>
    <xdr:cxnSp macro="">
      <xdr:nvCxnSpPr>
        <xdr:cNvPr id="379" name="直線コネクタ 378"/>
        <xdr:cNvCxnSpPr/>
      </xdr:nvCxnSpPr>
      <xdr:spPr>
        <a:xfrm flipV="1">
          <a:off x="15290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165608</xdr:rowOff>
    </xdr:to>
    <xdr:cxnSp macro="">
      <xdr:nvCxnSpPr>
        <xdr:cNvPr id="382" name="直線コネクタ 381"/>
        <xdr:cNvCxnSpPr/>
      </xdr:nvCxnSpPr>
      <xdr:spPr>
        <a:xfrm flipV="1">
          <a:off x="14401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3" name="フローチャート: 判断 382"/>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4" name="テキスト ボックス 383"/>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71374</xdr:rowOff>
    </xdr:to>
    <xdr:cxnSp macro="">
      <xdr:nvCxnSpPr>
        <xdr:cNvPr id="385" name="直線コネクタ 384"/>
        <xdr:cNvCxnSpPr/>
      </xdr:nvCxnSpPr>
      <xdr:spPr>
        <a:xfrm flipV="1">
          <a:off x="13512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6" name="フローチャート: 判断 385"/>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7" name="テキスト ボックス 386"/>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8" name="フローチャート: 判断 387"/>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89" name="テキスト ボックス 388"/>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5" name="楕円 394"/>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6"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7" name="楕円 396"/>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8" name="テキスト ボックス 397"/>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9" name="楕円 398"/>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0" name="テキスト ボックス 399"/>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1" name="楕円 400"/>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2" name="テキスト ボックス 401"/>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3" name="楕円 402"/>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4" name="テキスト ボックス 403"/>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新規起債発行の抑制や職員数の減少に伴う退職手当負担見込額の減少等に</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より，将来負担額が改善され，平成２９年度の将来負担比率は６１．１％と</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前年度より１．８ポイント改善されたところであるが，類似団体との比較に</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おいては，下位に位置している状況にある。</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　今後も，職員数の見直しや，新規起債発行の抑制等を進めるなど，比率の</a:t>
          </a:r>
          <a:endParaRPr kumimoji="1" lang="en-US" altLang="ja-JP" sz="1150">
            <a:latin typeface="ＭＳ ゴシック" panose="020B0609070205080204" pitchFamily="49" charset="-128"/>
            <a:ea typeface="ＭＳ ゴシック" panose="020B0609070205080204" pitchFamily="49" charset="-128"/>
          </a:endParaRPr>
        </a:p>
        <a:p>
          <a:r>
            <a:rPr kumimoji="1" lang="ja-JP" altLang="en-US" sz="1150">
              <a:latin typeface="ＭＳ ゴシック" panose="020B0609070205080204" pitchFamily="49" charset="-128"/>
              <a:ea typeface="ＭＳ ゴシック" panose="020B0609070205080204" pitchFamily="49" charset="-128"/>
            </a:rPr>
            <a:t>改善に努めていく。</a:t>
          </a:r>
          <a:endParaRPr kumimoji="1" lang="en-US" altLang="ja-JP" sz="1150">
            <a:latin typeface="ＭＳ ゴシック" panose="020B0609070205080204" pitchFamily="49" charset="-128"/>
            <a:ea typeface="ＭＳ ゴシック" panose="020B0609070205080204" pitchFamily="49" charset="-128"/>
          </a:endParaRPr>
        </a:p>
        <a:p>
          <a:endParaRPr kumimoji="1" lang="ja-JP" altLang="en-US" sz="115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3" name="直線コネクタ 432"/>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4"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5" name="直線コネクタ 434"/>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118914</xdr:rowOff>
    </xdr:from>
    <xdr:to>
      <xdr:col>81</xdr:col>
      <xdr:colOff>44450</xdr:colOff>
      <xdr:row>16</xdr:row>
      <xdr:rowOff>133392</xdr:rowOff>
    </xdr:to>
    <xdr:cxnSp macro="">
      <xdr:nvCxnSpPr>
        <xdr:cNvPr id="438" name="直線コネクタ 437"/>
        <xdr:cNvCxnSpPr/>
      </xdr:nvCxnSpPr>
      <xdr:spPr>
        <a:xfrm flipV="1">
          <a:off x="16179800" y="286211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39"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0" name="フローチャート: 判断 439"/>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133392</xdr:rowOff>
    </xdr:from>
    <xdr:to>
      <xdr:col>77</xdr:col>
      <xdr:colOff>44450</xdr:colOff>
      <xdr:row>16</xdr:row>
      <xdr:rowOff>168783</xdr:rowOff>
    </xdr:to>
    <xdr:cxnSp macro="">
      <xdr:nvCxnSpPr>
        <xdr:cNvPr id="441" name="直線コネクタ 440"/>
        <xdr:cNvCxnSpPr/>
      </xdr:nvCxnSpPr>
      <xdr:spPr>
        <a:xfrm flipV="1">
          <a:off x="15290800" y="287659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2" name="フローチャート: 判断 441"/>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3" name="テキスト ボックス 442"/>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168783</xdr:rowOff>
    </xdr:from>
    <xdr:to>
      <xdr:col>72</xdr:col>
      <xdr:colOff>203200</xdr:colOff>
      <xdr:row>17</xdr:row>
      <xdr:rowOff>45593</xdr:rowOff>
    </xdr:to>
    <xdr:cxnSp macro="">
      <xdr:nvCxnSpPr>
        <xdr:cNvPr id="444" name="直線コネクタ 443"/>
        <xdr:cNvCxnSpPr/>
      </xdr:nvCxnSpPr>
      <xdr:spPr>
        <a:xfrm flipV="1">
          <a:off x="14401800" y="291198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5" name="フローチャート: 判断 444"/>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6" name="テキスト ボックス 445"/>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45593</xdr:rowOff>
    </xdr:from>
    <xdr:to>
      <xdr:col>68</xdr:col>
      <xdr:colOff>152400</xdr:colOff>
      <xdr:row>17</xdr:row>
      <xdr:rowOff>75353</xdr:rowOff>
    </xdr:to>
    <xdr:cxnSp macro="">
      <xdr:nvCxnSpPr>
        <xdr:cNvPr id="447" name="直線コネクタ 446"/>
        <xdr:cNvCxnSpPr/>
      </xdr:nvCxnSpPr>
      <xdr:spPr>
        <a:xfrm flipV="1">
          <a:off x="13512800" y="2960243"/>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48" name="フローチャート: 判断 447"/>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49" name="テキスト ボックス 448"/>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0" name="フローチャート: 判断 449"/>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1" name="テキスト ボックス 450"/>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68114</xdr:rowOff>
    </xdr:from>
    <xdr:to>
      <xdr:col>81</xdr:col>
      <xdr:colOff>95250</xdr:colOff>
      <xdr:row>16</xdr:row>
      <xdr:rowOff>169714</xdr:rowOff>
    </xdr:to>
    <xdr:sp macro="" textlink="">
      <xdr:nvSpPr>
        <xdr:cNvPr id="457" name="楕円 456"/>
        <xdr:cNvSpPr/>
      </xdr:nvSpPr>
      <xdr:spPr>
        <a:xfrm>
          <a:off x="169672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40191</xdr:rowOff>
    </xdr:from>
    <xdr:ext cx="762000" cy="259045"/>
    <xdr:sp macro="" textlink="">
      <xdr:nvSpPr>
        <xdr:cNvPr id="458" name="将来負担の状況該当値テキスト"/>
        <xdr:cNvSpPr txBox="1"/>
      </xdr:nvSpPr>
      <xdr:spPr>
        <a:xfrm>
          <a:off x="17106900" y="27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82592</xdr:rowOff>
    </xdr:from>
    <xdr:to>
      <xdr:col>77</xdr:col>
      <xdr:colOff>95250</xdr:colOff>
      <xdr:row>17</xdr:row>
      <xdr:rowOff>12742</xdr:rowOff>
    </xdr:to>
    <xdr:sp macro="" textlink="">
      <xdr:nvSpPr>
        <xdr:cNvPr id="459" name="楕円 458"/>
        <xdr:cNvSpPr/>
      </xdr:nvSpPr>
      <xdr:spPr>
        <a:xfrm>
          <a:off x="161290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168969</xdr:rowOff>
    </xdr:from>
    <xdr:ext cx="736600" cy="259045"/>
    <xdr:sp macro="" textlink="">
      <xdr:nvSpPr>
        <xdr:cNvPr id="460" name="テキスト ボックス 459"/>
        <xdr:cNvSpPr txBox="1"/>
      </xdr:nvSpPr>
      <xdr:spPr>
        <a:xfrm>
          <a:off x="15798800" y="291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117983</xdr:rowOff>
    </xdr:from>
    <xdr:to>
      <xdr:col>73</xdr:col>
      <xdr:colOff>44450</xdr:colOff>
      <xdr:row>17</xdr:row>
      <xdr:rowOff>48133</xdr:rowOff>
    </xdr:to>
    <xdr:sp macro="" textlink="">
      <xdr:nvSpPr>
        <xdr:cNvPr id="461" name="楕円 460"/>
        <xdr:cNvSpPr/>
      </xdr:nvSpPr>
      <xdr:spPr>
        <a:xfrm>
          <a:off x="15240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32910</xdr:rowOff>
    </xdr:from>
    <xdr:ext cx="762000" cy="259045"/>
    <xdr:sp macro="" textlink="">
      <xdr:nvSpPr>
        <xdr:cNvPr id="462" name="テキスト ボックス 461"/>
        <xdr:cNvSpPr txBox="1"/>
      </xdr:nvSpPr>
      <xdr:spPr>
        <a:xfrm>
          <a:off x="14909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166243</xdr:rowOff>
    </xdr:from>
    <xdr:to>
      <xdr:col>68</xdr:col>
      <xdr:colOff>203200</xdr:colOff>
      <xdr:row>17</xdr:row>
      <xdr:rowOff>96393</xdr:rowOff>
    </xdr:to>
    <xdr:sp macro="" textlink="">
      <xdr:nvSpPr>
        <xdr:cNvPr id="463" name="楕円 462"/>
        <xdr:cNvSpPr/>
      </xdr:nvSpPr>
      <xdr:spPr>
        <a:xfrm>
          <a:off x="14351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81170</xdr:rowOff>
    </xdr:from>
    <xdr:ext cx="762000" cy="259045"/>
    <xdr:sp macro="" textlink="">
      <xdr:nvSpPr>
        <xdr:cNvPr id="464" name="テキスト ボックス 463"/>
        <xdr:cNvSpPr txBox="1"/>
      </xdr:nvSpPr>
      <xdr:spPr>
        <a:xfrm>
          <a:off x="14020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24553</xdr:rowOff>
    </xdr:from>
    <xdr:to>
      <xdr:col>64</xdr:col>
      <xdr:colOff>152400</xdr:colOff>
      <xdr:row>17</xdr:row>
      <xdr:rowOff>126153</xdr:rowOff>
    </xdr:to>
    <xdr:sp macro="" textlink="">
      <xdr:nvSpPr>
        <xdr:cNvPr id="465" name="楕円 464"/>
        <xdr:cNvSpPr/>
      </xdr:nvSpPr>
      <xdr:spPr>
        <a:xfrm>
          <a:off x="13462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110930</xdr:rowOff>
    </xdr:from>
    <xdr:ext cx="762000" cy="259045"/>
    <xdr:sp macro="" textlink="">
      <xdr:nvSpPr>
        <xdr:cNvPr id="466" name="テキスト ボックス 465"/>
        <xdr:cNvSpPr txBox="1"/>
      </xdr:nvSpPr>
      <xdr:spPr>
        <a:xfrm>
          <a:off x="13131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262,519
261,572
677.86
141,331,406
140,296,035
929,061
70,806,025
140,727,154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市単独で消防本部を設置していることや，港湾事業および市立</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高校を抱えていること，</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さらには平成１６年度の市町村合併によ</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り，類似団体と比較し，人件費の経常収支比率が高い状況にあっ</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たが，職員数の削減などにより，平成２５年度から改善し，平成</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年度においても類似団体の平均を下回った。</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今後も，積極的に事務事業の見直しを図り，人口減少に対応し</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た行政のスリム化を進めるほか，嘱託職員の見直しや時間外勤務</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の縮減など人件費総額の抑制への取り組みを積極的に進める。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35560</xdr:rowOff>
    </xdr:to>
    <xdr:cxnSp macro="">
      <xdr:nvCxnSpPr>
        <xdr:cNvPr id="66" name="直線コネクタ 65"/>
        <xdr:cNvCxnSpPr/>
      </xdr:nvCxnSpPr>
      <xdr:spPr>
        <a:xfrm>
          <a:off x="3987800" y="6146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146050</xdr:rowOff>
    </xdr:to>
    <xdr:cxnSp macro="">
      <xdr:nvCxnSpPr>
        <xdr:cNvPr id="69" name="直線コネクタ 68"/>
        <xdr:cNvCxnSpPr/>
      </xdr:nvCxnSpPr>
      <xdr:spPr>
        <a:xfrm>
          <a:off x="3098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123190</xdr:rowOff>
    </xdr:to>
    <xdr:cxnSp macro="">
      <xdr:nvCxnSpPr>
        <xdr:cNvPr id="72" name="直線コネクタ 71"/>
        <xdr:cNvCxnSpPr/>
      </xdr:nvCxnSpPr>
      <xdr:spPr>
        <a:xfrm>
          <a:off x="2209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123190</xdr:rowOff>
    </xdr:to>
    <xdr:cxnSp macro="">
      <xdr:nvCxnSpPr>
        <xdr:cNvPr id="75" name="直線コネクタ 74"/>
        <xdr:cNvCxnSpPr/>
      </xdr:nvCxnSpPr>
      <xdr:spPr>
        <a:xfrm>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物件費の経常収支比率については，類似団体の中でも低い状況</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行財政対策実施計画に基づくアウトソーシングを推進している</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ことから，人件費から委託料（物件費）へのシフトはある一方で，</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経常的な事務所要経費などの節減に努めており，大きな増減がな</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い状況となっている。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101600</xdr:rowOff>
    </xdr:to>
    <xdr:cxnSp macro="">
      <xdr:nvCxnSpPr>
        <xdr:cNvPr id="127" name="直線コネクタ 126"/>
        <xdr:cNvCxnSpPr/>
      </xdr:nvCxnSpPr>
      <xdr:spPr>
        <a:xfrm>
          <a:off x="15671800" y="2451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50800</xdr:rowOff>
    </xdr:to>
    <xdr:cxnSp macro="">
      <xdr:nvCxnSpPr>
        <xdr:cNvPr id="130" name="直線コネクタ 129"/>
        <xdr:cNvCxnSpPr/>
      </xdr:nvCxnSpPr>
      <xdr:spPr>
        <a:xfrm>
          <a:off x="14782800" y="237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146050</xdr:rowOff>
    </xdr:to>
    <xdr:cxnSp macro="">
      <xdr:nvCxnSpPr>
        <xdr:cNvPr id="133" name="直線コネクタ 132"/>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101600</xdr:rowOff>
    </xdr:from>
    <xdr:to>
      <xdr:col>74</xdr:col>
      <xdr:colOff>31750</xdr:colOff>
      <xdr:row>17</xdr:row>
      <xdr:rowOff>31750</xdr:rowOff>
    </xdr:to>
    <xdr:sp macro="" textlink="">
      <xdr:nvSpPr>
        <xdr:cNvPr id="134" name="フローチャート: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146050</xdr:rowOff>
    </xdr:to>
    <xdr:cxnSp macro="">
      <xdr:nvCxnSpPr>
        <xdr:cNvPr id="136" name="直線コネクタ 135"/>
        <xdr:cNvCxnSpPr/>
      </xdr:nvCxnSpPr>
      <xdr:spPr>
        <a:xfrm>
          <a:off x="13004800" y="226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7" name="フローチャート: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6" name="楕円 145"/>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9" name="テキスト ボックス 148"/>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扶助費の経常収支比率は，</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ポイント悪化し，１</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．０％</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となっており，引き続き類似団体の平均を上回っている。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障害者福祉費や</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子ども・子育て支援新制度に係る「施設型給付」</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の公定価格の改定に伴</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う</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児童福祉費</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が増</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となった一方で，扶助費</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のほぼ半数を占める生活保護費は減少した。生活保護受給者数は</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年々増加の一途をたどっていたが，平成</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２７</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年度から減少に転じ</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ており，今後も資格審査等の適正化や，就労支援などの対策によ</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り，受給者の自立に向けた取り組みを進めていく。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152400</xdr:rowOff>
    </xdr:to>
    <xdr:cxnSp macro="">
      <xdr:nvCxnSpPr>
        <xdr:cNvPr id="188" name="直線コネクタ 187"/>
        <xdr:cNvCxnSpPr/>
      </xdr:nvCxnSpPr>
      <xdr:spPr>
        <a:xfrm>
          <a:off x="3987800" y="9969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25400</xdr:rowOff>
    </xdr:to>
    <xdr:cxnSp macro="">
      <xdr:nvCxnSpPr>
        <xdr:cNvPr id="191" name="直線コネクタ 190"/>
        <xdr:cNvCxnSpPr/>
      </xdr:nvCxnSpPr>
      <xdr:spPr>
        <a:xfrm>
          <a:off x="3098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57</xdr:row>
      <xdr:rowOff>133350</xdr:rowOff>
    </xdr:to>
    <xdr:cxnSp macro="">
      <xdr:nvCxnSpPr>
        <xdr:cNvPr id="194" name="直線コネクタ 193"/>
        <xdr:cNvCxnSpPr/>
      </xdr:nvCxnSpPr>
      <xdr:spPr>
        <a:xfrm flipV="1">
          <a:off x="2209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58</xdr:row>
      <xdr:rowOff>0</xdr:rowOff>
    </xdr:to>
    <xdr:cxnSp macro="">
      <xdr:nvCxnSpPr>
        <xdr:cNvPr id="197" name="直線コネクタ 196"/>
        <xdr:cNvCxnSpPr/>
      </xdr:nvCxnSpPr>
      <xdr:spPr>
        <a:xfrm flipV="1">
          <a:off x="1320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8" name="フローチャート: 判断 197"/>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9" name="テキスト ボックス 198"/>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0" name="フローチャート: 判断 199"/>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1" name="テキスト ボックス 200"/>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7" name="楕円 206"/>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8"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1" name="楕円 210"/>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2" name="テキスト ボックス 211"/>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3" name="楕円 212"/>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4" name="テキスト ボックス 213"/>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5" name="楕円 214"/>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6" name="テキスト ボックス 215"/>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その他に係る経常収支比率は類似団体平均を下回っている状況</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にある。</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今後も健全な財政運営に努め，さらなる比率の改善を図ってい</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100330</xdr:rowOff>
    </xdr:to>
    <xdr:cxnSp macro="">
      <xdr:nvCxnSpPr>
        <xdr:cNvPr id="249" name="直線コネクタ 248"/>
        <xdr:cNvCxnSpPr/>
      </xdr:nvCxnSpPr>
      <xdr:spPr>
        <a:xfrm>
          <a:off x="15671800" y="946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62230</xdr:rowOff>
    </xdr:to>
    <xdr:cxnSp macro="">
      <xdr:nvCxnSpPr>
        <xdr:cNvPr id="252" name="直線コネクタ 251"/>
        <xdr:cNvCxnSpPr/>
      </xdr:nvCxnSpPr>
      <xdr:spPr>
        <a:xfrm flipV="1">
          <a:off x="14782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4" name="テキスト ボックス 253"/>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55</xdr:row>
      <xdr:rowOff>62230</xdr:rowOff>
    </xdr:to>
    <xdr:cxnSp macro="">
      <xdr:nvCxnSpPr>
        <xdr:cNvPr id="255" name="直線コネクタ 254"/>
        <xdr:cNvCxnSpPr/>
      </xdr:nvCxnSpPr>
      <xdr:spPr>
        <a:xfrm>
          <a:off x="13893800" y="9400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7" name="テキスト ボックス 256"/>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54</xdr:row>
      <xdr:rowOff>149860</xdr:rowOff>
    </xdr:to>
    <xdr:cxnSp macro="">
      <xdr:nvCxnSpPr>
        <xdr:cNvPr id="258" name="直線コネクタ 257"/>
        <xdr:cNvCxnSpPr/>
      </xdr:nvCxnSpPr>
      <xdr:spPr>
        <a:xfrm flipV="1">
          <a:off x="13004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2" name="テキスト ボックス 261"/>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8" name="楕円 267"/>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9"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2" name="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91440</xdr:rowOff>
    </xdr:from>
    <xdr:to>
      <xdr:col>69</xdr:col>
      <xdr:colOff>142875</xdr:colOff>
      <xdr:row>55</xdr:row>
      <xdr:rowOff>21590</xdr:rowOff>
    </xdr:to>
    <xdr:sp macro="" textlink="">
      <xdr:nvSpPr>
        <xdr:cNvPr id="274" name="楕円 273"/>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31767</xdr:rowOff>
    </xdr:from>
    <xdr:ext cx="762000" cy="259045"/>
    <xdr:sp macro="" textlink="">
      <xdr:nvSpPr>
        <xdr:cNvPr id="275" name="テキスト ボックス 274"/>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6" name="楕円 275"/>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7" name="テキスト ボックス 276"/>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補助費等に係る経常収支比率は類似団体平均とほぼ同程度とな</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っている状況である。今後は，平成２５年４月に策定した「補助</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金のあり方に関するガイドライン」を基に，積極的な見直しを行</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い，補助金の削減，適正化に努め，比率の改善を図っていく。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110672</xdr:rowOff>
    </xdr:to>
    <xdr:cxnSp macro="">
      <xdr:nvCxnSpPr>
        <xdr:cNvPr id="312" name="直線コネクタ 311"/>
        <xdr:cNvCxnSpPr/>
      </xdr:nvCxnSpPr>
      <xdr:spPr>
        <a:xfrm flipV="1">
          <a:off x="15671800" y="626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3"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56243</xdr:rowOff>
    </xdr:from>
    <xdr:to>
      <xdr:col>78</xdr:col>
      <xdr:colOff>69850</xdr:colOff>
      <xdr:row>36</xdr:row>
      <xdr:rowOff>110672</xdr:rowOff>
    </xdr:to>
    <xdr:cxnSp macro="">
      <xdr:nvCxnSpPr>
        <xdr:cNvPr id="315" name="直線コネクタ 314"/>
        <xdr:cNvCxnSpPr/>
      </xdr:nvCxnSpPr>
      <xdr:spPr>
        <a:xfrm>
          <a:off x="14782800" y="622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7" name="テキスト ボックス 316"/>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56243</xdr:rowOff>
    </xdr:from>
    <xdr:to>
      <xdr:col>73</xdr:col>
      <xdr:colOff>180975</xdr:colOff>
      <xdr:row>36</xdr:row>
      <xdr:rowOff>67128</xdr:rowOff>
    </xdr:to>
    <xdr:cxnSp macro="">
      <xdr:nvCxnSpPr>
        <xdr:cNvPr id="318" name="直線コネクタ 317"/>
        <xdr:cNvCxnSpPr/>
      </xdr:nvCxnSpPr>
      <xdr:spPr>
        <a:xfrm flipV="1">
          <a:off x="13893800" y="622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0" name="テキスト ボックス 319"/>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67128</xdr:rowOff>
    </xdr:from>
    <xdr:to>
      <xdr:col>69</xdr:col>
      <xdr:colOff>92075</xdr:colOff>
      <xdr:row>36</xdr:row>
      <xdr:rowOff>78014</xdr:rowOff>
    </xdr:to>
    <xdr:cxnSp macro="">
      <xdr:nvCxnSpPr>
        <xdr:cNvPr id="321" name="直線コネクタ 320"/>
        <xdr:cNvCxnSpPr/>
      </xdr:nvCxnSpPr>
      <xdr:spPr>
        <a:xfrm flipV="1">
          <a:off x="13004800" y="6239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3" name="テキスト ボックス 322"/>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5" name="テキスト ボックス 324"/>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1" name="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2"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33" name="楕円 332"/>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34" name="テキスト ボックス 333"/>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5443</xdr:rowOff>
    </xdr:from>
    <xdr:to>
      <xdr:col>74</xdr:col>
      <xdr:colOff>31750</xdr:colOff>
      <xdr:row>36</xdr:row>
      <xdr:rowOff>107043</xdr:rowOff>
    </xdr:to>
    <xdr:sp macro="" textlink="">
      <xdr:nvSpPr>
        <xdr:cNvPr id="335" name="楕円 334"/>
        <xdr:cNvSpPr/>
      </xdr:nvSpPr>
      <xdr:spPr>
        <a:xfrm>
          <a:off x="14732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91820</xdr:rowOff>
    </xdr:from>
    <xdr:ext cx="762000" cy="259045"/>
    <xdr:sp macro="" textlink="">
      <xdr:nvSpPr>
        <xdr:cNvPr id="336" name="テキスト ボックス 335"/>
        <xdr:cNvSpPr txBox="1"/>
      </xdr:nvSpPr>
      <xdr:spPr>
        <a:xfrm>
          <a:off x="14401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37" name="楕円 336"/>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38" name="テキスト ボックス 337"/>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9" name="楕円 338"/>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40" name="テキスト ボックス 339"/>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公債費については，近年ほぼ横ばいで推移しており，経常収支</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比率についても同様に横ばいとなっているが，依然として類似団</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体の平均を上回っている状況にある。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また，公債費に準ずる費用（公営企業や広域連合等の公債費に</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充てた繰入金・負担金等）を含めた人口１人当たりの決算額も，</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今後も，新規起債発行の抑制などにより，公債費負担の軽減に</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努めていく。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35561</xdr:rowOff>
    </xdr:to>
    <xdr:cxnSp macro="">
      <xdr:nvCxnSpPr>
        <xdr:cNvPr id="373" name="直線コネクタ 372"/>
        <xdr:cNvCxnSpPr/>
      </xdr:nvCxnSpPr>
      <xdr:spPr>
        <a:xfrm flipV="1">
          <a:off x="3987800" y="137134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4"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27939</xdr:rowOff>
    </xdr:from>
    <xdr:to>
      <xdr:col>19</xdr:col>
      <xdr:colOff>187325</xdr:colOff>
      <xdr:row>80</xdr:row>
      <xdr:rowOff>35561</xdr:rowOff>
    </xdr:to>
    <xdr:cxnSp macro="">
      <xdr:nvCxnSpPr>
        <xdr:cNvPr id="376" name="直線コネクタ 375"/>
        <xdr:cNvCxnSpPr/>
      </xdr:nvCxnSpPr>
      <xdr:spPr>
        <a:xfrm>
          <a:off x="3098800" y="13743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27939</xdr:rowOff>
    </xdr:from>
    <xdr:to>
      <xdr:col>15</xdr:col>
      <xdr:colOff>98425</xdr:colOff>
      <xdr:row>80</xdr:row>
      <xdr:rowOff>50800</xdr:rowOff>
    </xdr:to>
    <xdr:cxnSp macro="">
      <xdr:nvCxnSpPr>
        <xdr:cNvPr id="379" name="直線コネクタ 378"/>
        <xdr:cNvCxnSpPr/>
      </xdr:nvCxnSpPr>
      <xdr:spPr>
        <a:xfrm flipV="1">
          <a:off x="2209800" y="13743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80" name="フローチャート: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81" name="テキスト ボックス 380"/>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73661</xdr:rowOff>
    </xdr:to>
    <xdr:cxnSp macro="">
      <xdr:nvCxnSpPr>
        <xdr:cNvPr id="382" name="直線コネクタ 381"/>
        <xdr:cNvCxnSpPr/>
      </xdr:nvCxnSpPr>
      <xdr:spPr>
        <a:xfrm flipV="1">
          <a:off x="1320800" y="13766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4" name="テキスト ボックス 383"/>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5" name="フローチャート: 判断 384"/>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6" name="テキスト ボックス 385"/>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92" name="楕円 391"/>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93"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4" name="楕円 393"/>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5" name="テキスト ボックス 394"/>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396" name="楕円 395"/>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397" name="テキスト ボックス 396"/>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98" name="楕円 397"/>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99" name="テキスト ボックス 398"/>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22861</xdr:rowOff>
    </xdr:from>
    <xdr:to>
      <xdr:col>6</xdr:col>
      <xdr:colOff>171450</xdr:colOff>
      <xdr:row>80</xdr:row>
      <xdr:rowOff>124461</xdr:rowOff>
    </xdr:to>
    <xdr:sp macro="" textlink="">
      <xdr:nvSpPr>
        <xdr:cNvPr id="400" name="楕円 399"/>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109238</xdr:rowOff>
    </xdr:from>
    <xdr:ext cx="762000" cy="259045"/>
    <xdr:sp macro="" textlink="">
      <xdr:nvSpPr>
        <xdr:cNvPr id="401" name="テキスト ボックス 400"/>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公債費以外に係る経常収支比率は類似団体平均を下回っている</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状況にある。</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公債費の圧縮に努めながら，適切な行政サービスを提供</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していく。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9" name="直線コネクタ 428"/>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2"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3" name="直線コネクタ 432"/>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20320</xdr:rowOff>
    </xdr:from>
    <xdr:to>
      <xdr:col>82</xdr:col>
      <xdr:colOff>107950</xdr:colOff>
      <xdr:row>75</xdr:row>
      <xdr:rowOff>69850</xdr:rowOff>
    </xdr:to>
    <xdr:cxnSp macro="">
      <xdr:nvCxnSpPr>
        <xdr:cNvPr id="434" name="直線コネクタ 433"/>
        <xdr:cNvCxnSpPr/>
      </xdr:nvCxnSpPr>
      <xdr:spPr>
        <a:xfrm>
          <a:off x="15671800" y="127076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74</xdr:row>
      <xdr:rowOff>20320</xdr:rowOff>
    </xdr:to>
    <xdr:cxnSp macro="">
      <xdr:nvCxnSpPr>
        <xdr:cNvPr id="437" name="直線コネクタ 436"/>
        <xdr:cNvCxnSpPr/>
      </xdr:nvCxnSpPr>
      <xdr:spPr>
        <a:xfrm>
          <a:off x="14782800" y="12585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8" name="フローチャート: 判断 437"/>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9" name="テキスト ボックス 438"/>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165100</xdr:rowOff>
    </xdr:from>
    <xdr:to>
      <xdr:col>73</xdr:col>
      <xdr:colOff>180975</xdr:colOff>
      <xdr:row>73</xdr:row>
      <xdr:rowOff>69850</xdr:rowOff>
    </xdr:to>
    <xdr:cxnSp macro="">
      <xdr:nvCxnSpPr>
        <xdr:cNvPr id="440" name="直線コネクタ 439"/>
        <xdr:cNvCxnSpPr/>
      </xdr:nvCxnSpPr>
      <xdr:spPr>
        <a:xfrm>
          <a:off x="13893800" y="1250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41" name="フローチャート: 判断 440"/>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2" name="テキスト ボックス 441"/>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111760</xdr:rowOff>
    </xdr:from>
    <xdr:to>
      <xdr:col>69</xdr:col>
      <xdr:colOff>92075</xdr:colOff>
      <xdr:row>72</xdr:row>
      <xdr:rowOff>165100</xdr:rowOff>
    </xdr:to>
    <xdr:cxnSp macro="">
      <xdr:nvCxnSpPr>
        <xdr:cNvPr id="443" name="直線コネクタ 442"/>
        <xdr:cNvCxnSpPr/>
      </xdr:nvCxnSpPr>
      <xdr:spPr>
        <a:xfrm>
          <a:off x="13004800" y="12456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4" name="フローチャート: 判断 443"/>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5" name="テキスト ボックス 444"/>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6" name="フローチャート: 判断 44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7" name="テキスト ボックス 44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53" name="楕円 452"/>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54"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140970</xdr:rowOff>
    </xdr:from>
    <xdr:to>
      <xdr:col>78</xdr:col>
      <xdr:colOff>120650</xdr:colOff>
      <xdr:row>74</xdr:row>
      <xdr:rowOff>71120</xdr:rowOff>
    </xdr:to>
    <xdr:sp macro="" textlink="">
      <xdr:nvSpPr>
        <xdr:cNvPr id="455" name="楕円 454"/>
        <xdr:cNvSpPr/>
      </xdr:nvSpPr>
      <xdr:spPr>
        <a:xfrm>
          <a:off x="15621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81297</xdr:rowOff>
    </xdr:from>
    <xdr:ext cx="736600" cy="259045"/>
    <xdr:sp macro="" textlink="">
      <xdr:nvSpPr>
        <xdr:cNvPr id="456" name="テキスト ボックス 455"/>
        <xdr:cNvSpPr txBox="1"/>
      </xdr:nvSpPr>
      <xdr:spPr>
        <a:xfrm>
          <a:off x="15290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19050</xdr:rowOff>
    </xdr:from>
    <xdr:to>
      <xdr:col>74</xdr:col>
      <xdr:colOff>31750</xdr:colOff>
      <xdr:row>73</xdr:row>
      <xdr:rowOff>120650</xdr:rowOff>
    </xdr:to>
    <xdr:sp macro="" textlink="">
      <xdr:nvSpPr>
        <xdr:cNvPr id="457" name="楕円 456"/>
        <xdr:cNvSpPr/>
      </xdr:nvSpPr>
      <xdr:spPr>
        <a:xfrm>
          <a:off x="14732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130827</xdr:rowOff>
    </xdr:from>
    <xdr:ext cx="762000" cy="259045"/>
    <xdr:sp macro="" textlink="">
      <xdr:nvSpPr>
        <xdr:cNvPr id="458" name="テキスト ボックス 457"/>
        <xdr:cNvSpPr txBox="1"/>
      </xdr:nvSpPr>
      <xdr:spPr>
        <a:xfrm>
          <a:off x="14401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114300</xdr:rowOff>
    </xdr:from>
    <xdr:to>
      <xdr:col>69</xdr:col>
      <xdr:colOff>142875</xdr:colOff>
      <xdr:row>73</xdr:row>
      <xdr:rowOff>44450</xdr:rowOff>
    </xdr:to>
    <xdr:sp macro="" textlink="">
      <xdr:nvSpPr>
        <xdr:cNvPr id="459" name="楕円 458"/>
        <xdr:cNvSpPr/>
      </xdr:nvSpPr>
      <xdr:spPr>
        <a:xfrm>
          <a:off x="13843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54627</xdr:rowOff>
    </xdr:from>
    <xdr:ext cx="762000" cy="259045"/>
    <xdr:sp macro="" textlink="">
      <xdr:nvSpPr>
        <xdr:cNvPr id="460" name="テキスト ボックス 459"/>
        <xdr:cNvSpPr txBox="1"/>
      </xdr:nvSpPr>
      <xdr:spPr>
        <a:xfrm>
          <a:off x="13512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60960</xdr:rowOff>
    </xdr:from>
    <xdr:to>
      <xdr:col>65</xdr:col>
      <xdr:colOff>53975</xdr:colOff>
      <xdr:row>72</xdr:row>
      <xdr:rowOff>162560</xdr:rowOff>
    </xdr:to>
    <xdr:sp macro="" textlink="">
      <xdr:nvSpPr>
        <xdr:cNvPr id="461" name="楕円 460"/>
        <xdr:cNvSpPr/>
      </xdr:nvSpPr>
      <xdr:spPr>
        <a:xfrm>
          <a:off x="12954000" y="124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1287</xdr:rowOff>
    </xdr:from>
    <xdr:ext cx="762000" cy="259045"/>
    <xdr:sp macro="" textlink="">
      <xdr:nvSpPr>
        <xdr:cNvPr id="462" name="テキスト ボックス 461"/>
        <xdr:cNvSpPr txBox="1"/>
      </xdr:nvSpPr>
      <xdr:spPr>
        <a:xfrm>
          <a:off x="12623800" y="121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116424</xdr:rowOff>
    </xdr:from>
    <xdr:to>
      <xdr:col>29</xdr:col>
      <xdr:colOff>127000</xdr:colOff>
      <xdr:row>14</xdr:row>
      <xdr:rowOff>144816</xdr:rowOff>
    </xdr:to>
    <xdr:cxnSp macro="">
      <xdr:nvCxnSpPr>
        <xdr:cNvPr id="48" name="直線コネクタ 47"/>
        <xdr:cNvCxnSpPr/>
      </xdr:nvCxnSpPr>
      <xdr:spPr bwMode="auto">
        <a:xfrm flipV="1">
          <a:off x="5003800" y="2564349"/>
          <a:ext cx="6477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132608</xdr:rowOff>
    </xdr:from>
    <xdr:to>
      <xdr:col>26</xdr:col>
      <xdr:colOff>50800</xdr:colOff>
      <xdr:row>14</xdr:row>
      <xdr:rowOff>144816</xdr:rowOff>
    </xdr:to>
    <xdr:cxnSp macro="">
      <xdr:nvCxnSpPr>
        <xdr:cNvPr id="51" name="直線コネクタ 50"/>
        <xdr:cNvCxnSpPr/>
      </xdr:nvCxnSpPr>
      <xdr:spPr bwMode="auto">
        <a:xfrm>
          <a:off x="4305300" y="2580533"/>
          <a:ext cx="698500" cy="1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132608</xdr:rowOff>
    </xdr:from>
    <xdr:to>
      <xdr:col>22</xdr:col>
      <xdr:colOff>114300</xdr:colOff>
      <xdr:row>15</xdr:row>
      <xdr:rowOff>39202</xdr:rowOff>
    </xdr:to>
    <xdr:cxnSp macro="">
      <xdr:nvCxnSpPr>
        <xdr:cNvPr id="54" name="直線コネクタ 53"/>
        <xdr:cNvCxnSpPr/>
      </xdr:nvCxnSpPr>
      <xdr:spPr bwMode="auto">
        <a:xfrm flipV="1">
          <a:off x="3606800" y="2580533"/>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39202</xdr:rowOff>
    </xdr:from>
    <xdr:to>
      <xdr:col>18</xdr:col>
      <xdr:colOff>177800</xdr:colOff>
      <xdr:row>15</xdr:row>
      <xdr:rowOff>152954</xdr:rowOff>
    </xdr:to>
    <xdr:cxnSp macro="">
      <xdr:nvCxnSpPr>
        <xdr:cNvPr id="57" name="直線コネクタ 56"/>
        <xdr:cNvCxnSpPr/>
      </xdr:nvCxnSpPr>
      <xdr:spPr bwMode="auto">
        <a:xfrm flipV="1">
          <a:off x="2908300" y="2658577"/>
          <a:ext cx="698500" cy="11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65624</xdr:rowOff>
    </xdr:from>
    <xdr:to>
      <xdr:col>29</xdr:col>
      <xdr:colOff>177800</xdr:colOff>
      <xdr:row>14</xdr:row>
      <xdr:rowOff>167224</xdr:rowOff>
    </xdr:to>
    <xdr:sp macro="" textlink="">
      <xdr:nvSpPr>
        <xdr:cNvPr id="67" name="楕円 66"/>
        <xdr:cNvSpPr/>
      </xdr:nvSpPr>
      <xdr:spPr bwMode="auto">
        <a:xfrm>
          <a:off x="5600700" y="251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82151</xdr:rowOff>
    </xdr:from>
    <xdr:ext cx="762000" cy="259045"/>
    <xdr:sp macro="" textlink="">
      <xdr:nvSpPr>
        <xdr:cNvPr id="68" name="人口1人当たり決算額の推移該当値テキスト130"/>
        <xdr:cNvSpPr txBox="1"/>
      </xdr:nvSpPr>
      <xdr:spPr>
        <a:xfrm>
          <a:off x="5740400" y="235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94016</xdr:rowOff>
    </xdr:from>
    <xdr:to>
      <xdr:col>26</xdr:col>
      <xdr:colOff>101600</xdr:colOff>
      <xdr:row>15</xdr:row>
      <xdr:rowOff>24166</xdr:rowOff>
    </xdr:to>
    <xdr:sp macro="" textlink="">
      <xdr:nvSpPr>
        <xdr:cNvPr id="69" name="楕円 68"/>
        <xdr:cNvSpPr/>
      </xdr:nvSpPr>
      <xdr:spPr bwMode="auto">
        <a:xfrm>
          <a:off x="4953000" y="254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34343</xdr:rowOff>
    </xdr:from>
    <xdr:ext cx="736600" cy="259045"/>
    <xdr:sp macro="" textlink="">
      <xdr:nvSpPr>
        <xdr:cNvPr id="70" name="テキスト ボックス 69"/>
        <xdr:cNvSpPr txBox="1"/>
      </xdr:nvSpPr>
      <xdr:spPr>
        <a:xfrm>
          <a:off x="4622800" y="231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81808</xdr:rowOff>
    </xdr:from>
    <xdr:to>
      <xdr:col>22</xdr:col>
      <xdr:colOff>165100</xdr:colOff>
      <xdr:row>15</xdr:row>
      <xdr:rowOff>11958</xdr:rowOff>
    </xdr:to>
    <xdr:sp macro="" textlink="">
      <xdr:nvSpPr>
        <xdr:cNvPr id="71" name="楕円 70"/>
        <xdr:cNvSpPr/>
      </xdr:nvSpPr>
      <xdr:spPr bwMode="auto">
        <a:xfrm>
          <a:off x="4254500" y="252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22135</xdr:rowOff>
    </xdr:from>
    <xdr:ext cx="762000" cy="259045"/>
    <xdr:sp macro="" textlink="">
      <xdr:nvSpPr>
        <xdr:cNvPr id="72" name="テキスト ボックス 71"/>
        <xdr:cNvSpPr txBox="1"/>
      </xdr:nvSpPr>
      <xdr:spPr>
        <a:xfrm>
          <a:off x="3924300" y="229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159852</xdr:rowOff>
    </xdr:from>
    <xdr:to>
      <xdr:col>19</xdr:col>
      <xdr:colOff>38100</xdr:colOff>
      <xdr:row>15</xdr:row>
      <xdr:rowOff>90002</xdr:rowOff>
    </xdr:to>
    <xdr:sp macro="" textlink="">
      <xdr:nvSpPr>
        <xdr:cNvPr id="73" name="楕円 72"/>
        <xdr:cNvSpPr/>
      </xdr:nvSpPr>
      <xdr:spPr bwMode="auto">
        <a:xfrm>
          <a:off x="3556000" y="26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100179</xdr:rowOff>
    </xdr:from>
    <xdr:ext cx="762000" cy="259045"/>
    <xdr:sp macro="" textlink="">
      <xdr:nvSpPr>
        <xdr:cNvPr id="74" name="テキスト ボックス 73"/>
        <xdr:cNvSpPr txBox="1"/>
      </xdr:nvSpPr>
      <xdr:spPr>
        <a:xfrm>
          <a:off x="3225800" y="237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102154</xdr:rowOff>
    </xdr:from>
    <xdr:to>
      <xdr:col>15</xdr:col>
      <xdr:colOff>101600</xdr:colOff>
      <xdr:row>16</xdr:row>
      <xdr:rowOff>32304</xdr:rowOff>
    </xdr:to>
    <xdr:sp macro="" textlink="">
      <xdr:nvSpPr>
        <xdr:cNvPr id="75" name="楕円 74"/>
        <xdr:cNvSpPr/>
      </xdr:nvSpPr>
      <xdr:spPr bwMode="auto">
        <a:xfrm>
          <a:off x="2857500" y="272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42481</xdr:rowOff>
    </xdr:from>
    <xdr:ext cx="762000" cy="259045"/>
    <xdr:sp macro="" textlink="">
      <xdr:nvSpPr>
        <xdr:cNvPr id="76" name="テキスト ボックス 75"/>
        <xdr:cNvSpPr txBox="1"/>
      </xdr:nvSpPr>
      <xdr:spPr>
        <a:xfrm>
          <a:off x="2527300" y="249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203429</xdr:rowOff>
    </xdr:from>
    <xdr:to>
      <xdr:col>29</xdr:col>
      <xdr:colOff>127000</xdr:colOff>
      <xdr:row>34</xdr:row>
      <xdr:rowOff>236575</xdr:rowOff>
    </xdr:to>
    <xdr:cxnSp macro="">
      <xdr:nvCxnSpPr>
        <xdr:cNvPr id="109" name="直線コネクタ 108"/>
        <xdr:cNvCxnSpPr/>
      </xdr:nvCxnSpPr>
      <xdr:spPr bwMode="auto">
        <a:xfrm flipV="1">
          <a:off x="5003800" y="6470879"/>
          <a:ext cx="647700" cy="33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224498</xdr:rowOff>
    </xdr:from>
    <xdr:to>
      <xdr:col>26</xdr:col>
      <xdr:colOff>50800</xdr:colOff>
      <xdr:row>34</xdr:row>
      <xdr:rowOff>236575</xdr:rowOff>
    </xdr:to>
    <xdr:cxnSp macro="">
      <xdr:nvCxnSpPr>
        <xdr:cNvPr id="112" name="直線コネクタ 111"/>
        <xdr:cNvCxnSpPr/>
      </xdr:nvCxnSpPr>
      <xdr:spPr bwMode="auto">
        <a:xfrm>
          <a:off x="4305300" y="6491948"/>
          <a:ext cx="698500" cy="12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224498</xdr:rowOff>
    </xdr:from>
    <xdr:to>
      <xdr:col>22</xdr:col>
      <xdr:colOff>114300</xdr:colOff>
      <xdr:row>34</xdr:row>
      <xdr:rowOff>287134</xdr:rowOff>
    </xdr:to>
    <xdr:cxnSp macro="">
      <xdr:nvCxnSpPr>
        <xdr:cNvPr id="115" name="直線コネクタ 114"/>
        <xdr:cNvCxnSpPr/>
      </xdr:nvCxnSpPr>
      <xdr:spPr bwMode="auto">
        <a:xfrm flipV="1">
          <a:off x="3606800" y="6491948"/>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210401</xdr:rowOff>
    </xdr:from>
    <xdr:to>
      <xdr:col>18</xdr:col>
      <xdr:colOff>177800</xdr:colOff>
      <xdr:row>34</xdr:row>
      <xdr:rowOff>287134</xdr:rowOff>
    </xdr:to>
    <xdr:cxnSp macro="">
      <xdr:nvCxnSpPr>
        <xdr:cNvPr id="118" name="直線コネクタ 117"/>
        <xdr:cNvCxnSpPr/>
      </xdr:nvCxnSpPr>
      <xdr:spPr bwMode="auto">
        <a:xfrm>
          <a:off x="2908300" y="6477851"/>
          <a:ext cx="698500" cy="76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152629</xdr:rowOff>
    </xdr:from>
    <xdr:to>
      <xdr:col>29</xdr:col>
      <xdr:colOff>177800</xdr:colOff>
      <xdr:row>34</xdr:row>
      <xdr:rowOff>254229</xdr:rowOff>
    </xdr:to>
    <xdr:sp macro="" textlink="">
      <xdr:nvSpPr>
        <xdr:cNvPr id="128" name="楕円 127"/>
        <xdr:cNvSpPr/>
      </xdr:nvSpPr>
      <xdr:spPr bwMode="auto">
        <a:xfrm>
          <a:off x="5600700" y="642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340606</xdr:rowOff>
    </xdr:from>
    <xdr:ext cx="762000" cy="259045"/>
    <xdr:sp macro="" textlink="">
      <xdr:nvSpPr>
        <xdr:cNvPr id="129" name="人口1人当たり決算額の推移該当値テキスト445"/>
        <xdr:cNvSpPr txBox="1"/>
      </xdr:nvSpPr>
      <xdr:spPr>
        <a:xfrm>
          <a:off x="5740400" y="626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185775</xdr:rowOff>
    </xdr:from>
    <xdr:to>
      <xdr:col>26</xdr:col>
      <xdr:colOff>101600</xdr:colOff>
      <xdr:row>34</xdr:row>
      <xdr:rowOff>287375</xdr:rowOff>
    </xdr:to>
    <xdr:sp macro="" textlink="">
      <xdr:nvSpPr>
        <xdr:cNvPr id="130" name="楕円 129"/>
        <xdr:cNvSpPr/>
      </xdr:nvSpPr>
      <xdr:spPr bwMode="auto">
        <a:xfrm>
          <a:off x="4953000" y="645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297552</xdr:rowOff>
    </xdr:from>
    <xdr:ext cx="736600" cy="259045"/>
    <xdr:sp macro="" textlink="">
      <xdr:nvSpPr>
        <xdr:cNvPr id="131" name="テキスト ボックス 130"/>
        <xdr:cNvSpPr txBox="1"/>
      </xdr:nvSpPr>
      <xdr:spPr>
        <a:xfrm>
          <a:off x="4622800" y="62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173698</xdr:rowOff>
    </xdr:from>
    <xdr:to>
      <xdr:col>22</xdr:col>
      <xdr:colOff>165100</xdr:colOff>
      <xdr:row>34</xdr:row>
      <xdr:rowOff>275298</xdr:rowOff>
    </xdr:to>
    <xdr:sp macro="" textlink="">
      <xdr:nvSpPr>
        <xdr:cNvPr id="132" name="楕円 131"/>
        <xdr:cNvSpPr/>
      </xdr:nvSpPr>
      <xdr:spPr bwMode="auto">
        <a:xfrm>
          <a:off x="4254500" y="644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285475</xdr:rowOff>
    </xdr:from>
    <xdr:ext cx="762000" cy="259045"/>
    <xdr:sp macro="" textlink="">
      <xdr:nvSpPr>
        <xdr:cNvPr id="133" name="テキスト ボックス 132"/>
        <xdr:cNvSpPr txBox="1"/>
      </xdr:nvSpPr>
      <xdr:spPr>
        <a:xfrm>
          <a:off x="3924300" y="621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236334</xdr:rowOff>
    </xdr:from>
    <xdr:to>
      <xdr:col>19</xdr:col>
      <xdr:colOff>38100</xdr:colOff>
      <xdr:row>34</xdr:row>
      <xdr:rowOff>337934</xdr:rowOff>
    </xdr:to>
    <xdr:sp macro="" textlink="">
      <xdr:nvSpPr>
        <xdr:cNvPr id="134" name="楕円 133"/>
        <xdr:cNvSpPr/>
      </xdr:nvSpPr>
      <xdr:spPr bwMode="auto">
        <a:xfrm>
          <a:off x="3556000" y="6503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5211</xdr:rowOff>
    </xdr:from>
    <xdr:ext cx="762000" cy="259045"/>
    <xdr:sp macro="" textlink="">
      <xdr:nvSpPr>
        <xdr:cNvPr id="135" name="テキスト ボックス 134"/>
        <xdr:cNvSpPr txBox="1"/>
      </xdr:nvSpPr>
      <xdr:spPr>
        <a:xfrm>
          <a:off x="3225800" y="627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159601</xdr:rowOff>
    </xdr:from>
    <xdr:to>
      <xdr:col>15</xdr:col>
      <xdr:colOff>101600</xdr:colOff>
      <xdr:row>34</xdr:row>
      <xdr:rowOff>261201</xdr:rowOff>
    </xdr:to>
    <xdr:sp macro="" textlink="">
      <xdr:nvSpPr>
        <xdr:cNvPr id="136" name="楕円 135"/>
        <xdr:cNvSpPr/>
      </xdr:nvSpPr>
      <xdr:spPr bwMode="auto">
        <a:xfrm>
          <a:off x="2857500" y="642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271378</xdr:rowOff>
    </xdr:from>
    <xdr:ext cx="762000" cy="259045"/>
    <xdr:sp macro="" textlink="">
      <xdr:nvSpPr>
        <xdr:cNvPr id="137" name="テキスト ボックス 136"/>
        <xdr:cNvSpPr txBox="1"/>
      </xdr:nvSpPr>
      <xdr:spPr>
        <a:xfrm>
          <a:off x="2527300" y="61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262,519
261,572
677.86
141,331,406
140,296,035
929,061
70,806,025
140,727,154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67082</xdr:rowOff>
    </xdr:from>
    <xdr:to>
      <xdr:col>24</xdr:col>
      <xdr:colOff>63500</xdr:colOff>
      <xdr:row>33</xdr:row>
      <xdr:rowOff>75654</xdr:rowOff>
    </xdr:to>
    <xdr:cxnSp macro="">
      <xdr:nvCxnSpPr>
        <xdr:cNvPr id="61" name="直線コネクタ 60"/>
        <xdr:cNvCxnSpPr/>
      </xdr:nvCxnSpPr>
      <xdr:spPr>
        <a:xfrm flipV="1">
          <a:off x="3797300" y="572493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50127</xdr:rowOff>
    </xdr:from>
    <xdr:to>
      <xdr:col>19</xdr:col>
      <xdr:colOff>177800</xdr:colOff>
      <xdr:row>33</xdr:row>
      <xdr:rowOff>75654</xdr:rowOff>
    </xdr:to>
    <xdr:cxnSp macro="">
      <xdr:nvCxnSpPr>
        <xdr:cNvPr id="64" name="直線コネクタ 63"/>
        <xdr:cNvCxnSpPr/>
      </xdr:nvCxnSpPr>
      <xdr:spPr>
        <a:xfrm>
          <a:off x="2908300" y="5707977"/>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50127</xdr:rowOff>
    </xdr:from>
    <xdr:to>
      <xdr:col>15</xdr:col>
      <xdr:colOff>50800</xdr:colOff>
      <xdr:row>33</xdr:row>
      <xdr:rowOff>90513</xdr:rowOff>
    </xdr:to>
    <xdr:cxnSp macro="">
      <xdr:nvCxnSpPr>
        <xdr:cNvPr id="67" name="直線コネクタ 66"/>
        <xdr:cNvCxnSpPr/>
      </xdr:nvCxnSpPr>
      <xdr:spPr>
        <a:xfrm flipV="1">
          <a:off x="2019300" y="5707977"/>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90513</xdr:rowOff>
    </xdr:from>
    <xdr:to>
      <xdr:col>10</xdr:col>
      <xdr:colOff>114300</xdr:colOff>
      <xdr:row>33</xdr:row>
      <xdr:rowOff>149873</xdr:rowOff>
    </xdr:to>
    <xdr:cxnSp macro="">
      <xdr:nvCxnSpPr>
        <xdr:cNvPr id="70" name="直線コネクタ 69"/>
        <xdr:cNvCxnSpPr/>
      </xdr:nvCxnSpPr>
      <xdr:spPr>
        <a:xfrm flipV="1">
          <a:off x="1130300" y="5748363"/>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16282</xdr:rowOff>
    </xdr:from>
    <xdr:to>
      <xdr:col>24</xdr:col>
      <xdr:colOff>114300</xdr:colOff>
      <xdr:row>33</xdr:row>
      <xdr:rowOff>117882</xdr:rowOff>
    </xdr:to>
    <xdr:sp macro="" textlink="">
      <xdr:nvSpPr>
        <xdr:cNvPr id="80" name="楕円 79"/>
        <xdr:cNvSpPr/>
      </xdr:nvSpPr>
      <xdr:spPr>
        <a:xfrm>
          <a:off x="4584700" y="56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39159</xdr:rowOff>
    </xdr:from>
    <xdr:ext cx="534377" cy="259045"/>
    <xdr:sp macro="" textlink="">
      <xdr:nvSpPr>
        <xdr:cNvPr id="81" name="人件費該当値テキスト"/>
        <xdr:cNvSpPr txBox="1"/>
      </xdr:nvSpPr>
      <xdr:spPr>
        <a:xfrm>
          <a:off x="4686300" y="55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24854</xdr:rowOff>
    </xdr:from>
    <xdr:to>
      <xdr:col>20</xdr:col>
      <xdr:colOff>38100</xdr:colOff>
      <xdr:row>33</xdr:row>
      <xdr:rowOff>126454</xdr:rowOff>
    </xdr:to>
    <xdr:sp macro="" textlink="">
      <xdr:nvSpPr>
        <xdr:cNvPr id="82" name="楕円 81"/>
        <xdr:cNvSpPr/>
      </xdr:nvSpPr>
      <xdr:spPr>
        <a:xfrm>
          <a:off x="3746500" y="5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142981</xdr:rowOff>
    </xdr:from>
    <xdr:ext cx="534377" cy="259045"/>
    <xdr:sp macro="" textlink="">
      <xdr:nvSpPr>
        <xdr:cNvPr id="83" name="テキスト ボックス 82"/>
        <xdr:cNvSpPr txBox="1"/>
      </xdr:nvSpPr>
      <xdr:spPr>
        <a:xfrm>
          <a:off x="3530111" y="545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170777</xdr:rowOff>
    </xdr:from>
    <xdr:to>
      <xdr:col>15</xdr:col>
      <xdr:colOff>101600</xdr:colOff>
      <xdr:row>33</xdr:row>
      <xdr:rowOff>100927</xdr:rowOff>
    </xdr:to>
    <xdr:sp macro="" textlink="">
      <xdr:nvSpPr>
        <xdr:cNvPr id="84" name="楕円 83"/>
        <xdr:cNvSpPr/>
      </xdr:nvSpPr>
      <xdr:spPr>
        <a:xfrm>
          <a:off x="2857500" y="56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117454</xdr:rowOff>
    </xdr:from>
    <xdr:ext cx="534377" cy="259045"/>
    <xdr:sp macro="" textlink="">
      <xdr:nvSpPr>
        <xdr:cNvPr id="85" name="テキスト ボックス 84"/>
        <xdr:cNvSpPr txBox="1"/>
      </xdr:nvSpPr>
      <xdr:spPr>
        <a:xfrm>
          <a:off x="2641111" y="54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39713</xdr:rowOff>
    </xdr:from>
    <xdr:to>
      <xdr:col>10</xdr:col>
      <xdr:colOff>165100</xdr:colOff>
      <xdr:row>33</xdr:row>
      <xdr:rowOff>141313</xdr:rowOff>
    </xdr:to>
    <xdr:sp macro="" textlink="">
      <xdr:nvSpPr>
        <xdr:cNvPr id="86" name="楕円 85"/>
        <xdr:cNvSpPr/>
      </xdr:nvSpPr>
      <xdr:spPr>
        <a:xfrm>
          <a:off x="1968500" y="56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157840</xdr:rowOff>
    </xdr:from>
    <xdr:ext cx="534377" cy="259045"/>
    <xdr:sp macro="" textlink="">
      <xdr:nvSpPr>
        <xdr:cNvPr id="87" name="テキスト ボックス 86"/>
        <xdr:cNvSpPr txBox="1"/>
      </xdr:nvSpPr>
      <xdr:spPr>
        <a:xfrm>
          <a:off x="1752111" y="54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99073</xdr:rowOff>
    </xdr:from>
    <xdr:to>
      <xdr:col>6</xdr:col>
      <xdr:colOff>38100</xdr:colOff>
      <xdr:row>34</xdr:row>
      <xdr:rowOff>29223</xdr:rowOff>
    </xdr:to>
    <xdr:sp macro="" textlink="">
      <xdr:nvSpPr>
        <xdr:cNvPr id="88" name="楕円 87"/>
        <xdr:cNvSpPr/>
      </xdr:nvSpPr>
      <xdr:spPr>
        <a:xfrm>
          <a:off x="1079500" y="57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45750</xdr:rowOff>
    </xdr:from>
    <xdr:ext cx="534377" cy="259045"/>
    <xdr:sp macro="" textlink="">
      <xdr:nvSpPr>
        <xdr:cNvPr id="89" name="テキスト ボックス 88"/>
        <xdr:cNvSpPr txBox="1"/>
      </xdr:nvSpPr>
      <xdr:spPr>
        <a:xfrm>
          <a:off x="863111" y="553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137681</xdr:rowOff>
    </xdr:from>
    <xdr:to>
      <xdr:col>24</xdr:col>
      <xdr:colOff>63500</xdr:colOff>
      <xdr:row>54</xdr:row>
      <xdr:rowOff>169608</xdr:rowOff>
    </xdr:to>
    <xdr:cxnSp macro="">
      <xdr:nvCxnSpPr>
        <xdr:cNvPr id="119" name="直線コネクタ 118"/>
        <xdr:cNvCxnSpPr/>
      </xdr:nvCxnSpPr>
      <xdr:spPr>
        <a:xfrm flipV="1">
          <a:off x="3797300" y="9395981"/>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152235</xdr:rowOff>
    </xdr:from>
    <xdr:to>
      <xdr:col>19</xdr:col>
      <xdr:colOff>177800</xdr:colOff>
      <xdr:row>54</xdr:row>
      <xdr:rowOff>169608</xdr:rowOff>
    </xdr:to>
    <xdr:cxnSp macro="">
      <xdr:nvCxnSpPr>
        <xdr:cNvPr id="122" name="直線コネクタ 121"/>
        <xdr:cNvCxnSpPr/>
      </xdr:nvCxnSpPr>
      <xdr:spPr>
        <a:xfrm>
          <a:off x="2908300" y="941053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152235</xdr:rowOff>
    </xdr:from>
    <xdr:to>
      <xdr:col>15</xdr:col>
      <xdr:colOff>50800</xdr:colOff>
      <xdr:row>55</xdr:row>
      <xdr:rowOff>89256</xdr:rowOff>
    </xdr:to>
    <xdr:cxnSp macro="">
      <xdr:nvCxnSpPr>
        <xdr:cNvPr id="125" name="直線コネクタ 124"/>
        <xdr:cNvCxnSpPr/>
      </xdr:nvCxnSpPr>
      <xdr:spPr>
        <a:xfrm flipV="1">
          <a:off x="2019300" y="9410535"/>
          <a:ext cx="889000" cy="10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89256</xdr:rowOff>
    </xdr:from>
    <xdr:to>
      <xdr:col>10</xdr:col>
      <xdr:colOff>114300</xdr:colOff>
      <xdr:row>56</xdr:row>
      <xdr:rowOff>66357</xdr:rowOff>
    </xdr:to>
    <xdr:cxnSp macro="">
      <xdr:nvCxnSpPr>
        <xdr:cNvPr id="128" name="直線コネクタ 127"/>
        <xdr:cNvCxnSpPr/>
      </xdr:nvCxnSpPr>
      <xdr:spPr>
        <a:xfrm flipV="1">
          <a:off x="1130300" y="9519006"/>
          <a:ext cx="889000" cy="1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86881</xdr:rowOff>
    </xdr:from>
    <xdr:to>
      <xdr:col>24</xdr:col>
      <xdr:colOff>114300</xdr:colOff>
      <xdr:row>55</xdr:row>
      <xdr:rowOff>17031</xdr:rowOff>
    </xdr:to>
    <xdr:sp macro="" textlink="">
      <xdr:nvSpPr>
        <xdr:cNvPr id="138" name="楕円 137"/>
        <xdr:cNvSpPr/>
      </xdr:nvSpPr>
      <xdr:spPr>
        <a:xfrm>
          <a:off x="4584700" y="93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109758</xdr:rowOff>
    </xdr:from>
    <xdr:ext cx="534377" cy="259045"/>
    <xdr:sp macro="" textlink="">
      <xdr:nvSpPr>
        <xdr:cNvPr id="139" name="物件費該当値テキスト"/>
        <xdr:cNvSpPr txBox="1"/>
      </xdr:nvSpPr>
      <xdr:spPr>
        <a:xfrm>
          <a:off x="4686300" y="91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118808</xdr:rowOff>
    </xdr:from>
    <xdr:to>
      <xdr:col>20</xdr:col>
      <xdr:colOff>38100</xdr:colOff>
      <xdr:row>55</xdr:row>
      <xdr:rowOff>48958</xdr:rowOff>
    </xdr:to>
    <xdr:sp macro="" textlink="">
      <xdr:nvSpPr>
        <xdr:cNvPr id="140" name="楕円 139"/>
        <xdr:cNvSpPr/>
      </xdr:nvSpPr>
      <xdr:spPr>
        <a:xfrm>
          <a:off x="3746500" y="93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65485</xdr:rowOff>
    </xdr:from>
    <xdr:ext cx="534377" cy="259045"/>
    <xdr:sp macro="" textlink="">
      <xdr:nvSpPr>
        <xdr:cNvPr id="141" name="テキスト ボックス 140"/>
        <xdr:cNvSpPr txBox="1"/>
      </xdr:nvSpPr>
      <xdr:spPr>
        <a:xfrm>
          <a:off x="3530111" y="91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101435</xdr:rowOff>
    </xdr:from>
    <xdr:to>
      <xdr:col>15</xdr:col>
      <xdr:colOff>101600</xdr:colOff>
      <xdr:row>55</xdr:row>
      <xdr:rowOff>31585</xdr:rowOff>
    </xdr:to>
    <xdr:sp macro="" textlink="">
      <xdr:nvSpPr>
        <xdr:cNvPr id="142" name="楕円 141"/>
        <xdr:cNvSpPr/>
      </xdr:nvSpPr>
      <xdr:spPr>
        <a:xfrm>
          <a:off x="2857500" y="93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48112</xdr:rowOff>
    </xdr:from>
    <xdr:ext cx="534377" cy="259045"/>
    <xdr:sp macro="" textlink="">
      <xdr:nvSpPr>
        <xdr:cNvPr id="143" name="テキスト ボックス 142"/>
        <xdr:cNvSpPr txBox="1"/>
      </xdr:nvSpPr>
      <xdr:spPr>
        <a:xfrm>
          <a:off x="2641111" y="913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38456</xdr:rowOff>
    </xdr:from>
    <xdr:to>
      <xdr:col>10</xdr:col>
      <xdr:colOff>165100</xdr:colOff>
      <xdr:row>55</xdr:row>
      <xdr:rowOff>140056</xdr:rowOff>
    </xdr:to>
    <xdr:sp macro="" textlink="">
      <xdr:nvSpPr>
        <xdr:cNvPr id="144" name="楕円 143"/>
        <xdr:cNvSpPr/>
      </xdr:nvSpPr>
      <xdr:spPr>
        <a:xfrm>
          <a:off x="1968500" y="94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131183</xdr:rowOff>
    </xdr:from>
    <xdr:ext cx="534377" cy="259045"/>
    <xdr:sp macro="" textlink="">
      <xdr:nvSpPr>
        <xdr:cNvPr id="145" name="テキスト ボックス 144"/>
        <xdr:cNvSpPr txBox="1"/>
      </xdr:nvSpPr>
      <xdr:spPr>
        <a:xfrm>
          <a:off x="1752111" y="956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15557</xdr:rowOff>
    </xdr:from>
    <xdr:to>
      <xdr:col>6</xdr:col>
      <xdr:colOff>38100</xdr:colOff>
      <xdr:row>56</xdr:row>
      <xdr:rowOff>117157</xdr:rowOff>
    </xdr:to>
    <xdr:sp macro="" textlink="">
      <xdr:nvSpPr>
        <xdr:cNvPr id="146" name="楕円 145"/>
        <xdr:cNvSpPr/>
      </xdr:nvSpPr>
      <xdr:spPr>
        <a:xfrm>
          <a:off x="1079500" y="96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108284</xdr:rowOff>
    </xdr:from>
    <xdr:ext cx="534377" cy="259045"/>
    <xdr:sp macro="" textlink="">
      <xdr:nvSpPr>
        <xdr:cNvPr id="147" name="テキスト ボックス 146"/>
        <xdr:cNvSpPr txBox="1"/>
      </xdr:nvSpPr>
      <xdr:spPr>
        <a:xfrm>
          <a:off x="863111" y="97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16896</xdr:rowOff>
    </xdr:from>
    <xdr:to>
      <xdr:col>24</xdr:col>
      <xdr:colOff>63500</xdr:colOff>
      <xdr:row>73</xdr:row>
      <xdr:rowOff>77521</xdr:rowOff>
    </xdr:to>
    <xdr:cxnSp macro="">
      <xdr:nvCxnSpPr>
        <xdr:cNvPr id="174" name="直線コネクタ 173"/>
        <xdr:cNvCxnSpPr/>
      </xdr:nvCxnSpPr>
      <xdr:spPr>
        <a:xfrm flipV="1">
          <a:off x="3797300" y="12361296"/>
          <a:ext cx="838200" cy="2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115651</xdr:rowOff>
    </xdr:from>
    <xdr:to>
      <xdr:col>19</xdr:col>
      <xdr:colOff>177800</xdr:colOff>
      <xdr:row>73</xdr:row>
      <xdr:rowOff>77521</xdr:rowOff>
    </xdr:to>
    <xdr:cxnSp macro="">
      <xdr:nvCxnSpPr>
        <xdr:cNvPr id="177" name="直線コネクタ 176"/>
        <xdr:cNvCxnSpPr/>
      </xdr:nvCxnSpPr>
      <xdr:spPr>
        <a:xfrm>
          <a:off x="2908300" y="12460051"/>
          <a:ext cx="889000" cy="1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115651</xdr:rowOff>
    </xdr:from>
    <xdr:to>
      <xdr:col>15</xdr:col>
      <xdr:colOff>50800</xdr:colOff>
      <xdr:row>73</xdr:row>
      <xdr:rowOff>156982</xdr:rowOff>
    </xdr:to>
    <xdr:cxnSp macro="">
      <xdr:nvCxnSpPr>
        <xdr:cNvPr id="180" name="直線コネクタ 179"/>
        <xdr:cNvCxnSpPr/>
      </xdr:nvCxnSpPr>
      <xdr:spPr>
        <a:xfrm flipV="1">
          <a:off x="2019300" y="12460051"/>
          <a:ext cx="889000" cy="2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28601</xdr:rowOff>
    </xdr:from>
    <xdr:to>
      <xdr:col>10</xdr:col>
      <xdr:colOff>114300</xdr:colOff>
      <xdr:row>73</xdr:row>
      <xdr:rowOff>156982</xdr:rowOff>
    </xdr:to>
    <xdr:cxnSp macro="">
      <xdr:nvCxnSpPr>
        <xdr:cNvPr id="183" name="直線コネクタ 182"/>
        <xdr:cNvCxnSpPr/>
      </xdr:nvCxnSpPr>
      <xdr:spPr>
        <a:xfrm>
          <a:off x="1130300" y="12544451"/>
          <a:ext cx="889000" cy="1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137546</xdr:rowOff>
    </xdr:from>
    <xdr:to>
      <xdr:col>24</xdr:col>
      <xdr:colOff>114300</xdr:colOff>
      <xdr:row>72</xdr:row>
      <xdr:rowOff>67696</xdr:rowOff>
    </xdr:to>
    <xdr:sp macro="" textlink="">
      <xdr:nvSpPr>
        <xdr:cNvPr id="193" name="楕円 192"/>
        <xdr:cNvSpPr/>
      </xdr:nvSpPr>
      <xdr:spPr>
        <a:xfrm>
          <a:off x="4584700" y="123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160423</xdr:rowOff>
    </xdr:from>
    <xdr:ext cx="534377" cy="259045"/>
    <xdr:sp macro="" textlink="">
      <xdr:nvSpPr>
        <xdr:cNvPr id="194" name="維持補修費該当値テキスト"/>
        <xdr:cNvSpPr txBox="1"/>
      </xdr:nvSpPr>
      <xdr:spPr>
        <a:xfrm>
          <a:off x="4686300" y="12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26721</xdr:rowOff>
    </xdr:from>
    <xdr:to>
      <xdr:col>20</xdr:col>
      <xdr:colOff>38100</xdr:colOff>
      <xdr:row>73</xdr:row>
      <xdr:rowOff>128321</xdr:rowOff>
    </xdr:to>
    <xdr:sp macro="" textlink="">
      <xdr:nvSpPr>
        <xdr:cNvPr id="195" name="楕円 194"/>
        <xdr:cNvSpPr/>
      </xdr:nvSpPr>
      <xdr:spPr>
        <a:xfrm>
          <a:off x="3746500" y="125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144848</xdr:rowOff>
    </xdr:from>
    <xdr:ext cx="534377" cy="259045"/>
    <xdr:sp macro="" textlink="">
      <xdr:nvSpPr>
        <xdr:cNvPr id="196" name="テキスト ボックス 195"/>
        <xdr:cNvSpPr txBox="1"/>
      </xdr:nvSpPr>
      <xdr:spPr>
        <a:xfrm>
          <a:off x="3530111" y="123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64851</xdr:rowOff>
    </xdr:from>
    <xdr:to>
      <xdr:col>15</xdr:col>
      <xdr:colOff>101600</xdr:colOff>
      <xdr:row>72</xdr:row>
      <xdr:rowOff>166451</xdr:rowOff>
    </xdr:to>
    <xdr:sp macro="" textlink="">
      <xdr:nvSpPr>
        <xdr:cNvPr id="197" name="楕円 196"/>
        <xdr:cNvSpPr/>
      </xdr:nvSpPr>
      <xdr:spPr>
        <a:xfrm>
          <a:off x="2857500" y="124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11528</xdr:rowOff>
    </xdr:from>
    <xdr:ext cx="534377" cy="259045"/>
    <xdr:sp macro="" textlink="">
      <xdr:nvSpPr>
        <xdr:cNvPr id="198" name="テキスト ボックス 197"/>
        <xdr:cNvSpPr txBox="1"/>
      </xdr:nvSpPr>
      <xdr:spPr>
        <a:xfrm>
          <a:off x="2641111" y="1218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106182</xdr:rowOff>
    </xdr:from>
    <xdr:to>
      <xdr:col>10</xdr:col>
      <xdr:colOff>165100</xdr:colOff>
      <xdr:row>74</xdr:row>
      <xdr:rowOff>36332</xdr:rowOff>
    </xdr:to>
    <xdr:sp macro="" textlink="">
      <xdr:nvSpPr>
        <xdr:cNvPr id="199" name="楕円 198"/>
        <xdr:cNvSpPr/>
      </xdr:nvSpPr>
      <xdr:spPr>
        <a:xfrm>
          <a:off x="1968500" y="126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52859</xdr:rowOff>
    </xdr:from>
    <xdr:ext cx="469744" cy="259045"/>
    <xdr:sp macro="" textlink="">
      <xdr:nvSpPr>
        <xdr:cNvPr id="200" name="テキスト ボックス 199"/>
        <xdr:cNvSpPr txBox="1"/>
      </xdr:nvSpPr>
      <xdr:spPr>
        <a:xfrm>
          <a:off x="1784428" y="1239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149251</xdr:rowOff>
    </xdr:from>
    <xdr:to>
      <xdr:col>6</xdr:col>
      <xdr:colOff>38100</xdr:colOff>
      <xdr:row>73</xdr:row>
      <xdr:rowOff>79401</xdr:rowOff>
    </xdr:to>
    <xdr:sp macro="" textlink="">
      <xdr:nvSpPr>
        <xdr:cNvPr id="201" name="楕円 200"/>
        <xdr:cNvSpPr/>
      </xdr:nvSpPr>
      <xdr:spPr>
        <a:xfrm>
          <a:off x="1079500" y="124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95928</xdr:rowOff>
    </xdr:from>
    <xdr:ext cx="534377" cy="259045"/>
    <xdr:sp macro="" textlink="">
      <xdr:nvSpPr>
        <xdr:cNvPr id="202" name="テキスト ボックス 201"/>
        <xdr:cNvSpPr txBox="1"/>
      </xdr:nvSpPr>
      <xdr:spPr>
        <a:xfrm>
          <a:off x="863111" y="122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144614</xdr:rowOff>
    </xdr:from>
    <xdr:to>
      <xdr:col>24</xdr:col>
      <xdr:colOff>63500</xdr:colOff>
      <xdr:row>92</xdr:row>
      <xdr:rowOff>31547</xdr:rowOff>
    </xdr:to>
    <xdr:cxnSp macro="">
      <xdr:nvCxnSpPr>
        <xdr:cNvPr id="232" name="直線コネクタ 231"/>
        <xdr:cNvCxnSpPr/>
      </xdr:nvCxnSpPr>
      <xdr:spPr>
        <a:xfrm flipV="1">
          <a:off x="3797300" y="15746564"/>
          <a:ext cx="838200" cy="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31547</xdr:rowOff>
    </xdr:from>
    <xdr:to>
      <xdr:col>19</xdr:col>
      <xdr:colOff>177800</xdr:colOff>
      <xdr:row>92</xdr:row>
      <xdr:rowOff>88798</xdr:rowOff>
    </xdr:to>
    <xdr:cxnSp macro="">
      <xdr:nvCxnSpPr>
        <xdr:cNvPr id="235" name="直線コネクタ 234"/>
        <xdr:cNvCxnSpPr/>
      </xdr:nvCxnSpPr>
      <xdr:spPr>
        <a:xfrm flipV="1">
          <a:off x="2908300" y="15804947"/>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88798</xdr:rowOff>
    </xdr:from>
    <xdr:to>
      <xdr:col>15</xdr:col>
      <xdr:colOff>50800</xdr:colOff>
      <xdr:row>92</xdr:row>
      <xdr:rowOff>121323</xdr:rowOff>
    </xdr:to>
    <xdr:cxnSp macro="">
      <xdr:nvCxnSpPr>
        <xdr:cNvPr id="238" name="直線コネクタ 237"/>
        <xdr:cNvCxnSpPr/>
      </xdr:nvCxnSpPr>
      <xdr:spPr>
        <a:xfrm flipV="1">
          <a:off x="2019300" y="15862198"/>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121323</xdr:rowOff>
    </xdr:from>
    <xdr:to>
      <xdr:col>10</xdr:col>
      <xdr:colOff>114300</xdr:colOff>
      <xdr:row>93</xdr:row>
      <xdr:rowOff>33910</xdr:rowOff>
    </xdr:to>
    <xdr:cxnSp macro="">
      <xdr:nvCxnSpPr>
        <xdr:cNvPr id="241" name="直線コネクタ 240"/>
        <xdr:cNvCxnSpPr/>
      </xdr:nvCxnSpPr>
      <xdr:spPr>
        <a:xfrm flipV="1">
          <a:off x="1130300" y="15894723"/>
          <a:ext cx="889000" cy="8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93814</xdr:rowOff>
    </xdr:from>
    <xdr:to>
      <xdr:col>24</xdr:col>
      <xdr:colOff>114300</xdr:colOff>
      <xdr:row>92</xdr:row>
      <xdr:rowOff>23964</xdr:rowOff>
    </xdr:to>
    <xdr:sp macro="" textlink="">
      <xdr:nvSpPr>
        <xdr:cNvPr id="251" name="楕円 250"/>
        <xdr:cNvSpPr/>
      </xdr:nvSpPr>
      <xdr:spPr>
        <a:xfrm>
          <a:off x="4584700" y="156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116691</xdr:rowOff>
    </xdr:from>
    <xdr:ext cx="599010" cy="259045"/>
    <xdr:sp macro="" textlink="">
      <xdr:nvSpPr>
        <xdr:cNvPr id="252" name="扶助費該当値テキスト"/>
        <xdr:cNvSpPr txBox="1"/>
      </xdr:nvSpPr>
      <xdr:spPr>
        <a:xfrm>
          <a:off x="4686300" y="1554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152197</xdr:rowOff>
    </xdr:from>
    <xdr:to>
      <xdr:col>20</xdr:col>
      <xdr:colOff>38100</xdr:colOff>
      <xdr:row>92</xdr:row>
      <xdr:rowOff>82347</xdr:rowOff>
    </xdr:to>
    <xdr:sp macro="" textlink="">
      <xdr:nvSpPr>
        <xdr:cNvPr id="253" name="楕円 252"/>
        <xdr:cNvSpPr/>
      </xdr:nvSpPr>
      <xdr:spPr>
        <a:xfrm>
          <a:off x="3746500" y="157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98874</xdr:rowOff>
    </xdr:from>
    <xdr:ext cx="599010" cy="259045"/>
    <xdr:sp macro="" textlink="">
      <xdr:nvSpPr>
        <xdr:cNvPr id="254" name="テキスト ボックス 253"/>
        <xdr:cNvSpPr txBox="1"/>
      </xdr:nvSpPr>
      <xdr:spPr>
        <a:xfrm>
          <a:off x="3497795" y="1552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37998</xdr:rowOff>
    </xdr:from>
    <xdr:to>
      <xdr:col>15</xdr:col>
      <xdr:colOff>101600</xdr:colOff>
      <xdr:row>92</xdr:row>
      <xdr:rowOff>139598</xdr:rowOff>
    </xdr:to>
    <xdr:sp macro="" textlink="">
      <xdr:nvSpPr>
        <xdr:cNvPr id="255" name="楕円 254"/>
        <xdr:cNvSpPr/>
      </xdr:nvSpPr>
      <xdr:spPr>
        <a:xfrm>
          <a:off x="2857500" y="158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156125</xdr:rowOff>
    </xdr:from>
    <xdr:ext cx="599010" cy="259045"/>
    <xdr:sp macro="" textlink="">
      <xdr:nvSpPr>
        <xdr:cNvPr id="256" name="テキスト ボックス 255"/>
        <xdr:cNvSpPr txBox="1"/>
      </xdr:nvSpPr>
      <xdr:spPr>
        <a:xfrm>
          <a:off x="2608795" y="155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70523</xdr:rowOff>
    </xdr:from>
    <xdr:to>
      <xdr:col>10</xdr:col>
      <xdr:colOff>165100</xdr:colOff>
      <xdr:row>93</xdr:row>
      <xdr:rowOff>673</xdr:rowOff>
    </xdr:to>
    <xdr:sp macro="" textlink="">
      <xdr:nvSpPr>
        <xdr:cNvPr id="257" name="楕円 256"/>
        <xdr:cNvSpPr/>
      </xdr:nvSpPr>
      <xdr:spPr>
        <a:xfrm>
          <a:off x="1968500" y="1584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17200</xdr:rowOff>
    </xdr:from>
    <xdr:ext cx="599010" cy="259045"/>
    <xdr:sp macro="" textlink="">
      <xdr:nvSpPr>
        <xdr:cNvPr id="258" name="テキスト ボックス 257"/>
        <xdr:cNvSpPr txBox="1"/>
      </xdr:nvSpPr>
      <xdr:spPr>
        <a:xfrm>
          <a:off x="1719795" y="1561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154560</xdr:rowOff>
    </xdr:from>
    <xdr:to>
      <xdr:col>6</xdr:col>
      <xdr:colOff>38100</xdr:colOff>
      <xdr:row>93</xdr:row>
      <xdr:rowOff>84710</xdr:rowOff>
    </xdr:to>
    <xdr:sp macro="" textlink="">
      <xdr:nvSpPr>
        <xdr:cNvPr id="259" name="楕円 258"/>
        <xdr:cNvSpPr/>
      </xdr:nvSpPr>
      <xdr:spPr>
        <a:xfrm>
          <a:off x="1079500" y="159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101237</xdr:rowOff>
    </xdr:from>
    <xdr:ext cx="599010" cy="259045"/>
    <xdr:sp macro="" textlink="">
      <xdr:nvSpPr>
        <xdr:cNvPr id="260" name="テキスト ボックス 259"/>
        <xdr:cNvSpPr txBox="1"/>
      </xdr:nvSpPr>
      <xdr:spPr>
        <a:xfrm>
          <a:off x="830795" y="157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103856</xdr:rowOff>
    </xdr:from>
    <xdr:to>
      <xdr:col>54</xdr:col>
      <xdr:colOff>189865</xdr:colOff>
      <xdr:row>37</xdr:row>
      <xdr:rowOff>82916</xdr:rowOff>
    </xdr:to>
    <xdr:cxnSp macro="">
      <xdr:nvCxnSpPr>
        <xdr:cNvPr id="282" name="直線コネクタ 281"/>
        <xdr:cNvCxnSpPr/>
      </xdr:nvCxnSpPr>
      <xdr:spPr>
        <a:xfrm flipV="1">
          <a:off x="10475595" y="5418806"/>
          <a:ext cx="1270" cy="100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86743</xdr:rowOff>
    </xdr:from>
    <xdr:ext cx="469744" cy="259045"/>
    <xdr:sp macro="" textlink="">
      <xdr:nvSpPr>
        <xdr:cNvPr id="283" name="補助費等最小値テキスト"/>
        <xdr:cNvSpPr txBox="1"/>
      </xdr:nvSpPr>
      <xdr:spPr>
        <a:xfrm>
          <a:off x="10528300" y="64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82916</xdr:rowOff>
    </xdr:from>
    <xdr:to>
      <xdr:col>55</xdr:col>
      <xdr:colOff>88900</xdr:colOff>
      <xdr:row>37</xdr:row>
      <xdr:rowOff>82916</xdr:rowOff>
    </xdr:to>
    <xdr:cxnSp macro="">
      <xdr:nvCxnSpPr>
        <xdr:cNvPr id="284" name="直線コネクタ 283"/>
        <xdr:cNvCxnSpPr/>
      </xdr:nvCxnSpPr>
      <xdr:spPr>
        <a:xfrm>
          <a:off x="10388600" y="642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50533</xdr:rowOff>
    </xdr:from>
    <xdr:ext cx="534377" cy="259045"/>
    <xdr:sp macro="" textlink="">
      <xdr:nvSpPr>
        <xdr:cNvPr id="285" name="補助費等最大値テキスト"/>
        <xdr:cNvSpPr txBox="1"/>
      </xdr:nvSpPr>
      <xdr:spPr>
        <a:xfrm>
          <a:off x="10528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103856</xdr:rowOff>
    </xdr:from>
    <xdr:to>
      <xdr:col>55</xdr:col>
      <xdr:colOff>88900</xdr:colOff>
      <xdr:row>31</xdr:row>
      <xdr:rowOff>103856</xdr:rowOff>
    </xdr:to>
    <xdr:cxnSp macro="">
      <xdr:nvCxnSpPr>
        <xdr:cNvPr id="286" name="直線コネクタ 285"/>
        <xdr:cNvCxnSpPr/>
      </xdr:nvCxnSpPr>
      <xdr:spPr>
        <a:xfrm>
          <a:off x="10388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34773</xdr:rowOff>
    </xdr:from>
    <xdr:to>
      <xdr:col>55</xdr:col>
      <xdr:colOff>0</xdr:colOff>
      <xdr:row>31</xdr:row>
      <xdr:rowOff>103856</xdr:rowOff>
    </xdr:to>
    <xdr:cxnSp macro="">
      <xdr:nvCxnSpPr>
        <xdr:cNvPr id="287" name="直線コネクタ 286"/>
        <xdr:cNvCxnSpPr/>
      </xdr:nvCxnSpPr>
      <xdr:spPr>
        <a:xfrm>
          <a:off x="9639300" y="5178273"/>
          <a:ext cx="838200" cy="2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112635</xdr:rowOff>
    </xdr:from>
    <xdr:ext cx="534377" cy="259045"/>
    <xdr:sp macro="" textlink="">
      <xdr:nvSpPr>
        <xdr:cNvPr id="288" name="補助費等平均値テキスト"/>
        <xdr:cNvSpPr txBox="1"/>
      </xdr:nvSpPr>
      <xdr:spPr>
        <a:xfrm>
          <a:off x="10528300" y="5941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134208</xdr:rowOff>
    </xdr:from>
    <xdr:to>
      <xdr:col>55</xdr:col>
      <xdr:colOff>50800</xdr:colOff>
      <xdr:row>35</xdr:row>
      <xdr:rowOff>64358</xdr:rowOff>
    </xdr:to>
    <xdr:sp macro="" textlink="">
      <xdr:nvSpPr>
        <xdr:cNvPr id="289" name="フローチャート: 判断 288"/>
        <xdr:cNvSpPr/>
      </xdr:nvSpPr>
      <xdr:spPr>
        <a:xfrm>
          <a:off x="10426700" y="59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34773</xdr:rowOff>
    </xdr:from>
    <xdr:to>
      <xdr:col>50</xdr:col>
      <xdr:colOff>114300</xdr:colOff>
      <xdr:row>32</xdr:row>
      <xdr:rowOff>15913</xdr:rowOff>
    </xdr:to>
    <xdr:cxnSp macro="">
      <xdr:nvCxnSpPr>
        <xdr:cNvPr id="290" name="直線コネクタ 289"/>
        <xdr:cNvCxnSpPr/>
      </xdr:nvCxnSpPr>
      <xdr:spPr>
        <a:xfrm flipV="1">
          <a:off x="8750300" y="5178273"/>
          <a:ext cx="889000" cy="3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116812</xdr:rowOff>
    </xdr:from>
    <xdr:to>
      <xdr:col>50</xdr:col>
      <xdr:colOff>165100</xdr:colOff>
      <xdr:row>35</xdr:row>
      <xdr:rowOff>46962</xdr:rowOff>
    </xdr:to>
    <xdr:sp macro="" textlink="">
      <xdr:nvSpPr>
        <xdr:cNvPr id="291" name="フローチャート: 判断 290"/>
        <xdr:cNvSpPr/>
      </xdr:nvSpPr>
      <xdr:spPr>
        <a:xfrm>
          <a:off x="95885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38089</xdr:rowOff>
    </xdr:from>
    <xdr:ext cx="534377" cy="259045"/>
    <xdr:sp macro="" textlink="">
      <xdr:nvSpPr>
        <xdr:cNvPr id="292" name="テキスト ボックス 291"/>
        <xdr:cNvSpPr txBox="1"/>
      </xdr:nvSpPr>
      <xdr:spPr>
        <a:xfrm>
          <a:off x="9372111" y="603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15913</xdr:rowOff>
    </xdr:from>
    <xdr:to>
      <xdr:col>45</xdr:col>
      <xdr:colOff>177800</xdr:colOff>
      <xdr:row>32</xdr:row>
      <xdr:rowOff>20919</xdr:rowOff>
    </xdr:to>
    <xdr:cxnSp macro="">
      <xdr:nvCxnSpPr>
        <xdr:cNvPr id="293" name="直線コネクタ 292"/>
        <xdr:cNvCxnSpPr/>
      </xdr:nvCxnSpPr>
      <xdr:spPr>
        <a:xfrm flipV="1">
          <a:off x="7861300" y="550231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116835</xdr:rowOff>
    </xdr:from>
    <xdr:to>
      <xdr:col>46</xdr:col>
      <xdr:colOff>38100</xdr:colOff>
      <xdr:row>35</xdr:row>
      <xdr:rowOff>46985</xdr:rowOff>
    </xdr:to>
    <xdr:sp macro="" textlink="">
      <xdr:nvSpPr>
        <xdr:cNvPr id="294" name="フローチャート: 判断 293"/>
        <xdr:cNvSpPr/>
      </xdr:nvSpPr>
      <xdr:spPr>
        <a:xfrm>
          <a:off x="8699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38112</xdr:rowOff>
    </xdr:from>
    <xdr:ext cx="534377" cy="259045"/>
    <xdr:sp macro="" textlink="">
      <xdr:nvSpPr>
        <xdr:cNvPr id="295" name="テキスト ボックス 294"/>
        <xdr:cNvSpPr txBox="1"/>
      </xdr:nvSpPr>
      <xdr:spPr>
        <a:xfrm>
          <a:off x="8483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20919</xdr:rowOff>
    </xdr:from>
    <xdr:to>
      <xdr:col>41</xdr:col>
      <xdr:colOff>50800</xdr:colOff>
      <xdr:row>32</xdr:row>
      <xdr:rowOff>26772</xdr:rowOff>
    </xdr:to>
    <xdr:cxnSp macro="">
      <xdr:nvCxnSpPr>
        <xdr:cNvPr id="296" name="直線コネクタ 295"/>
        <xdr:cNvCxnSpPr/>
      </xdr:nvCxnSpPr>
      <xdr:spPr>
        <a:xfrm flipV="1">
          <a:off x="6972300" y="5507319"/>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121727</xdr:rowOff>
    </xdr:from>
    <xdr:to>
      <xdr:col>41</xdr:col>
      <xdr:colOff>101600</xdr:colOff>
      <xdr:row>35</xdr:row>
      <xdr:rowOff>51877</xdr:rowOff>
    </xdr:to>
    <xdr:sp macro="" textlink="">
      <xdr:nvSpPr>
        <xdr:cNvPr id="297" name="フローチャート: 判断 296"/>
        <xdr:cNvSpPr/>
      </xdr:nvSpPr>
      <xdr:spPr>
        <a:xfrm>
          <a:off x="7810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43004</xdr:rowOff>
    </xdr:from>
    <xdr:ext cx="534377" cy="259045"/>
    <xdr:sp macro="" textlink="">
      <xdr:nvSpPr>
        <xdr:cNvPr id="298" name="テキスト ボックス 297"/>
        <xdr:cNvSpPr txBox="1"/>
      </xdr:nvSpPr>
      <xdr:spPr>
        <a:xfrm>
          <a:off x="7594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121590</xdr:rowOff>
    </xdr:from>
    <xdr:to>
      <xdr:col>36</xdr:col>
      <xdr:colOff>165100</xdr:colOff>
      <xdr:row>35</xdr:row>
      <xdr:rowOff>51740</xdr:rowOff>
    </xdr:to>
    <xdr:sp macro="" textlink="">
      <xdr:nvSpPr>
        <xdr:cNvPr id="299" name="フローチャート: 判断 298"/>
        <xdr:cNvSpPr/>
      </xdr:nvSpPr>
      <xdr:spPr>
        <a:xfrm>
          <a:off x="6921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42867</xdr:rowOff>
    </xdr:from>
    <xdr:ext cx="534377" cy="259045"/>
    <xdr:sp macro="" textlink="">
      <xdr:nvSpPr>
        <xdr:cNvPr id="300" name="テキスト ボックス 299"/>
        <xdr:cNvSpPr txBox="1"/>
      </xdr:nvSpPr>
      <xdr:spPr>
        <a:xfrm>
          <a:off x="6705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53056</xdr:rowOff>
    </xdr:from>
    <xdr:to>
      <xdr:col>55</xdr:col>
      <xdr:colOff>50800</xdr:colOff>
      <xdr:row>31</xdr:row>
      <xdr:rowOff>154656</xdr:rowOff>
    </xdr:to>
    <xdr:sp macro="" textlink="">
      <xdr:nvSpPr>
        <xdr:cNvPr id="306" name="楕円 305"/>
        <xdr:cNvSpPr/>
      </xdr:nvSpPr>
      <xdr:spPr>
        <a:xfrm>
          <a:off x="10426700" y="53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6083</xdr:rowOff>
    </xdr:from>
    <xdr:ext cx="534377" cy="259045"/>
    <xdr:sp macro="" textlink="">
      <xdr:nvSpPr>
        <xdr:cNvPr id="307" name="補助費等該当値テキスト"/>
        <xdr:cNvSpPr txBox="1"/>
      </xdr:nvSpPr>
      <xdr:spPr>
        <a:xfrm>
          <a:off x="10528300" y="53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155423</xdr:rowOff>
    </xdr:from>
    <xdr:to>
      <xdr:col>50</xdr:col>
      <xdr:colOff>165100</xdr:colOff>
      <xdr:row>30</xdr:row>
      <xdr:rowOff>85573</xdr:rowOff>
    </xdr:to>
    <xdr:sp macro="" textlink="">
      <xdr:nvSpPr>
        <xdr:cNvPr id="308" name="楕円 307"/>
        <xdr:cNvSpPr/>
      </xdr:nvSpPr>
      <xdr:spPr>
        <a:xfrm>
          <a:off x="9588500" y="51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102100</xdr:rowOff>
    </xdr:from>
    <xdr:ext cx="534377" cy="259045"/>
    <xdr:sp macro="" textlink="">
      <xdr:nvSpPr>
        <xdr:cNvPr id="309" name="テキスト ボックス 308"/>
        <xdr:cNvSpPr txBox="1"/>
      </xdr:nvSpPr>
      <xdr:spPr>
        <a:xfrm>
          <a:off x="9372111" y="490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136563</xdr:rowOff>
    </xdr:from>
    <xdr:to>
      <xdr:col>46</xdr:col>
      <xdr:colOff>38100</xdr:colOff>
      <xdr:row>32</xdr:row>
      <xdr:rowOff>66713</xdr:rowOff>
    </xdr:to>
    <xdr:sp macro="" textlink="">
      <xdr:nvSpPr>
        <xdr:cNvPr id="310" name="楕円 309"/>
        <xdr:cNvSpPr/>
      </xdr:nvSpPr>
      <xdr:spPr>
        <a:xfrm>
          <a:off x="8699500" y="54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83240</xdr:rowOff>
    </xdr:from>
    <xdr:ext cx="534377" cy="259045"/>
    <xdr:sp macro="" textlink="">
      <xdr:nvSpPr>
        <xdr:cNvPr id="311" name="テキスト ボックス 310"/>
        <xdr:cNvSpPr txBox="1"/>
      </xdr:nvSpPr>
      <xdr:spPr>
        <a:xfrm>
          <a:off x="8483111" y="522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141569</xdr:rowOff>
    </xdr:from>
    <xdr:to>
      <xdr:col>41</xdr:col>
      <xdr:colOff>101600</xdr:colOff>
      <xdr:row>32</xdr:row>
      <xdr:rowOff>71719</xdr:rowOff>
    </xdr:to>
    <xdr:sp macro="" textlink="">
      <xdr:nvSpPr>
        <xdr:cNvPr id="312" name="楕円 311"/>
        <xdr:cNvSpPr/>
      </xdr:nvSpPr>
      <xdr:spPr>
        <a:xfrm>
          <a:off x="7810500" y="54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88246</xdr:rowOff>
    </xdr:from>
    <xdr:ext cx="534377" cy="259045"/>
    <xdr:sp macro="" textlink="">
      <xdr:nvSpPr>
        <xdr:cNvPr id="313" name="テキスト ボックス 312"/>
        <xdr:cNvSpPr txBox="1"/>
      </xdr:nvSpPr>
      <xdr:spPr>
        <a:xfrm>
          <a:off x="7594111" y="52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147422</xdr:rowOff>
    </xdr:from>
    <xdr:to>
      <xdr:col>36</xdr:col>
      <xdr:colOff>165100</xdr:colOff>
      <xdr:row>32</xdr:row>
      <xdr:rowOff>77572</xdr:rowOff>
    </xdr:to>
    <xdr:sp macro="" textlink="">
      <xdr:nvSpPr>
        <xdr:cNvPr id="314" name="楕円 313"/>
        <xdr:cNvSpPr/>
      </xdr:nvSpPr>
      <xdr:spPr>
        <a:xfrm>
          <a:off x="6921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94099</xdr:rowOff>
    </xdr:from>
    <xdr:ext cx="534377" cy="259045"/>
    <xdr:sp macro="" textlink="">
      <xdr:nvSpPr>
        <xdr:cNvPr id="315" name="テキスト ボックス 314"/>
        <xdr:cNvSpPr txBox="1"/>
      </xdr:nvSpPr>
      <xdr:spPr>
        <a:xfrm>
          <a:off x="6705111" y="52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0" name="直線コネクタ 339"/>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1"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2" name="直線コネクタ 341"/>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3"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4" name="直線コネクタ 343"/>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91522</xdr:rowOff>
    </xdr:from>
    <xdr:to>
      <xdr:col>55</xdr:col>
      <xdr:colOff>0</xdr:colOff>
      <xdr:row>55</xdr:row>
      <xdr:rowOff>165646</xdr:rowOff>
    </xdr:to>
    <xdr:cxnSp macro="">
      <xdr:nvCxnSpPr>
        <xdr:cNvPr id="345" name="直線コネクタ 344"/>
        <xdr:cNvCxnSpPr/>
      </xdr:nvCxnSpPr>
      <xdr:spPr>
        <a:xfrm flipV="1">
          <a:off x="9639300" y="9521272"/>
          <a:ext cx="838200" cy="7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46"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47" name="フローチャート: 判断 346"/>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27515</xdr:rowOff>
    </xdr:from>
    <xdr:to>
      <xdr:col>50</xdr:col>
      <xdr:colOff>114300</xdr:colOff>
      <xdr:row>55</xdr:row>
      <xdr:rowOff>165646</xdr:rowOff>
    </xdr:to>
    <xdr:cxnSp macro="">
      <xdr:nvCxnSpPr>
        <xdr:cNvPr id="348" name="直線コネクタ 347"/>
        <xdr:cNvCxnSpPr/>
      </xdr:nvCxnSpPr>
      <xdr:spPr>
        <a:xfrm>
          <a:off x="8750300" y="9457265"/>
          <a:ext cx="889000" cy="1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49" name="フローチャート: 判断 348"/>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0" name="テキスト ボックス 349"/>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170142</xdr:rowOff>
    </xdr:from>
    <xdr:to>
      <xdr:col>45</xdr:col>
      <xdr:colOff>177800</xdr:colOff>
      <xdr:row>55</xdr:row>
      <xdr:rowOff>27515</xdr:rowOff>
    </xdr:to>
    <xdr:cxnSp macro="">
      <xdr:nvCxnSpPr>
        <xdr:cNvPr id="351" name="直線コネクタ 350"/>
        <xdr:cNvCxnSpPr/>
      </xdr:nvCxnSpPr>
      <xdr:spPr>
        <a:xfrm>
          <a:off x="7861300" y="9256992"/>
          <a:ext cx="889000" cy="20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2" name="フローチャート: 判断 351"/>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3" name="テキスト ボックス 352"/>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170142</xdr:rowOff>
    </xdr:from>
    <xdr:to>
      <xdr:col>41</xdr:col>
      <xdr:colOff>50800</xdr:colOff>
      <xdr:row>54</xdr:row>
      <xdr:rowOff>138252</xdr:rowOff>
    </xdr:to>
    <xdr:cxnSp macro="">
      <xdr:nvCxnSpPr>
        <xdr:cNvPr id="354" name="直線コネクタ 353"/>
        <xdr:cNvCxnSpPr/>
      </xdr:nvCxnSpPr>
      <xdr:spPr>
        <a:xfrm flipV="1">
          <a:off x="6972300" y="9256992"/>
          <a:ext cx="889000" cy="1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55" name="フローチャート: 判断 354"/>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56" name="テキスト ボックス 355"/>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57" name="フローチャート: 判断 356"/>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58" name="テキスト ボックス 357"/>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40722</xdr:rowOff>
    </xdr:from>
    <xdr:to>
      <xdr:col>55</xdr:col>
      <xdr:colOff>50800</xdr:colOff>
      <xdr:row>55</xdr:row>
      <xdr:rowOff>142322</xdr:rowOff>
    </xdr:to>
    <xdr:sp macro="" textlink="">
      <xdr:nvSpPr>
        <xdr:cNvPr id="364" name="楕円 363"/>
        <xdr:cNvSpPr/>
      </xdr:nvSpPr>
      <xdr:spPr>
        <a:xfrm>
          <a:off x="10426700" y="94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63599</xdr:rowOff>
    </xdr:from>
    <xdr:ext cx="534377" cy="259045"/>
    <xdr:sp macro="" textlink="">
      <xdr:nvSpPr>
        <xdr:cNvPr id="365" name="普通建設事業費該当値テキスト"/>
        <xdr:cNvSpPr txBox="1"/>
      </xdr:nvSpPr>
      <xdr:spPr>
        <a:xfrm>
          <a:off x="10528300" y="93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114846</xdr:rowOff>
    </xdr:from>
    <xdr:to>
      <xdr:col>50</xdr:col>
      <xdr:colOff>165100</xdr:colOff>
      <xdr:row>56</xdr:row>
      <xdr:rowOff>44996</xdr:rowOff>
    </xdr:to>
    <xdr:sp macro="" textlink="">
      <xdr:nvSpPr>
        <xdr:cNvPr id="366" name="楕円 365"/>
        <xdr:cNvSpPr/>
      </xdr:nvSpPr>
      <xdr:spPr>
        <a:xfrm>
          <a:off x="9588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61523</xdr:rowOff>
    </xdr:from>
    <xdr:ext cx="534377" cy="259045"/>
    <xdr:sp macro="" textlink="">
      <xdr:nvSpPr>
        <xdr:cNvPr id="367" name="テキスト ボックス 366"/>
        <xdr:cNvSpPr txBox="1"/>
      </xdr:nvSpPr>
      <xdr:spPr>
        <a:xfrm>
          <a:off x="9372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148165</xdr:rowOff>
    </xdr:from>
    <xdr:to>
      <xdr:col>46</xdr:col>
      <xdr:colOff>38100</xdr:colOff>
      <xdr:row>55</xdr:row>
      <xdr:rowOff>78315</xdr:rowOff>
    </xdr:to>
    <xdr:sp macro="" textlink="">
      <xdr:nvSpPr>
        <xdr:cNvPr id="368" name="楕円 367"/>
        <xdr:cNvSpPr/>
      </xdr:nvSpPr>
      <xdr:spPr>
        <a:xfrm>
          <a:off x="8699500" y="94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94842</xdr:rowOff>
    </xdr:from>
    <xdr:ext cx="534377" cy="259045"/>
    <xdr:sp macro="" textlink="">
      <xdr:nvSpPr>
        <xdr:cNvPr id="369" name="テキスト ボックス 368"/>
        <xdr:cNvSpPr txBox="1"/>
      </xdr:nvSpPr>
      <xdr:spPr>
        <a:xfrm>
          <a:off x="8483111" y="9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119342</xdr:rowOff>
    </xdr:from>
    <xdr:to>
      <xdr:col>41</xdr:col>
      <xdr:colOff>101600</xdr:colOff>
      <xdr:row>54</xdr:row>
      <xdr:rowOff>49492</xdr:rowOff>
    </xdr:to>
    <xdr:sp macro="" textlink="">
      <xdr:nvSpPr>
        <xdr:cNvPr id="370" name="楕円 369"/>
        <xdr:cNvSpPr/>
      </xdr:nvSpPr>
      <xdr:spPr>
        <a:xfrm>
          <a:off x="7810500" y="92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66019</xdr:rowOff>
    </xdr:from>
    <xdr:ext cx="534377" cy="259045"/>
    <xdr:sp macro="" textlink="">
      <xdr:nvSpPr>
        <xdr:cNvPr id="371" name="テキスト ボックス 370"/>
        <xdr:cNvSpPr txBox="1"/>
      </xdr:nvSpPr>
      <xdr:spPr>
        <a:xfrm>
          <a:off x="7594111" y="89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87452</xdr:rowOff>
    </xdr:from>
    <xdr:to>
      <xdr:col>36</xdr:col>
      <xdr:colOff>165100</xdr:colOff>
      <xdr:row>55</xdr:row>
      <xdr:rowOff>17602</xdr:rowOff>
    </xdr:to>
    <xdr:sp macro="" textlink="">
      <xdr:nvSpPr>
        <xdr:cNvPr id="372" name="楕円 371"/>
        <xdr:cNvSpPr/>
      </xdr:nvSpPr>
      <xdr:spPr>
        <a:xfrm>
          <a:off x="6921500" y="93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34129</xdr:rowOff>
    </xdr:from>
    <xdr:ext cx="534377" cy="259045"/>
    <xdr:sp macro="" textlink="">
      <xdr:nvSpPr>
        <xdr:cNvPr id="373" name="テキスト ボックス 372"/>
        <xdr:cNvSpPr txBox="1"/>
      </xdr:nvSpPr>
      <xdr:spPr>
        <a:xfrm>
          <a:off x="6705111" y="91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397" name="直線コネクタ 396"/>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398"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399" name="直線コネクタ 398"/>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0"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1" name="直線コネクタ 400"/>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38202</xdr:rowOff>
    </xdr:from>
    <xdr:to>
      <xdr:col>55</xdr:col>
      <xdr:colOff>0</xdr:colOff>
      <xdr:row>76</xdr:row>
      <xdr:rowOff>40984</xdr:rowOff>
    </xdr:to>
    <xdr:cxnSp macro="">
      <xdr:nvCxnSpPr>
        <xdr:cNvPr id="402" name="直線コネクタ 401"/>
        <xdr:cNvCxnSpPr/>
      </xdr:nvCxnSpPr>
      <xdr:spPr>
        <a:xfrm>
          <a:off x="9639300" y="13068402"/>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3"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4" name="フローチャート: 判断 403"/>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169418</xdr:rowOff>
    </xdr:from>
    <xdr:to>
      <xdr:col>50</xdr:col>
      <xdr:colOff>114300</xdr:colOff>
      <xdr:row>76</xdr:row>
      <xdr:rowOff>38202</xdr:rowOff>
    </xdr:to>
    <xdr:cxnSp macro="">
      <xdr:nvCxnSpPr>
        <xdr:cNvPr id="405" name="直線コネクタ 404"/>
        <xdr:cNvCxnSpPr/>
      </xdr:nvCxnSpPr>
      <xdr:spPr>
        <a:xfrm>
          <a:off x="8750300" y="12856718"/>
          <a:ext cx="889000" cy="2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06" name="フローチャート: 判断 405"/>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07" name="テキスト ボックス 406"/>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169646</xdr:rowOff>
    </xdr:from>
    <xdr:to>
      <xdr:col>45</xdr:col>
      <xdr:colOff>177800</xdr:colOff>
      <xdr:row>74</xdr:row>
      <xdr:rowOff>169418</xdr:rowOff>
    </xdr:to>
    <xdr:cxnSp macro="">
      <xdr:nvCxnSpPr>
        <xdr:cNvPr id="408" name="直線コネクタ 407"/>
        <xdr:cNvCxnSpPr/>
      </xdr:nvCxnSpPr>
      <xdr:spPr>
        <a:xfrm>
          <a:off x="7861300" y="12342596"/>
          <a:ext cx="889000" cy="5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09" name="フローチャート: 判断 408"/>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0" name="テキスト ボックス 409"/>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1" name="フローチャート: 判断 410"/>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2" name="テキスト ボックス 411"/>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161634</xdr:rowOff>
    </xdr:from>
    <xdr:to>
      <xdr:col>55</xdr:col>
      <xdr:colOff>50800</xdr:colOff>
      <xdr:row>76</xdr:row>
      <xdr:rowOff>91784</xdr:rowOff>
    </xdr:to>
    <xdr:sp macro="" textlink="">
      <xdr:nvSpPr>
        <xdr:cNvPr id="418" name="楕円 417"/>
        <xdr:cNvSpPr/>
      </xdr:nvSpPr>
      <xdr:spPr>
        <a:xfrm>
          <a:off x="10426700" y="130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13060</xdr:rowOff>
    </xdr:from>
    <xdr:ext cx="534377" cy="259045"/>
    <xdr:sp macro="" textlink="">
      <xdr:nvSpPr>
        <xdr:cNvPr id="419" name="普通建設事業費 （ うち新規整備　）該当値テキスト"/>
        <xdr:cNvSpPr txBox="1"/>
      </xdr:nvSpPr>
      <xdr:spPr>
        <a:xfrm>
          <a:off x="10528300" y="128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158852</xdr:rowOff>
    </xdr:from>
    <xdr:to>
      <xdr:col>50</xdr:col>
      <xdr:colOff>165100</xdr:colOff>
      <xdr:row>76</xdr:row>
      <xdr:rowOff>89002</xdr:rowOff>
    </xdr:to>
    <xdr:sp macro="" textlink="">
      <xdr:nvSpPr>
        <xdr:cNvPr id="420" name="楕円 419"/>
        <xdr:cNvSpPr/>
      </xdr:nvSpPr>
      <xdr:spPr>
        <a:xfrm>
          <a:off x="9588500" y="130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105529</xdr:rowOff>
    </xdr:from>
    <xdr:ext cx="534377" cy="259045"/>
    <xdr:sp macro="" textlink="">
      <xdr:nvSpPr>
        <xdr:cNvPr id="421" name="テキスト ボックス 420"/>
        <xdr:cNvSpPr txBox="1"/>
      </xdr:nvSpPr>
      <xdr:spPr>
        <a:xfrm>
          <a:off x="9372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118618</xdr:rowOff>
    </xdr:from>
    <xdr:to>
      <xdr:col>46</xdr:col>
      <xdr:colOff>38100</xdr:colOff>
      <xdr:row>75</xdr:row>
      <xdr:rowOff>48768</xdr:rowOff>
    </xdr:to>
    <xdr:sp macro="" textlink="">
      <xdr:nvSpPr>
        <xdr:cNvPr id="422" name="楕円 421"/>
        <xdr:cNvSpPr/>
      </xdr:nvSpPr>
      <xdr:spPr>
        <a:xfrm>
          <a:off x="8699500" y="128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65295</xdr:rowOff>
    </xdr:from>
    <xdr:ext cx="534377" cy="259045"/>
    <xdr:sp macro="" textlink="">
      <xdr:nvSpPr>
        <xdr:cNvPr id="423" name="テキスト ボックス 422"/>
        <xdr:cNvSpPr txBox="1"/>
      </xdr:nvSpPr>
      <xdr:spPr>
        <a:xfrm>
          <a:off x="8483111" y="125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118846</xdr:rowOff>
    </xdr:from>
    <xdr:to>
      <xdr:col>41</xdr:col>
      <xdr:colOff>101600</xdr:colOff>
      <xdr:row>72</xdr:row>
      <xdr:rowOff>48996</xdr:rowOff>
    </xdr:to>
    <xdr:sp macro="" textlink="">
      <xdr:nvSpPr>
        <xdr:cNvPr id="424" name="楕円 423"/>
        <xdr:cNvSpPr/>
      </xdr:nvSpPr>
      <xdr:spPr>
        <a:xfrm>
          <a:off x="7810500" y="1229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65523</xdr:rowOff>
    </xdr:from>
    <xdr:ext cx="534377" cy="259045"/>
    <xdr:sp macro="" textlink="">
      <xdr:nvSpPr>
        <xdr:cNvPr id="425" name="テキスト ボックス 424"/>
        <xdr:cNvSpPr txBox="1"/>
      </xdr:nvSpPr>
      <xdr:spPr>
        <a:xfrm>
          <a:off x="7594111" y="120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47" name="直線コネクタ 446"/>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48"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49" name="直線コネクタ 448"/>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0"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1" name="直線コネクタ 450"/>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93614</xdr:rowOff>
    </xdr:from>
    <xdr:to>
      <xdr:col>55</xdr:col>
      <xdr:colOff>0</xdr:colOff>
      <xdr:row>96</xdr:row>
      <xdr:rowOff>29949</xdr:rowOff>
    </xdr:to>
    <xdr:cxnSp macro="">
      <xdr:nvCxnSpPr>
        <xdr:cNvPr id="452" name="直線コネクタ 451"/>
        <xdr:cNvCxnSpPr/>
      </xdr:nvCxnSpPr>
      <xdr:spPr>
        <a:xfrm flipV="1">
          <a:off x="9639300" y="16381364"/>
          <a:ext cx="8382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3"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4" name="フローチャート: 判断 453"/>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138945</xdr:rowOff>
    </xdr:from>
    <xdr:to>
      <xdr:col>50</xdr:col>
      <xdr:colOff>114300</xdr:colOff>
      <xdr:row>96</xdr:row>
      <xdr:rowOff>29949</xdr:rowOff>
    </xdr:to>
    <xdr:cxnSp macro="">
      <xdr:nvCxnSpPr>
        <xdr:cNvPr id="455" name="直線コネクタ 454"/>
        <xdr:cNvCxnSpPr/>
      </xdr:nvCxnSpPr>
      <xdr:spPr>
        <a:xfrm>
          <a:off x="8750300" y="16426695"/>
          <a:ext cx="889000" cy="6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56" name="フローチャート: 判断 455"/>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57" name="テキスト ボックス 456"/>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130716</xdr:rowOff>
    </xdr:from>
    <xdr:to>
      <xdr:col>45</xdr:col>
      <xdr:colOff>177800</xdr:colOff>
      <xdr:row>95</xdr:row>
      <xdr:rowOff>138945</xdr:rowOff>
    </xdr:to>
    <xdr:cxnSp macro="">
      <xdr:nvCxnSpPr>
        <xdr:cNvPr id="458" name="直線コネクタ 457"/>
        <xdr:cNvCxnSpPr/>
      </xdr:nvCxnSpPr>
      <xdr:spPr>
        <a:xfrm>
          <a:off x="7861300" y="1641846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59" name="フローチャート: 判断 458"/>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0" name="テキスト ボックス 459"/>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1" name="フローチャート: 判断 460"/>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2" name="テキスト ボックス 461"/>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42814</xdr:rowOff>
    </xdr:from>
    <xdr:to>
      <xdr:col>55</xdr:col>
      <xdr:colOff>50800</xdr:colOff>
      <xdr:row>95</xdr:row>
      <xdr:rowOff>144414</xdr:rowOff>
    </xdr:to>
    <xdr:sp macro="" textlink="">
      <xdr:nvSpPr>
        <xdr:cNvPr id="468" name="楕円 467"/>
        <xdr:cNvSpPr/>
      </xdr:nvSpPr>
      <xdr:spPr>
        <a:xfrm>
          <a:off x="10426700" y="163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21241</xdr:rowOff>
    </xdr:from>
    <xdr:ext cx="534377" cy="259045"/>
    <xdr:sp macro="" textlink="">
      <xdr:nvSpPr>
        <xdr:cNvPr id="469" name="普通建設事業費 （ うち更新整備　）該当値テキスト"/>
        <xdr:cNvSpPr txBox="1"/>
      </xdr:nvSpPr>
      <xdr:spPr>
        <a:xfrm>
          <a:off x="10528300" y="163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150599</xdr:rowOff>
    </xdr:from>
    <xdr:to>
      <xdr:col>50</xdr:col>
      <xdr:colOff>165100</xdr:colOff>
      <xdr:row>96</xdr:row>
      <xdr:rowOff>80749</xdr:rowOff>
    </xdr:to>
    <xdr:sp macro="" textlink="">
      <xdr:nvSpPr>
        <xdr:cNvPr id="470" name="楕円 469"/>
        <xdr:cNvSpPr/>
      </xdr:nvSpPr>
      <xdr:spPr>
        <a:xfrm>
          <a:off x="9588500" y="164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71876</xdr:rowOff>
    </xdr:from>
    <xdr:ext cx="534377" cy="259045"/>
    <xdr:sp macro="" textlink="">
      <xdr:nvSpPr>
        <xdr:cNvPr id="471" name="テキスト ボックス 470"/>
        <xdr:cNvSpPr txBox="1"/>
      </xdr:nvSpPr>
      <xdr:spPr>
        <a:xfrm>
          <a:off x="9372111" y="165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88145</xdr:rowOff>
    </xdr:from>
    <xdr:to>
      <xdr:col>46</xdr:col>
      <xdr:colOff>38100</xdr:colOff>
      <xdr:row>96</xdr:row>
      <xdr:rowOff>18295</xdr:rowOff>
    </xdr:to>
    <xdr:sp macro="" textlink="">
      <xdr:nvSpPr>
        <xdr:cNvPr id="472" name="楕円 471"/>
        <xdr:cNvSpPr/>
      </xdr:nvSpPr>
      <xdr:spPr>
        <a:xfrm>
          <a:off x="8699500" y="163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9422</xdr:rowOff>
    </xdr:from>
    <xdr:ext cx="534377" cy="259045"/>
    <xdr:sp macro="" textlink="">
      <xdr:nvSpPr>
        <xdr:cNvPr id="473" name="テキスト ボックス 472"/>
        <xdr:cNvSpPr txBox="1"/>
      </xdr:nvSpPr>
      <xdr:spPr>
        <a:xfrm>
          <a:off x="8483111" y="164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79916</xdr:rowOff>
    </xdr:from>
    <xdr:to>
      <xdr:col>41</xdr:col>
      <xdr:colOff>101600</xdr:colOff>
      <xdr:row>96</xdr:row>
      <xdr:rowOff>10066</xdr:rowOff>
    </xdr:to>
    <xdr:sp macro="" textlink="">
      <xdr:nvSpPr>
        <xdr:cNvPr id="474" name="楕円 473"/>
        <xdr:cNvSpPr/>
      </xdr:nvSpPr>
      <xdr:spPr>
        <a:xfrm>
          <a:off x="7810500" y="163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26593</xdr:rowOff>
    </xdr:from>
    <xdr:ext cx="534377" cy="259045"/>
    <xdr:sp macro="" textlink="">
      <xdr:nvSpPr>
        <xdr:cNvPr id="475" name="テキスト ボックス 474"/>
        <xdr:cNvSpPr txBox="1"/>
      </xdr:nvSpPr>
      <xdr:spPr>
        <a:xfrm>
          <a:off x="7594111" y="161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6" name="直線コネクタ 48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7" name="テキスト ボックス 48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8" name="直線コネクタ 48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9" name="テキスト ボックス 48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0" name="直線コネクタ 48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1" name="テキスト ボックス 49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2" name="直線コネクタ 49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3" name="テキスト ボックス 49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4" name="直線コネクタ 49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5" name="テキスト ボックス 49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6" name="直線コネクタ 49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7" name="テキスト ボックス 49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1" name="直線コネクタ 500"/>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2"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3" name="直線コネクタ 50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4"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05" name="直線コネクタ 504"/>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91825</xdr:rowOff>
    </xdr:from>
    <xdr:to>
      <xdr:col>85</xdr:col>
      <xdr:colOff>127000</xdr:colOff>
      <xdr:row>39</xdr:row>
      <xdr:rowOff>98878</xdr:rowOff>
    </xdr:to>
    <xdr:cxnSp macro="">
      <xdr:nvCxnSpPr>
        <xdr:cNvPr id="506" name="直線コネクタ 505"/>
        <xdr:cNvCxnSpPr/>
      </xdr:nvCxnSpPr>
      <xdr:spPr>
        <a:xfrm>
          <a:off x="15481300" y="6778375"/>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07"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08" name="フローチャート: 判断 507"/>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91825</xdr:rowOff>
    </xdr:from>
    <xdr:to>
      <xdr:col>81</xdr:col>
      <xdr:colOff>50800</xdr:colOff>
      <xdr:row>39</xdr:row>
      <xdr:rowOff>98878</xdr:rowOff>
    </xdr:to>
    <xdr:cxnSp macro="">
      <xdr:nvCxnSpPr>
        <xdr:cNvPr id="509" name="直線コネクタ 508"/>
        <xdr:cNvCxnSpPr/>
      </xdr:nvCxnSpPr>
      <xdr:spPr>
        <a:xfrm flipV="1">
          <a:off x="14592300" y="6778375"/>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0" name="フローチャート: 判断 509"/>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1" name="テキスト ボックス 510"/>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2" name="直線コネクタ 51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3" name="フローチャート: 判断 512"/>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4" name="テキスト ボックス 513"/>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5" name="直線コネクタ 51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16" name="フローチャート: 判断 515"/>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17" name="テキスト ボックス 516"/>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18" name="フローチャート: 判断 517"/>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19" name="テキスト ボックス 518"/>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5" name="楕円 52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26"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41025</xdr:rowOff>
    </xdr:from>
    <xdr:to>
      <xdr:col>81</xdr:col>
      <xdr:colOff>101600</xdr:colOff>
      <xdr:row>39</xdr:row>
      <xdr:rowOff>142625</xdr:rowOff>
    </xdr:to>
    <xdr:sp macro="" textlink="">
      <xdr:nvSpPr>
        <xdr:cNvPr id="527" name="楕円 526"/>
        <xdr:cNvSpPr/>
      </xdr:nvSpPr>
      <xdr:spPr>
        <a:xfrm>
          <a:off x="15430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133752</xdr:rowOff>
    </xdr:from>
    <xdr:ext cx="378565" cy="259045"/>
    <xdr:sp macro="" textlink="">
      <xdr:nvSpPr>
        <xdr:cNvPr id="528" name="テキスト ボックス 527"/>
        <xdr:cNvSpPr txBox="1"/>
      </xdr:nvSpPr>
      <xdr:spPr>
        <a:xfrm>
          <a:off x="15292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9" name="楕円 52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0" name="テキスト ボックス 52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1" name="楕円 53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楕円 53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4" name="テキスト ボックス 60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6" name="テキスト ボックス 60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8" name="テキスト ボックス 60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0" name="直線コネクタ 609"/>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1"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2" name="直線コネクタ 611"/>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3"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4" name="直線コネクタ 613"/>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12990</xdr:rowOff>
    </xdr:from>
    <xdr:to>
      <xdr:col>85</xdr:col>
      <xdr:colOff>127000</xdr:colOff>
      <xdr:row>70</xdr:row>
      <xdr:rowOff>35034</xdr:rowOff>
    </xdr:to>
    <xdr:cxnSp macro="">
      <xdr:nvCxnSpPr>
        <xdr:cNvPr id="615" name="直線コネクタ 614"/>
        <xdr:cNvCxnSpPr/>
      </xdr:nvCxnSpPr>
      <xdr:spPr>
        <a:xfrm>
          <a:off x="15481300" y="12014490"/>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16"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17" name="フローチャート: 判断 616"/>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2279</xdr:rowOff>
    </xdr:from>
    <xdr:to>
      <xdr:col>81</xdr:col>
      <xdr:colOff>50800</xdr:colOff>
      <xdr:row>70</xdr:row>
      <xdr:rowOff>12990</xdr:rowOff>
    </xdr:to>
    <xdr:cxnSp macro="">
      <xdr:nvCxnSpPr>
        <xdr:cNvPr id="618" name="直線コネクタ 617"/>
        <xdr:cNvCxnSpPr/>
      </xdr:nvCxnSpPr>
      <xdr:spPr>
        <a:xfrm>
          <a:off x="14592300" y="12003779"/>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19" name="フローチャート: 判断 618"/>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0" name="テキスト ボックス 619"/>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2279</xdr:rowOff>
    </xdr:from>
    <xdr:to>
      <xdr:col>76</xdr:col>
      <xdr:colOff>114300</xdr:colOff>
      <xdr:row>70</xdr:row>
      <xdr:rowOff>5414</xdr:rowOff>
    </xdr:to>
    <xdr:cxnSp macro="">
      <xdr:nvCxnSpPr>
        <xdr:cNvPr id="621" name="直線コネクタ 620"/>
        <xdr:cNvCxnSpPr/>
      </xdr:nvCxnSpPr>
      <xdr:spPr>
        <a:xfrm flipV="1">
          <a:off x="13703300" y="1200377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2" name="フローチャート: 判断 621"/>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3" name="テキスト ボックス 622"/>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4434</xdr:rowOff>
    </xdr:from>
    <xdr:to>
      <xdr:col>71</xdr:col>
      <xdr:colOff>177800</xdr:colOff>
      <xdr:row>70</xdr:row>
      <xdr:rowOff>5414</xdr:rowOff>
    </xdr:to>
    <xdr:cxnSp macro="">
      <xdr:nvCxnSpPr>
        <xdr:cNvPr id="624" name="直線コネクタ 623"/>
        <xdr:cNvCxnSpPr/>
      </xdr:nvCxnSpPr>
      <xdr:spPr>
        <a:xfrm>
          <a:off x="12814300" y="1200593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25" name="フローチャート: 判断 624"/>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26" name="テキスト ボックス 625"/>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27" name="フローチャート: 判断 626"/>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28" name="テキスト ボックス 627"/>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155684</xdr:rowOff>
    </xdr:from>
    <xdr:to>
      <xdr:col>85</xdr:col>
      <xdr:colOff>177800</xdr:colOff>
      <xdr:row>70</xdr:row>
      <xdr:rowOff>85834</xdr:rowOff>
    </xdr:to>
    <xdr:sp macro="" textlink="">
      <xdr:nvSpPr>
        <xdr:cNvPr id="634" name="楕円 633"/>
        <xdr:cNvSpPr/>
      </xdr:nvSpPr>
      <xdr:spPr>
        <a:xfrm>
          <a:off x="16268700" y="119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70611</xdr:rowOff>
    </xdr:from>
    <xdr:ext cx="534377" cy="259045"/>
    <xdr:sp macro="" textlink="">
      <xdr:nvSpPr>
        <xdr:cNvPr id="635" name="公債費該当値テキスト"/>
        <xdr:cNvSpPr txBox="1"/>
      </xdr:nvSpPr>
      <xdr:spPr>
        <a:xfrm>
          <a:off x="16370300" y="119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133640</xdr:rowOff>
    </xdr:from>
    <xdr:to>
      <xdr:col>81</xdr:col>
      <xdr:colOff>101600</xdr:colOff>
      <xdr:row>70</xdr:row>
      <xdr:rowOff>63790</xdr:rowOff>
    </xdr:to>
    <xdr:sp macro="" textlink="">
      <xdr:nvSpPr>
        <xdr:cNvPr id="636" name="楕円 635"/>
        <xdr:cNvSpPr/>
      </xdr:nvSpPr>
      <xdr:spPr>
        <a:xfrm>
          <a:off x="15430500" y="119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80317</xdr:rowOff>
    </xdr:from>
    <xdr:ext cx="534377" cy="259045"/>
    <xdr:sp macro="" textlink="">
      <xdr:nvSpPr>
        <xdr:cNvPr id="637" name="テキスト ボックス 636"/>
        <xdr:cNvSpPr txBox="1"/>
      </xdr:nvSpPr>
      <xdr:spPr>
        <a:xfrm>
          <a:off x="15214111" y="11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122929</xdr:rowOff>
    </xdr:from>
    <xdr:to>
      <xdr:col>76</xdr:col>
      <xdr:colOff>165100</xdr:colOff>
      <xdr:row>70</xdr:row>
      <xdr:rowOff>53079</xdr:rowOff>
    </xdr:to>
    <xdr:sp macro="" textlink="">
      <xdr:nvSpPr>
        <xdr:cNvPr id="638" name="楕円 637"/>
        <xdr:cNvSpPr/>
      </xdr:nvSpPr>
      <xdr:spPr>
        <a:xfrm>
          <a:off x="14541500" y="119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69606</xdr:rowOff>
    </xdr:from>
    <xdr:ext cx="534377" cy="259045"/>
    <xdr:sp macro="" textlink="">
      <xdr:nvSpPr>
        <xdr:cNvPr id="639" name="テキスト ボックス 638"/>
        <xdr:cNvSpPr txBox="1"/>
      </xdr:nvSpPr>
      <xdr:spPr>
        <a:xfrm>
          <a:off x="14325111" y="117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126064</xdr:rowOff>
    </xdr:from>
    <xdr:to>
      <xdr:col>72</xdr:col>
      <xdr:colOff>38100</xdr:colOff>
      <xdr:row>70</xdr:row>
      <xdr:rowOff>56214</xdr:rowOff>
    </xdr:to>
    <xdr:sp macro="" textlink="">
      <xdr:nvSpPr>
        <xdr:cNvPr id="640" name="楕円 639"/>
        <xdr:cNvSpPr/>
      </xdr:nvSpPr>
      <xdr:spPr>
        <a:xfrm>
          <a:off x="13652500" y="119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72741</xdr:rowOff>
    </xdr:from>
    <xdr:ext cx="534377" cy="259045"/>
    <xdr:sp macro="" textlink="">
      <xdr:nvSpPr>
        <xdr:cNvPr id="641" name="テキスト ボックス 640"/>
        <xdr:cNvSpPr txBox="1"/>
      </xdr:nvSpPr>
      <xdr:spPr>
        <a:xfrm>
          <a:off x="13436111" y="117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125084</xdr:rowOff>
    </xdr:from>
    <xdr:to>
      <xdr:col>67</xdr:col>
      <xdr:colOff>101600</xdr:colOff>
      <xdr:row>70</xdr:row>
      <xdr:rowOff>55234</xdr:rowOff>
    </xdr:to>
    <xdr:sp macro="" textlink="">
      <xdr:nvSpPr>
        <xdr:cNvPr id="642" name="楕円 641"/>
        <xdr:cNvSpPr/>
      </xdr:nvSpPr>
      <xdr:spPr>
        <a:xfrm>
          <a:off x="12763500" y="119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71761</xdr:rowOff>
    </xdr:from>
    <xdr:ext cx="534377" cy="259045"/>
    <xdr:sp macro="" textlink="">
      <xdr:nvSpPr>
        <xdr:cNvPr id="643" name="テキスト ボックス 642"/>
        <xdr:cNvSpPr txBox="1"/>
      </xdr:nvSpPr>
      <xdr:spPr>
        <a:xfrm>
          <a:off x="12547111" y="1173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9" name="テキスト ボックス 65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1" name="テキスト ボックス 66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65" name="直線コネクタ 664"/>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66"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67" name="直線コネクタ 666"/>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68"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69" name="直線コネクタ 668"/>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119309</xdr:rowOff>
    </xdr:from>
    <xdr:to>
      <xdr:col>85</xdr:col>
      <xdr:colOff>127000</xdr:colOff>
      <xdr:row>96</xdr:row>
      <xdr:rowOff>126030</xdr:rowOff>
    </xdr:to>
    <xdr:cxnSp macro="">
      <xdr:nvCxnSpPr>
        <xdr:cNvPr id="670" name="直線コネクタ 669"/>
        <xdr:cNvCxnSpPr/>
      </xdr:nvCxnSpPr>
      <xdr:spPr>
        <a:xfrm flipV="1">
          <a:off x="15481300" y="16407059"/>
          <a:ext cx="838200" cy="17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1"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2" name="フローチャート: 判断 671"/>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126030</xdr:rowOff>
    </xdr:from>
    <xdr:to>
      <xdr:col>81</xdr:col>
      <xdr:colOff>50800</xdr:colOff>
      <xdr:row>97</xdr:row>
      <xdr:rowOff>59142</xdr:rowOff>
    </xdr:to>
    <xdr:cxnSp macro="">
      <xdr:nvCxnSpPr>
        <xdr:cNvPr id="673" name="直線コネクタ 672"/>
        <xdr:cNvCxnSpPr/>
      </xdr:nvCxnSpPr>
      <xdr:spPr>
        <a:xfrm flipV="1">
          <a:off x="14592300" y="16585230"/>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4" name="フローチャート: 判断 673"/>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75" name="テキスト ボックス 674"/>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59142</xdr:rowOff>
    </xdr:from>
    <xdr:to>
      <xdr:col>76</xdr:col>
      <xdr:colOff>114300</xdr:colOff>
      <xdr:row>97</xdr:row>
      <xdr:rowOff>147382</xdr:rowOff>
    </xdr:to>
    <xdr:cxnSp macro="">
      <xdr:nvCxnSpPr>
        <xdr:cNvPr id="676" name="直線コネクタ 675"/>
        <xdr:cNvCxnSpPr/>
      </xdr:nvCxnSpPr>
      <xdr:spPr>
        <a:xfrm flipV="1">
          <a:off x="13703300" y="16689792"/>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77" name="フローチャート: 判断 676"/>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78" name="テキスト ボックス 677"/>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50135</xdr:rowOff>
    </xdr:from>
    <xdr:to>
      <xdr:col>71</xdr:col>
      <xdr:colOff>177800</xdr:colOff>
      <xdr:row>97</xdr:row>
      <xdr:rowOff>147382</xdr:rowOff>
    </xdr:to>
    <xdr:cxnSp macro="">
      <xdr:nvCxnSpPr>
        <xdr:cNvPr id="679" name="直線コネクタ 678"/>
        <xdr:cNvCxnSpPr/>
      </xdr:nvCxnSpPr>
      <xdr:spPr>
        <a:xfrm>
          <a:off x="12814300" y="16337885"/>
          <a:ext cx="889000" cy="4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0" name="フローチャート: 判断 679"/>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1" name="テキスト ボックス 680"/>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2" name="フローチャート: 判断 681"/>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3" name="テキスト ボックス 682"/>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68509</xdr:rowOff>
    </xdr:from>
    <xdr:to>
      <xdr:col>85</xdr:col>
      <xdr:colOff>177800</xdr:colOff>
      <xdr:row>95</xdr:row>
      <xdr:rowOff>170109</xdr:rowOff>
    </xdr:to>
    <xdr:sp macro="" textlink="">
      <xdr:nvSpPr>
        <xdr:cNvPr id="689" name="楕円 688"/>
        <xdr:cNvSpPr/>
      </xdr:nvSpPr>
      <xdr:spPr>
        <a:xfrm>
          <a:off x="16268700" y="163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91386</xdr:rowOff>
    </xdr:from>
    <xdr:ext cx="534377" cy="259045"/>
    <xdr:sp macro="" textlink="">
      <xdr:nvSpPr>
        <xdr:cNvPr id="690" name="積立金該当値テキスト"/>
        <xdr:cNvSpPr txBox="1"/>
      </xdr:nvSpPr>
      <xdr:spPr>
        <a:xfrm>
          <a:off x="16370300" y="1620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75230</xdr:rowOff>
    </xdr:from>
    <xdr:to>
      <xdr:col>81</xdr:col>
      <xdr:colOff>101600</xdr:colOff>
      <xdr:row>97</xdr:row>
      <xdr:rowOff>5380</xdr:rowOff>
    </xdr:to>
    <xdr:sp macro="" textlink="">
      <xdr:nvSpPr>
        <xdr:cNvPr id="691" name="楕円 690"/>
        <xdr:cNvSpPr/>
      </xdr:nvSpPr>
      <xdr:spPr>
        <a:xfrm>
          <a:off x="15430500" y="165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21907</xdr:rowOff>
    </xdr:from>
    <xdr:ext cx="469744" cy="259045"/>
    <xdr:sp macro="" textlink="">
      <xdr:nvSpPr>
        <xdr:cNvPr id="692" name="テキスト ボックス 691"/>
        <xdr:cNvSpPr txBox="1"/>
      </xdr:nvSpPr>
      <xdr:spPr>
        <a:xfrm>
          <a:off x="15246428" y="163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8342</xdr:rowOff>
    </xdr:from>
    <xdr:to>
      <xdr:col>76</xdr:col>
      <xdr:colOff>165100</xdr:colOff>
      <xdr:row>97</xdr:row>
      <xdr:rowOff>109942</xdr:rowOff>
    </xdr:to>
    <xdr:sp macro="" textlink="">
      <xdr:nvSpPr>
        <xdr:cNvPr id="693" name="楕円 692"/>
        <xdr:cNvSpPr/>
      </xdr:nvSpPr>
      <xdr:spPr>
        <a:xfrm>
          <a:off x="14541500" y="166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101069</xdr:rowOff>
    </xdr:from>
    <xdr:ext cx="469744" cy="259045"/>
    <xdr:sp macro="" textlink="">
      <xdr:nvSpPr>
        <xdr:cNvPr id="694" name="テキスト ボックス 693"/>
        <xdr:cNvSpPr txBox="1"/>
      </xdr:nvSpPr>
      <xdr:spPr>
        <a:xfrm>
          <a:off x="14357428" y="1673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96582</xdr:rowOff>
    </xdr:from>
    <xdr:to>
      <xdr:col>72</xdr:col>
      <xdr:colOff>38100</xdr:colOff>
      <xdr:row>98</xdr:row>
      <xdr:rowOff>26732</xdr:rowOff>
    </xdr:to>
    <xdr:sp macro="" textlink="">
      <xdr:nvSpPr>
        <xdr:cNvPr id="695" name="楕円 694"/>
        <xdr:cNvSpPr/>
      </xdr:nvSpPr>
      <xdr:spPr>
        <a:xfrm>
          <a:off x="13652500" y="167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17859</xdr:rowOff>
    </xdr:from>
    <xdr:ext cx="469744" cy="259045"/>
    <xdr:sp macro="" textlink="">
      <xdr:nvSpPr>
        <xdr:cNvPr id="696" name="テキスト ボックス 695"/>
        <xdr:cNvSpPr txBox="1"/>
      </xdr:nvSpPr>
      <xdr:spPr>
        <a:xfrm>
          <a:off x="13468428" y="1681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170785</xdr:rowOff>
    </xdr:from>
    <xdr:to>
      <xdr:col>67</xdr:col>
      <xdr:colOff>101600</xdr:colOff>
      <xdr:row>95</xdr:row>
      <xdr:rowOff>100935</xdr:rowOff>
    </xdr:to>
    <xdr:sp macro="" textlink="">
      <xdr:nvSpPr>
        <xdr:cNvPr id="697" name="楕円 696"/>
        <xdr:cNvSpPr/>
      </xdr:nvSpPr>
      <xdr:spPr>
        <a:xfrm>
          <a:off x="12763500" y="162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117462</xdr:rowOff>
    </xdr:from>
    <xdr:ext cx="534377" cy="259045"/>
    <xdr:sp macro="" textlink="">
      <xdr:nvSpPr>
        <xdr:cNvPr id="698" name="テキスト ボックス 697"/>
        <xdr:cNvSpPr txBox="1"/>
      </xdr:nvSpPr>
      <xdr:spPr>
        <a:xfrm>
          <a:off x="12547111" y="160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4" name="テキスト ボックス 71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6" name="テキスト ボックス 71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2" name="直線コネクタ 721"/>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25"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26" name="直線コネクタ 725"/>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43053</xdr:rowOff>
    </xdr:from>
    <xdr:to>
      <xdr:col>116</xdr:col>
      <xdr:colOff>63500</xdr:colOff>
      <xdr:row>39</xdr:row>
      <xdr:rowOff>44450</xdr:rowOff>
    </xdr:to>
    <xdr:cxnSp macro="">
      <xdr:nvCxnSpPr>
        <xdr:cNvPr id="727" name="直線コネクタ 726"/>
        <xdr:cNvCxnSpPr/>
      </xdr:nvCxnSpPr>
      <xdr:spPr>
        <a:xfrm flipV="1">
          <a:off x="21323300" y="672960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28"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29" name="フローチャート: 判断 728"/>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39497</xdr:rowOff>
    </xdr:from>
    <xdr:to>
      <xdr:col>111</xdr:col>
      <xdr:colOff>177800</xdr:colOff>
      <xdr:row>39</xdr:row>
      <xdr:rowOff>44450</xdr:rowOff>
    </xdr:to>
    <xdr:cxnSp macro="">
      <xdr:nvCxnSpPr>
        <xdr:cNvPr id="730" name="直線コネクタ 729"/>
        <xdr:cNvCxnSpPr/>
      </xdr:nvCxnSpPr>
      <xdr:spPr>
        <a:xfrm>
          <a:off x="20434300" y="67260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1" name="フローチャート: 判断 730"/>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2" name="テキスト ボックス 731"/>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39497</xdr:rowOff>
    </xdr:from>
    <xdr:to>
      <xdr:col>107</xdr:col>
      <xdr:colOff>50800</xdr:colOff>
      <xdr:row>39</xdr:row>
      <xdr:rowOff>39751</xdr:rowOff>
    </xdr:to>
    <xdr:cxnSp macro="">
      <xdr:nvCxnSpPr>
        <xdr:cNvPr id="733" name="直線コネクタ 732"/>
        <xdr:cNvCxnSpPr/>
      </xdr:nvCxnSpPr>
      <xdr:spPr>
        <a:xfrm flipV="1">
          <a:off x="19545300" y="672604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4" name="フローチャート: 判断 733"/>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35" name="テキスト ボックス 734"/>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24511</xdr:rowOff>
    </xdr:from>
    <xdr:to>
      <xdr:col>102</xdr:col>
      <xdr:colOff>114300</xdr:colOff>
      <xdr:row>39</xdr:row>
      <xdr:rowOff>39751</xdr:rowOff>
    </xdr:to>
    <xdr:cxnSp macro="">
      <xdr:nvCxnSpPr>
        <xdr:cNvPr id="736" name="直線コネクタ 735"/>
        <xdr:cNvCxnSpPr/>
      </xdr:nvCxnSpPr>
      <xdr:spPr>
        <a:xfrm>
          <a:off x="18656300" y="671106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37" name="フローチャート: 判断 736"/>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38" name="テキスト ボックス 737"/>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39" name="フローチャート: 判断 738"/>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0" name="テキスト ボックス 739"/>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163703</xdr:rowOff>
    </xdr:from>
    <xdr:to>
      <xdr:col>116</xdr:col>
      <xdr:colOff>114300</xdr:colOff>
      <xdr:row>39</xdr:row>
      <xdr:rowOff>93853</xdr:rowOff>
    </xdr:to>
    <xdr:sp macro="" textlink="">
      <xdr:nvSpPr>
        <xdr:cNvPr id="746" name="楕円 745"/>
        <xdr:cNvSpPr/>
      </xdr:nvSpPr>
      <xdr:spPr>
        <a:xfrm>
          <a:off x="221107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78630</xdr:rowOff>
    </xdr:from>
    <xdr:ext cx="313932" cy="259045"/>
    <xdr:sp macro="" textlink="">
      <xdr:nvSpPr>
        <xdr:cNvPr id="747" name="投資及び出資金該当値テキスト"/>
        <xdr:cNvSpPr txBox="1"/>
      </xdr:nvSpPr>
      <xdr:spPr>
        <a:xfrm>
          <a:off x="22212300" y="6593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160147</xdr:rowOff>
    </xdr:from>
    <xdr:to>
      <xdr:col>107</xdr:col>
      <xdr:colOff>101600</xdr:colOff>
      <xdr:row>39</xdr:row>
      <xdr:rowOff>90297</xdr:rowOff>
    </xdr:to>
    <xdr:sp macro="" textlink="">
      <xdr:nvSpPr>
        <xdr:cNvPr id="750" name="楕円 749"/>
        <xdr:cNvSpPr/>
      </xdr:nvSpPr>
      <xdr:spPr>
        <a:xfrm>
          <a:off x="20383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81424</xdr:rowOff>
    </xdr:from>
    <xdr:ext cx="313932" cy="259045"/>
    <xdr:sp macro="" textlink="">
      <xdr:nvSpPr>
        <xdr:cNvPr id="751" name="テキスト ボックス 750"/>
        <xdr:cNvSpPr txBox="1"/>
      </xdr:nvSpPr>
      <xdr:spPr>
        <a:xfrm>
          <a:off x="20277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160401</xdr:rowOff>
    </xdr:from>
    <xdr:to>
      <xdr:col>102</xdr:col>
      <xdr:colOff>165100</xdr:colOff>
      <xdr:row>39</xdr:row>
      <xdr:rowOff>90551</xdr:rowOff>
    </xdr:to>
    <xdr:sp macro="" textlink="">
      <xdr:nvSpPr>
        <xdr:cNvPr id="752" name="楕円 751"/>
        <xdr:cNvSpPr/>
      </xdr:nvSpPr>
      <xdr:spPr>
        <a:xfrm>
          <a:off x="19494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81678</xdr:rowOff>
    </xdr:from>
    <xdr:ext cx="313932" cy="259045"/>
    <xdr:sp macro="" textlink="">
      <xdr:nvSpPr>
        <xdr:cNvPr id="753" name="テキスト ボックス 752"/>
        <xdr:cNvSpPr txBox="1"/>
      </xdr:nvSpPr>
      <xdr:spPr>
        <a:xfrm>
          <a:off x="19388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145161</xdr:rowOff>
    </xdr:from>
    <xdr:to>
      <xdr:col>98</xdr:col>
      <xdr:colOff>38100</xdr:colOff>
      <xdr:row>39</xdr:row>
      <xdr:rowOff>75311</xdr:rowOff>
    </xdr:to>
    <xdr:sp macro="" textlink="">
      <xdr:nvSpPr>
        <xdr:cNvPr id="754" name="楕円 753"/>
        <xdr:cNvSpPr/>
      </xdr:nvSpPr>
      <xdr:spPr>
        <a:xfrm>
          <a:off x="18605500" y="66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66438</xdr:rowOff>
    </xdr:from>
    <xdr:ext cx="378565" cy="259045"/>
    <xdr:sp macro="" textlink="">
      <xdr:nvSpPr>
        <xdr:cNvPr id="755" name="テキスト ボックス 754"/>
        <xdr:cNvSpPr txBox="1"/>
      </xdr:nvSpPr>
      <xdr:spPr>
        <a:xfrm>
          <a:off x="18467017" y="675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79" name="直線コネクタ 778"/>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0"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1" name="直線コネクタ 780"/>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2"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3" name="直線コネクタ 782"/>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127622</xdr:rowOff>
    </xdr:from>
    <xdr:to>
      <xdr:col>116</xdr:col>
      <xdr:colOff>63500</xdr:colOff>
      <xdr:row>53</xdr:row>
      <xdr:rowOff>4293</xdr:rowOff>
    </xdr:to>
    <xdr:cxnSp macro="">
      <xdr:nvCxnSpPr>
        <xdr:cNvPr id="784" name="直線コネクタ 783"/>
        <xdr:cNvCxnSpPr/>
      </xdr:nvCxnSpPr>
      <xdr:spPr>
        <a:xfrm flipV="1">
          <a:off x="21323300" y="9043022"/>
          <a:ext cx="8382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85"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86" name="フローチャート: 判断 785"/>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4293</xdr:rowOff>
    </xdr:from>
    <xdr:to>
      <xdr:col>111</xdr:col>
      <xdr:colOff>177800</xdr:colOff>
      <xdr:row>53</xdr:row>
      <xdr:rowOff>64415</xdr:rowOff>
    </xdr:to>
    <xdr:cxnSp macro="">
      <xdr:nvCxnSpPr>
        <xdr:cNvPr id="787" name="直線コネクタ 786"/>
        <xdr:cNvCxnSpPr/>
      </xdr:nvCxnSpPr>
      <xdr:spPr>
        <a:xfrm flipV="1">
          <a:off x="20434300" y="9091143"/>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88" name="フローチャート: 判断 787"/>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89" name="テキスト ボックス 788"/>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64415</xdr:rowOff>
    </xdr:from>
    <xdr:to>
      <xdr:col>107</xdr:col>
      <xdr:colOff>50800</xdr:colOff>
      <xdr:row>54</xdr:row>
      <xdr:rowOff>83503</xdr:rowOff>
    </xdr:to>
    <xdr:cxnSp macro="">
      <xdr:nvCxnSpPr>
        <xdr:cNvPr id="790" name="直線コネクタ 789"/>
        <xdr:cNvCxnSpPr/>
      </xdr:nvCxnSpPr>
      <xdr:spPr>
        <a:xfrm flipV="1">
          <a:off x="19545300" y="9151265"/>
          <a:ext cx="889000" cy="1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1" name="フローチャート: 判断 790"/>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2" name="テキスト ボックス 791"/>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83503</xdr:rowOff>
    </xdr:from>
    <xdr:to>
      <xdr:col>102</xdr:col>
      <xdr:colOff>114300</xdr:colOff>
      <xdr:row>55</xdr:row>
      <xdr:rowOff>17552</xdr:rowOff>
    </xdr:to>
    <xdr:cxnSp macro="">
      <xdr:nvCxnSpPr>
        <xdr:cNvPr id="793" name="直線コネクタ 792"/>
        <xdr:cNvCxnSpPr/>
      </xdr:nvCxnSpPr>
      <xdr:spPr>
        <a:xfrm flipV="1">
          <a:off x="18656300" y="9341803"/>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4" name="フローチャート: 判断 793"/>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795" name="テキスト ボックス 794"/>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796" name="フローチャート: 判断 795"/>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797" name="テキスト ボックス 796"/>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76822</xdr:rowOff>
    </xdr:from>
    <xdr:to>
      <xdr:col>116</xdr:col>
      <xdr:colOff>114300</xdr:colOff>
      <xdr:row>53</xdr:row>
      <xdr:rowOff>6972</xdr:rowOff>
    </xdr:to>
    <xdr:sp macro="" textlink="">
      <xdr:nvSpPr>
        <xdr:cNvPr id="803" name="楕円 802"/>
        <xdr:cNvSpPr/>
      </xdr:nvSpPr>
      <xdr:spPr>
        <a:xfrm>
          <a:off x="22110700" y="89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99699</xdr:rowOff>
    </xdr:from>
    <xdr:ext cx="534377" cy="259045"/>
    <xdr:sp macro="" textlink="">
      <xdr:nvSpPr>
        <xdr:cNvPr id="804" name="貸付金該当値テキスト"/>
        <xdr:cNvSpPr txBox="1"/>
      </xdr:nvSpPr>
      <xdr:spPr>
        <a:xfrm>
          <a:off x="22212300" y="884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124943</xdr:rowOff>
    </xdr:from>
    <xdr:to>
      <xdr:col>112</xdr:col>
      <xdr:colOff>38100</xdr:colOff>
      <xdr:row>53</xdr:row>
      <xdr:rowOff>55093</xdr:rowOff>
    </xdr:to>
    <xdr:sp macro="" textlink="">
      <xdr:nvSpPr>
        <xdr:cNvPr id="805" name="楕円 804"/>
        <xdr:cNvSpPr/>
      </xdr:nvSpPr>
      <xdr:spPr>
        <a:xfrm>
          <a:off x="21272500" y="90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71620</xdr:rowOff>
    </xdr:from>
    <xdr:ext cx="534377" cy="259045"/>
    <xdr:sp macro="" textlink="">
      <xdr:nvSpPr>
        <xdr:cNvPr id="806" name="テキスト ボックス 805"/>
        <xdr:cNvSpPr txBox="1"/>
      </xdr:nvSpPr>
      <xdr:spPr>
        <a:xfrm>
          <a:off x="21056111" y="881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13615</xdr:rowOff>
    </xdr:from>
    <xdr:to>
      <xdr:col>107</xdr:col>
      <xdr:colOff>101600</xdr:colOff>
      <xdr:row>53</xdr:row>
      <xdr:rowOff>115215</xdr:rowOff>
    </xdr:to>
    <xdr:sp macro="" textlink="">
      <xdr:nvSpPr>
        <xdr:cNvPr id="807" name="楕円 806"/>
        <xdr:cNvSpPr/>
      </xdr:nvSpPr>
      <xdr:spPr>
        <a:xfrm>
          <a:off x="20383500" y="91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131742</xdr:rowOff>
    </xdr:from>
    <xdr:ext cx="534377" cy="259045"/>
    <xdr:sp macro="" textlink="">
      <xdr:nvSpPr>
        <xdr:cNvPr id="808" name="テキスト ボックス 807"/>
        <xdr:cNvSpPr txBox="1"/>
      </xdr:nvSpPr>
      <xdr:spPr>
        <a:xfrm>
          <a:off x="20167111" y="88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32703</xdr:rowOff>
    </xdr:from>
    <xdr:to>
      <xdr:col>102</xdr:col>
      <xdr:colOff>165100</xdr:colOff>
      <xdr:row>54</xdr:row>
      <xdr:rowOff>134303</xdr:rowOff>
    </xdr:to>
    <xdr:sp macro="" textlink="">
      <xdr:nvSpPr>
        <xdr:cNvPr id="809" name="楕円 808"/>
        <xdr:cNvSpPr/>
      </xdr:nvSpPr>
      <xdr:spPr>
        <a:xfrm>
          <a:off x="19494500" y="92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150830</xdr:rowOff>
    </xdr:from>
    <xdr:ext cx="534377" cy="259045"/>
    <xdr:sp macro="" textlink="">
      <xdr:nvSpPr>
        <xdr:cNvPr id="810" name="テキスト ボックス 809"/>
        <xdr:cNvSpPr txBox="1"/>
      </xdr:nvSpPr>
      <xdr:spPr>
        <a:xfrm>
          <a:off x="19278111" y="906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138202</xdr:rowOff>
    </xdr:from>
    <xdr:to>
      <xdr:col>98</xdr:col>
      <xdr:colOff>38100</xdr:colOff>
      <xdr:row>55</xdr:row>
      <xdr:rowOff>68352</xdr:rowOff>
    </xdr:to>
    <xdr:sp macro="" textlink="">
      <xdr:nvSpPr>
        <xdr:cNvPr id="811" name="楕円 810"/>
        <xdr:cNvSpPr/>
      </xdr:nvSpPr>
      <xdr:spPr>
        <a:xfrm>
          <a:off x="18605500" y="93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84879</xdr:rowOff>
    </xdr:from>
    <xdr:ext cx="534377" cy="259045"/>
    <xdr:sp macro="" textlink="">
      <xdr:nvSpPr>
        <xdr:cNvPr id="812" name="テキスト ボックス 811"/>
        <xdr:cNvSpPr txBox="1"/>
      </xdr:nvSpPr>
      <xdr:spPr>
        <a:xfrm>
          <a:off x="18389111" y="91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3" name="テキスト ボックス 83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5" name="テキスト ボックス 83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39" name="直線コネクタ 838"/>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0"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1" name="直線コネクタ 840"/>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2"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3" name="直線コネクタ 842"/>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43949</xdr:rowOff>
    </xdr:from>
    <xdr:to>
      <xdr:col>116</xdr:col>
      <xdr:colOff>63500</xdr:colOff>
      <xdr:row>76</xdr:row>
      <xdr:rowOff>160536</xdr:rowOff>
    </xdr:to>
    <xdr:cxnSp macro="">
      <xdr:nvCxnSpPr>
        <xdr:cNvPr id="844" name="直線コネクタ 843"/>
        <xdr:cNvCxnSpPr/>
      </xdr:nvCxnSpPr>
      <xdr:spPr>
        <a:xfrm flipV="1">
          <a:off x="21323300" y="13074149"/>
          <a:ext cx="8382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45"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46" name="フローチャート: 判断 845"/>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160536</xdr:rowOff>
    </xdr:from>
    <xdr:to>
      <xdr:col>111</xdr:col>
      <xdr:colOff>177800</xdr:colOff>
      <xdr:row>77</xdr:row>
      <xdr:rowOff>4956</xdr:rowOff>
    </xdr:to>
    <xdr:cxnSp macro="">
      <xdr:nvCxnSpPr>
        <xdr:cNvPr id="847" name="直線コネクタ 846"/>
        <xdr:cNvCxnSpPr/>
      </xdr:nvCxnSpPr>
      <xdr:spPr>
        <a:xfrm flipV="1">
          <a:off x="20434300" y="13190736"/>
          <a:ext cx="889000" cy="1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48" name="フローチャート: 判断 847"/>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49" name="テキスト ボックス 848"/>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4956</xdr:rowOff>
    </xdr:from>
    <xdr:to>
      <xdr:col>107</xdr:col>
      <xdr:colOff>50800</xdr:colOff>
      <xdr:row>77</xdr:row>
      <xdr:rowOff>138850</xdr:rowOff>
    </xdr:to>
    <xdr:cxnSp macro="">
      <xdr:nvCxnSpPr>
        <xdr:cNvPr id="850" name="直線コネクタ 849"/>
        <xdr:cNvCxnSpPr/>
      </xdr:nvCxnSpPr>
      <xdr:spPr>
        <a:xfrm flipV="1">
          <a:off x="19545300" y="13206606"/>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1" name="フローチャート: 判断 850"/>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2" name="テキスト ボックス 851"/>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98552</xdr:rowOff>
    </xdr:from>
    <xdr:to>
      <xdr:col>102</xdr:col>
      <xdr:colOff>114300</xdr:colOff>
      <xdr:row>77</xdr:row>
      <xdr:rowOff>138850</xdr:rowOff>
    </xdr:to>
    <xdr:cxnSp macro="">
      <xdr:nvCxnSpPr>
        <xdr:cNvPr id="853" name="直線コネクタ 852"/>
        <xdr:cNvCxnSpPr/>
      </xdr:nvCxnSpPr>
      <xdr:spPr>
        <a:xfrm>
          <a:off x="18656300" y="13300202"/>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4" name="フローチャート: 判断 853"/>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55" name="テキスト ボックス 854"/>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56" name="フローチャート: 判断 855"/>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57" name="テキスト ボックス 856"/>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164599</xdr:rowOff>
    </xdr:from>
    <xdr:to>
      <xdr:col>116</xdr:col>
      <xdr:colOff>114300</xdr:colOff>
      <xdr:row>76</xdr:row>
      <xdr:rowOff>94749</xdr:rowOff>
    </xdr:to>
    <xdr:sp macro="" textlink="">
      <xdr:nvSpPr>
        <xdr:cNvPr id="863" name="楕円 862"/>
        <xdr:cNvSpPr/>
      </xdr:nvSpPr>
      <xdr:spPr>
        <a:xfrm>
          <a:off x="22110700" y="130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16026</xdr:rowOff>
    </xdr:from>
    <xdr:ext cx="534377" cy="259045"/>
    <xdr:sp macro="" textlink="">
      <xdr:nvSpPr>
        <xdr:cNvPr id="864" name="繰出金該当値テキスト"/>
        <xdr:cNvSpPr txBox="1"/>
      </xdr:nvSpPr>
      <xdr:spPr>
        <a:xfrm>
          <a:off x="22212300" y="12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109736</xdr:rowOff>
    </xdr:from>
    <xdr:to>
      <xdr:col>112</xdr:col>
      <xdr:colOff>38100</xdr:colOff>
      <xdr:row>77</xdr:row>
      <xdr:rowOff>39886</xdr:rowOff>
    </xdr:to>
    <xdr:sp macro="" textlink="">
      <xdr:nvSpPr>
        <xdr:cNvPr id="865" name="楕円 864"/>
        <xdr:cNvSpPr/>
      </xdr:nvSpPr>
      <xdr:spPr>
        <a:xfrm>
          <a:off x="21272500" y="131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31013</xdr:rowOff>
    </xdr:from>
    <xdr:ext cx="534377" cy="259045"/>
    <xdr:sp macro="" textlink="">
      <xdr:nvSpPr>
        <xdr:cNvPr id="866" name="テキスト ボックス 865"/>
        <xdr:cNvSpPr txBox="1"/>
      </xdr:nvSpPr>
      <xdr:spPr>
        <a:xfrm>
          <a:off x="21056111" y="132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125606</xdr:rowOff>
    </xdr:from>
    <xdr:to>
      <xdr:col>107</xdr:col>
      <xdr:colOff>101600</xdr:colOff>
      <xdr:row>77</xdr:row>
      <xdr:rowOff>55756</xdr:rowOff>
    </xdr:to>
    <xdr:sp macro="" textlink="">
      <xdr:nvSpPr>
        <xdr:cNvPr id="867" name="楕円 866"/>
        <xdr:cNvSpPr/>
      </xdr:nvSpPr>
      <xdr:spPr>
        <a:xfrm>
          <a:off x="20383500" y="131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46883</xdr:rowOff>
    </xdr:from>
    <xdr:ext cx="534377" cy="259045"/>
    <xdr:sp macro="" textlink="">
      <xdr:nvSpPr>
        <xdr:cNvPr id="868" name="テキスト ボックス 867"/>
        <xdr:cNvSpPr txBox="1"/>
      </xdr:nvSpPr>
      <xdr:spPr>
        <a:xfrm>
          <a:off x="20167111" y="132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88050</xdr:rowOff>
    </xdr:from>
    <xdr:to>
      <xdr:col>102</xdr:col>
      <xdr:colOff>165100</xdr:colOff>
      <xdr:row>78</xdr:row>
      <xdr:rowOff>18200</xdr:rowOff>
    </xdr:to>
    <xdr:sp macro="" textlink="">
      <xdr:nvSpPr>
        <xdr:cNvPr id="869" name="楕円 868"/>
        <xdr:cNvSpPr/>
      </xdr:nvSpPr>
      <xdr:spPr>
        <a:xfrm>
          <a:off x="19494500" y="132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9327</xdr:rowOff>
    </xdr:from>
    <xdr:ext cx="534377" cy="259045"/>
    <xdr:sp macro="" textlink="">
      <xdr:nvSpPr>
        <xdr:cNvPr id="870" name="テキスト ボックス 869"/>
        <xdr:cNvSpPr txBox="1"/>
      </xdr:nvSpPr>
      <xdr:spPr>
        <a:xfrm>
          <a:off x="19278111" y="133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47752</xdr:rowOff>
    </xdr:from>
    <xdr:to>
      <xdr:col>98</xdr:col>
      <xdr:colOff>38100</xdr:colOff>
      <xdr:row>77</xdr:row>
      <xdr:rowOff>149352</xdr:rowOff>
    </xdr:to>
    <xdr:sp macro="" textlink="">
      <xdr:nvSpPr>
        <xdr:cNvPr id="871" name="楕円 870"/>
        <xdr:cNvSpPr/>
      </xdr:nvSpPr>
      <xdr:spPr>
        <a:xfrm>
          <a:off x="18605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140479</xdr:rowOff>
    </xdr:from>
    <xdr:ext cx="534377" cy="259045"/>
    <xdr:sp macro="" textlink="">
      <xdr:nvSpPr>
        <xdr:cNvPr id="872" name="テキスト ボックス 871"/>
        <xdr:cNvSpPr txBox="1"/>
      </xdr:nvSpPr>
      <xdr:spPr>
        <a:xfrm>
          <a:off x="18389111" y="133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歳出決算総額は住民一人当たり５３４千円となっている。</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維持補修費・扶助費・補助費等・公債費・積立金・貸付金</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が，特に高い状況となっている。</a:t>
          </a:r>
          <a:endParaRPr kumimoji="1"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維持補修費については，公共施設の老朽化に伴う維持補修や除雪費の増により増加している。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扶助費については，生活保護費が減少したものの，</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障害者福祉関係経費や</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子ども・子育て支援新制度に係る「施設型給付」の公定価格の改定に伴</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う</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児童福祉費</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により増加している。</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　積立金については，特定目的基金のうち４基金を廃止し，財政調整基金に積み替えたため，前年度より増加している。</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また，補助費等については</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臨時福祉給付金事業の終了に伴い前年度より減となったが，類似団体と比較して高い水準にあるため，</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「補助金のあり方に関するガイドライン」を基に，積極的な見直しを行い，補助金の削減および適正化に努めるなど住民１人あたりのコストの削減に努めていく。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北海道函館市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262,519
261,572
677.86
141,331,406
140,296,035
929,061
70,806,025
140,727,154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49893</xdr:rowOff>
    </xdr:from>
    <xdr:to>
      <xdr:col>24</xdr:col>
      <xdr:colOff>63500</xdr:colOff>
      <xdr:row>35</xdr:row>
      <xdr:rowOff>64044</xdr:rowOff>
    </xdr:to>
    <xdr:cxnSp macro="">
      <xdr:nvCxnSpPr>
        <xdr:cNvPr id="63" name="直線コネクタ 62"/>
        <xdr:cNvCxnSpPr/>
      </xdr:nvCxnSpPr>
      <xdr:spPr>
        <a:xfrm flipV="1">
          <a:off x="3797300" y="6050643"/>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171269</xdr:rowOff>
    </xdr:from>
    <xdr:to>
      <xdr:col>19</xdr:col>
      <xdr:colOff>177800</xdr:colOff>
      <xdr:row>35</xdr:row>
      <xdr:rowOff>64044</xdr:rowOff>
    </xdr:to>
    <xdr:cxnSp macro="">
      <xdr:nvCxnSpPr>
        <xdr:cNvPr id="66" name="直線コネクタ 65"/>
        <xdr:cNvCxnSpPr/>
      </xdr:nvCxnSpPr>
      <xdr:spPr>
        <a:xfrm>
          <a:off x="2908300" y="6000569"/>
          <a:ext cx="8890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171269</xdr:rowOff>
    </xdr:from>
    <xdr:to>
      <xdr:col>15</xdr:col>
      <xdr:colOff>50800</xdr:colOff>
      <xdr:row>35</xdr:row>
      <xdr:rowOff>83639</xdr:rowOff>
    </xdr:to>
    <xdr:cxnSp macro="">
      <xdr:nvCxnSpPr>
        <xdr:cNvPr id="69" name="直線コネクタ 68"/>
        <xdr:cNvCxnSpPr/>
      </xdr:nvCxnSpPr>
      <xdr:spPr>
        <a:xfrm flipV="1">
          <a:off x="2019300" y="600056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83639</xdr:rowOff>
    </xdr:from>
    <xdr:to>
      <xdr:col>10</xdr:col>
      <xdr:colOff>114300</xdr:colOff>
      <xdr:row>35</xdr:row>
      <xdr:rowOff>103233</xdr:rowOff>
    </xdr:to>
    <xdr:cxnSp macro="">
      <xdr:nvCxnSpPr>
        <xdr:cNvPr id="72" name="直線コネクタ 71"/>
        <xdr:cNvCxnSpPr/>
      </xdr:nvCxnSpPr>
      <xdr:spPr>
        <a:xfrm flipV="1">
          <a:off x="1130300" y="60843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170543</xdr:rowOff>
    </xdr:from>
    <xdr:to>
      <xdr:col>24</xdr:col>
      <xdr:colOff>114300</xdr:colOff>
      <xdr:row>35</xdr:row>
      <xdr:rowOff>100693</xdr:rowOff>
    </xdr:to>
    <xdr:sp macro="" textlink="">
      <xdr:nvSpPr>
        <xdr:cNvPr id="82" name="楕円 81"/>
        <xdr:cNvSpPr/>
      </xdr:nvSpPr>
      <xdr:spPr>
        <a:xfrm>
          <a:off x="45847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21970</xdr:rowOff>
    </xdr:from>
    <xdr:ext cx="469744" cy="259045"/>
    <xdr:sp macro="" textlink="">
      <xdr:nvSpPr>
        <xdr:cNvPr id="83" name="議会費該当値テキスト"/>
        <xdr:cNvSpPr txBox="1"/>
      </xdr:nvSpPr>
      <xdr:spPr>
        <a:xfrm>
          <a:off x="4686300" y="585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13244</xdr:rowOff>
    </xdr:from>
    <xdr:to>
      <xdr:col>20</xdr:col>
      <xdr:colOff>38100</xdr:colOff>
      <xdr:row>35</xdr:row>
      <xdr:rowOff>114844</xdr:rowOff>
    </xdr:to>
    <xdr:sp macro="" textlink="">
      <xdr:nvSpPr>
        <xdr:cNvPr id="84" name="楕円 83"/>
        <xdr:cNvSpPr/>
      </xdr:nvSpPr>
      <xdr:spPr>
        <a:xfrm>
          <a:off x="3746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131371</xdr:rowOff>
    </xdr:from>
    <xdr:ext cx="469744" cy="259045"/>
    <xdr:sp macro="" textlink="">
      <xdr:nvSpPr>
        <xdr:cNvPr id="85" name="テキスト ボックス 84"/>
        <xdr:cNvSpPr txBox="1"/>
      </xdr:nvSpPr>
      <xdr:spPr>
        <a:xfrm>
          <a:off x="3562428"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120469</xdr:rowOff>
    </xdr:from>
    <xdr:to>
      <xdr:col>15</xdr:col>
      <xdr:colOff>101600</xdr:colOff>
      <xdr:row>35</xdr:row>
      <xdr:rowOff>50619</xdr:rowOff>
    </xdr:to>
    <xdr:sp macro="" textlink="">
      <xdr:nvSpPr>
        <xdr:cNvPr id="86" name="楕円 85"/>
        <xdr:cNvSpPr/>
      </xdr:nvSpPr>
      <xdr:spPr>
        <a:xfrm>
          <a:off x="2857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41746</xdr:rowOff>
    </xdr:from>
    <xdr:ext cx="469744" cy="259045"/>
    <xdr:sp macro="" textlink="">
      <xdr:nvSpPr>
        <xdr:cNvPr id="87" name="テキスト ボックス 86"/>
        <xdr:cNvSpPr txBox="1"/>
      </xdr:nvSpPr>
      <xdr:spPr>
        <a:xfrm>
          <a:off x="2673428"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32839</xdr:rowOff>
    </xdr:from>
    <xdr:to>
      <xdr:col>10</xdr:col>
      <xdr:colOff>165100</xdr:colOff>
      <xdr:row>35</xdr:row>
      <xdr:rowOff>134439</xdr:rowOff>
    </xdr:to>
    <xdr:sp macro="" textlink="">
      <xdr:nvSpPr>
        <xdr:cNvPr id="88" name="楕円 87"/>
        <xdr:cNvSpPr/>
      </xdr:nvSpPr>
      <xdr:spPr>
        <a:xfrm>
          <a:off x="1968500" y="60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125566</xdr:rowOff>
    </xdr:from>
    <xdr:ext cx="469744" cy="259045"/>
    <xdr:sp macro="" textlink="">
      <xdr:nvSpPr>
        <xdr:cNvPr id="89" name="テキスト ボックス 88"/>
        <xdr:cNvSpPr txBox="1"/>
      </xdr:nvSpPr>
      <xdr:spPr>
        <a:xfrm>
          <a:off x="1784428" y="61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52433</xdr:rowOff>
    </xdr:from>
    <xdr:to>
      <xdr:col>6</xdr:col>
      <xdr:colOff>38100</xdr:colOff>
      <xdr:row>35</xdr:row>
      <xdr:rowOff>154033</xdr:rowOff>
    </xdr:to>
    <xdr:sp macro="" textlink="">
      <xdr:nvSpPr>
        <xdr:cNvPr id="90" name="楕円 89"/>
        <xdr:cNvSpPr/>
      </xdr:nvSpPr>
      <xdr:spPr>
        <a:xfrm>
          <a:off x="1079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145160</xdr:rowOff>
    </xdr:from>
    <xdr:ext cx="469744" cy="259045"/>
    <xdr:sp macro="" textlink="">
      <xdr:nvSpPr>
        <xdr:cNvPr id="91" name="テキスト ボックス 90"/>
        <xdr:cNvSpPr txBox="1"/>
      </xdr:nvSpPr>
      <xdr:spPr>
        <a:xfrm>
          <a:off x="895428"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131045</xdr:rowOff>
    </xdr:from>
    <xdr:to>
      <xdr:col>24</xdr:col>
      <xdr:colOff>63500</xdr:colOff>
      <xdr:row>56</xdr:row>
      <xdr:rowOff>95058</xdr:rowOff>
    </xdr:to>
    <xdr:cxnSp macro="">
      <xdr:nvCxnSpPr>
        <xdr:cNvPr id="123" name="直線コネクタ 122"/>
        <xdr:cNvCxnSpPr/>
      </xdr:nvCxnSpPr>
      <xdr:spPr>
        <a:xfrm flipV="1">
          <a:off x="3797300" y="9560795"/>
          <a:ext cx="838200" cy="1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95058</xdr:rowOff>
    </xdr:from>
    <xdr:to>
      <xdr:col>19</xdr:col>
      <xdr:colOff>177800</xdr:colOff>
      <xdr:row>56</xdr:row>
      <xdr:rowOff>147669</xdr:rowOff>
    </xdr:to>
    <xdr:cxnSp macro="">
      <xdr:nvCxnSpPr>
        <xdr:cNvPr id="126" name="直線コネクタ 125"/>
        <xdr:cNvCxnSpPr/>
      </xdr:nvCxnSpPr>
      <xdr:spPr>
        <a:xfrm flipV="1">
          <a:off x="2908300" y="9696258"/>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147669</xdr:rowOff>
    </xdr:from>
    <xdr:to>
      <xdr:col>15</xdr:col>
      <xdr:colOff>50800</xdr:colOff>
      <xdr:row>57</xdr:row>
      <xdr:rowOff>127356</xdr:rowOff>
    </xdr:to>
    <xdr:cxnSp macro="">
      <xdr:nvCxnSpPr>
        <xdr:cNvPr id="129" name="直線コネクタ 128"/>
        <xdr:cNvCxnSpPr/>
      </xdr:nvCxnSpPr>
      <xdr:spPr>
        <a:xfrm flipV="1">
          <a:off x="2019300" y="9748869"/>
          <a:ext cx="889000" cy="15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100968</xdr:rowOff>
    </xdr:from>
    <xdr:to>
      <xdr:col>10</xdr:col>
      <xdr:colOff>114300</xdr:colOff>
      <xdr:row>57</xdr:row>
      <xdr:rowOff>127356</xdr:rowOff>
    </xdr:to>
    <xdr:cxnSp macro="">
      <xdr:nvCxnSpPr>
        <xdr:cNvPr id="132" name="直線コネクタ 131"/>
        <xdr:cNvCxnSpPr/>
      </xdr:nvCxnSpPr>
      <xdr:spPr>
        <a:xfrm>
          <a:off x="1130300" y="9187818"/>
          <a:ext cx="889000" cy="7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80245</xdr:rowOff>
    </xdr:from>
    <xdr:to>
      <xdr:col>24</xdr:col>
      <xdr:colOff>114300</xdr:colOff>
      <xdr:row>56</xdr:row>
      <xdr:rowOff>10395</xdr:rowOff>
    </xdr:to>
    <xdr:sp macro="" textlink="">
      <xdr:nvSpPr>
        <xdr:cNvPr id="142" name="楕円 141"/>
        <xdr:cNvSpPr/>
      </xdr:nvSpPr>
      <xdr:spPr>
        <a:xfrm>
          <a:off x="4584700" y="9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103122</xdr:rowOff>
    </xdr:from>
    <xdr:ext cx="534377" cy="259045"/>
    <xdr:sp macro="" textlink="">
      <xdr:nvSpPr>
        <xdr:cNvPr id="143" name="総務費該当値テキスト"/>
        <xdr:cNvSpPr txBox="1"/>
      </xdr:nvSpPr>
      <xdr:spPr>
        <a:xfrm>
          <a:off x="4686300" y="936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44258</xdr:rowOff>
    </xdr:from>
    <xdr:to>
      <xdr:col>20</xdr:col>
      <xdr:colOff>38100</xdr:colOff>
      <xdr:row>56</xdr:row>
      <xdr:rowOff>145858</xdr:rowOff>
    </xdr:to>
    <xdr:sp macro="" textlink="">
      <xdr:nvSpPr>
        <xdr:cNvPr id="144" name="楕円 143"/>
        <xdr:cNvSpPr/>
      </xdr:nvSpPr>
      <xdr:spPr>
        <a:xfrm>
          <a:off x="3746500" y="9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136985</xdr:rowOff>
    </xdr:from>
    <xdr:ext cx="534377" cy="259045"/>
    <xdr:sp macro="" textlink="">
      <xdr:nvSpPr>
        <xdr:cNvPr id="145" name="テキスト ボックス 144"/>
        <xdr:cNvSpPr txBox="1"/>
      </xdr:nvSpPr>
      <xdr:spPr>
        <a:xfrm>
          <a:off x="3530111" y="97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96869</xdr:rowOff>
    </xdr:from>
    <xdr:to>
      <xdr:col>15</xdr:col>
      <xdr:colOff>101600</xdr:colOff>
      <xdr:row>57</xdr:row>
      <xdr:rowOff>27019</xdr:rowOff>
    </xdr:to>
    <xdr:sp macro="" textlink="">
      <xdr:nvSpPr>
        <xdr:cNvPr id="146" name="楕円 145"/>
        <xdr:cNvSpPr/>
      </xdr:nvSpPr>
      <xdr:spPr>
        <a:xfrm>
          <a:off x="2857500" y="96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18146</xdr:rowOff>
    </xdr:from>
    <xdr:ext cx="534377" cy="259045"/>
    <xdr:sp macro="" textlink="">
      <xdr:nvSpPr>
        <xdr:cNvPr id="147" name="テキスト ボックス 146"/>
        <xdr:cNvSpPr txBox="1"/>
      </xdr:nvSpPr>
      <xdr:spPr>
        <a:xfrm>
          <a:off x="2641111" y="97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76556</xdr:rowOff>
    </xdr:from>
    <xdr:to>
      <xdr:col>10</xdr:col>
      <xdr:colOff>165100</xdr:colOff>
      <xdr:row>58</xdr:row>
      <xdr:rowOff>6706</xdr:rowOff>
    </xdr:to>
    <xdr:sp macro="" textlink="">
      <xdr:nvSpPr>
        <xdr:cNvPr id="148" name="楕円 147"/>
        <xdr:cNvSpPr/>
      </xdr:nvSpPr>
      <xdr:spPr>
        <a:xfrm>
          <a:off x="1968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169283</xdr:rowOff>
    </xdr:from>
    <xdr:ext cx="534377" cy="259045"/>
    <xdr:sp macro="" textlink="">
      <xdr:nvSpPr>
        <xdr:cNvPr id="149" name="テキスト ボックス 148"/>
        <xdr:cNvSpPr txBox="1"/>
      </xdr:nvSpPr>
      <xdr:spPr>
        <a:xfrm>
          <a:off x="1752111" y="9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50168</xdr:rowOff>
    </xdr:from>
    <xdr:to>
      <xdr:col>6</xdr:col>
      <xdr:colOff>38100</xdr:colOff>
      <xdr:row>53</xdr:row>
      <xdr:rowOff>151768</xdr:rowOff>
    </xdr:to>
    <xdr:sp macro="" textlink="">
      <xdr:nvSpPr>
        <xdr:cNvPr id="150" name="楕円 149"/>
        <xdr:cNvSpPr/>
      </xdr:nvSpPr>
      <xdr:spPr>
        <a:xfrm>
          <a:off x="1079500" y="913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168295</xdr:rowOff>
    </xdr:from>
    <xdr:ext cx="534377" cy="259045"/>
    <xdr:sp macro="" textlink="">
      <xdr:nvSpPr>
        <xdr:cNvPr id="151" name="テキスト ボックス 150"/>
        <xdr:cNvSpPr txBox="1"/>
      </xdr:nvSpPr>
      <xdr:spPr>
        <a:xfrm>
          <a:off x="863111" y="8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152883</xdr:rowOff>
    </xdr:from>
    <xdr:to>
      <xdr:col>24</xdr:col>
      <xdr:colOff>63500</xdr:colOff>
      <xdr:row>70</xdr:row>
      <xdr:rowOff>169710</xdr:rowOff>
    </xdr:to>
    <xdr:cxnSp macro="">
      <xdr:nvCxnSpPr>
        <xdr:cNvPr id="181" name="直線コネクタ 180"/>
        <xdr:cNvCxnSpPr/>
      </xdr:nvCxnSpPr>
      <xdr:spPr>
        <a:xfrm>
          <a:off x="3797300" y="12154383"/>
          <a:ext cx="8382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152883</xdr:rowOff>
    </xdr:from>
    <xdr:to>
      <xdr:col>19</xdr:col>
      <xdr:colOff>177800</xdr:colOff>
      <xdr:row>71</xdr:row>
      <xdr:rowOff>144514</xdr:rowOff>
    </xdr:to>
    <xdr:cxnSp macro="">
      <xdr:nvCxnSpPr>
        <xdr:cNvPr id="184" name="直線コネクタ 183"/>
        <xdr:cNvCxnSpPr/>
      </xdr:nvCxnSpPr>
      <xdr:spPr>
        <a:xfrm flipV="1">
          <a:off x="2908300" y="12154383"/>
          <a:ext cx="889000" cy="1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144514</xdr:rowOff>
    </xdr:from>
    <xdr:to>
      <xdr:col>15</xdr:col>
      <xdr:colOff>50800</xdr:colOff>
      <xdr:row>72</xdr:row>
      <xdr:rowOff>109106</xdr:rowOff>
    </xdr:to>
    <xdr:cxnSp macro="">
      <xdr:nvCxnSpPr>
        <xdr:cNvPr id="187" name="直線コネクタ 186"/>
        <xdr:cNvCxnSpPr/>
      </xdr:nvCxnSpPr>
      <xdr:spPr>
        <a:xfrm flipV="1">
          <a:off x="2019300" y="12317464"/>
          <a:ext cx="889000" cy="1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109106</xdr:rowOff>
    </xdr:from>
    <xdr:to>
      <xdr:col>10</xdr:col>
      <xdr:colOff>114300</xdr:colOff>
      <xdr:row>73</xdr:row>
      <xdr:rowOff>40069</xdr:rowOff>
    </xdr:to>
    <xdr:cxnSp macro="">
      <xdr:nvCxnSpPr>
        <xdr:cNvPr id="190" name="直線コネクタ 189"/>
        <xdr:cNvCxnSpPr/>
      </xdr:nvCxnSpPr>
      <xdr:spPr>
        <a:xfrm flipV="1">
          <a:off x="1130300" y="12453506"/>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118910</xdr:rowOff>
    </xdr:from>
    <xdr:to>
      <xdr:col>24</xdr:col>
      <xdr:colOff>114300</xdr:colOff>
      <xdr:row>71</xdr:row>
      <xdr:rowOff>49060</xdr:rowOff>
    </xdr:to>
    <xdr:sp macro="" textlink="">
      <xdr:nvSpPr>
        <xdr:cNvPr id="200" name="楕円 199"/>
        <xdr:cNvSpPr/>
      </xdr:nvSpPr>
      <xdr:spPr>
        <a:xfrm>
          <a:off x="4584700" y="121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33837</xdr:rowOff>
    </xdr:from>
    <xdr:ext cx="599010" cy="259045"/>
    <xdr:sp macro="" textlink="">
      <xdr:nvSpPr>
        <xdr:cNvPr id="201" name="民生費該当値テキスト"/>
        <xdr:cNvSpPr txBox="1"/>
      </xdr:nvSpPr>
      <xdr:spPr>
        <a:xfrm>
          <a:off x="4686300" y="1203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102083</xdr:rowOff>
    </xdr:from>
    <xdr:to>
      <xdr:col>20</xdr:col>
      <xdr:colOff>38100</xdr:colOff>
      <xdr:row>71</xdr:row>
      <xdr:rowOff>32233</xdr:rowOff>
    </xdr:to>
    <xdr:sp macro="" textlink="">
      <xdr:nvSpPr>
        <xdr:cNvPr id="202" name="楕円 201"/>
        <xdr:cNvSpPr/>
      </xdr:nvSpPr>
      <xdr:spPr>
        <a:xfrm>
          <a:off x="3746500" y="121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48760</xdr:rowOff>
    </xdr:from>
    <xdr:ext cx="599010" cy="259045"/>
    <xdr:sp macro="" textlink="">
      <xdr:nvSpPr>
        <xdr:cNvPr id="203" name="テキスト ボックス 202"/>
        <xdr:cNvSpPr txBox="1"/>
      </xdr:nvSpPr>
      <xdr:spPr>
        <a:xfrm>
          <a:off x="3497795" y="1187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93714</xdr:rowOff>
    </xdr:from>
    <xdr:to>
      <xdr:col>15</xdr:col>
      <xdr:colOff>101600</xdr:colOff>
      <xdr:row>72</xdr:row>
      <xdr:rowOff>23864</xdr:rowOff>
    </xdr:to>
    <xdr:sp macro="" textlink="">
      <xdr:nvSpPr>
        <xdr:cNvPr id="204" name="楕円 203"/>
        <xdr:cNvSpPr/>
      </xdr:nvSpPr>
      <xdr:spPr>
        <a:xfrm>
          <a:off x="2857500" y="122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40391</xdr:rowOff>
    </xdr:from>
    <xdr:ext cx="599010" cy="259045"/>
    <xdr:sp macro="" textlink="">
      <xdr:nvSpPr>
        <xdr:cNvPr id="205" name="テキスト ボックス 204"/>
        <xdr:cNvSpPr txBox="1"/>
      </xdr:nvSpPr>
      <xdr:spPr>
        <a:xfrm>
          <a:off x="2608795" y="1204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58306</xdr:rowOff>
    </xdr:from>
    <xdr:to>
      <xdr:col>10</xdr:col>
      <xdr:colOff>165100</xdr:colOff>
      <xdr:row>72</xdr:row>
      <xdr:rowOff>159906</xdr:rowOff>
    </xdr:to>
    <xdr:sp macro="" textlink="">
      <xdr:nvSpPr>
        <xdr:cNvPr id="206" name="楕円 205"/>
        <xdr:cNvSpPr/>
      </xdr:nvSpPr>
      <xdr:spPr>
        <a:xfrm>
          <a:off x="1968500" y="124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4983</xdr:rowOff>
    </xdr:from>
    <xdr:ext cx="599010" cy="259045"/>
    <xdr:sp macro="" textlink="">
      <xdr:nvSpPr>
        <xdr:cNvPr id="207" name="テキスト ボックス 206"/>
        <xdr:cNvSpPr txBox="1"/>
      </xdr:nvSpPr>
      <xdr:spPr>
        <a:xfrm>
          <a:off x="1719795" y="121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160719</xdr:rowOff>
    </xdr:from>
    <xdr:to>
      <xdr:col>6</xdr:col>
      <xdr:colOff>38100</xdr:colOff>
      <xdr:row>73</xdr:row>
      <xdr:rowOff>90869</xdr:rowOff>
    </xdr:to>
    <xdr:sp macro="" textlink="">
      <xdr:nvSpPr>
        <xdr:cNvPr id="208" name="楕円 207"/>
        <xdr:cNvSpPr/>
      </xdr:nvSpPr>
      <xdr:spPr>
        <a:xfrm>
          <a:off x="1079500" y="125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107396</xdr:rowOff>
    </xdr:from>
    <xdr:ext cx="599010" cy="259045"/>
    <xdr:sp macro="" textlink="">
      <xdr:nvSpPr>
        <xdr:cNvPr id="209" name="テキスト ボックス 208"/>
        <xdr:cNvSpPr txBox="1"/>
      </xdr:nvSpPr>
      <xdr:spPr>
        <a:xfrm>
          <a:off x="830795" y="1228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159863</xdr:rowOff>
    </xdr:from>
    <xdr:to>
      <xdr:col>24</xdr:col>
      <xdr:colOff>63500</xdr:colOff>
      <xdr:row>96</xdr:row>
      <xdr:rowOff>99535</xdr:rowOff>
    </xdr:to>
    <xdr:cxnSp macro="">
      <xdr:nvCxnSpPr>
        <xdr:cNvPr id="237" name="直線コネクタ 236"/>
        <xdr:cNvCxnSpPr/>
      </xdr:nvCxnSpPr>
      <xdr:spPr>
        <a:xfrm>
          <a:off x="3797300" y="16447613"/>
          <a:ext cx="838200" cy="1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159863</xdr:rowOff>
    </xdr:from>
    <xdr:to>
      <xdr:col>19</xdr:col>
      <xdr:colOff>177800</xdr:colOff>
      <xdr:row>96</xdr:row>
      <xdr:rowOff>155587</xdr:rowOff>
    </xdr:to>
    <xdr:cxnSp macro="">
      <xdr:nvCxnSpPr>
        <xdr:cNvPr id="240" name="直線コネクタ 239"/>
        <xdr:cNvCxnSpPr/>
      </xdr:nvCxnSpPr>
      <xdr:spPr>
        <a:xfrm flipV="1">
          <a:off x="2908300" y="16447613"/>
          <a:ext cx="889000" cy="16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134762</xdr:rowOff>
    </xdr:from>
    <xdr:to>
      <xdr:col>15</xdr:col>
      <xdr:colOff>50800</xdr:colOff>
      <xdr:row>96</xdr:row>
      <xdr:rowOff>155587</xdr:rowOff>
    </xdr:to>
    <xdr:cxnSp macro="">
      <xdr:nvCxnSpPr>
        <xdr:cNvPr id="243" name="直線コネクタ 242"/>
        <xdr:cNvCxnSpPr/>
      </xdr:nvCxnSpPr>
      <xdr:spPr>
        <a:xfrm>
          <a:off x="2019300" y="16593962"/>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134762</xdr:rowOff>
    </xdr:from>
    <xdr:to>
      <xdr:col>10</xdr:col>
      <xdr:colOff>114300</xdr:colOff>
      <xdr:row>97</xdr:row>
      <xdr:rowOff>30452</xdr:rowOff>
    </xdr:to>
    <xdr:cxnSp macro="">
      <xdr:nvCxnSpPr>
        <xdr:cNvPr id="246" name="直線コネクタ 245"/>
        <xdr:cNvCxnSpPr/>
      </xdr:nvCxnSpPr>
      <xdr:spPr>
        <a:xfrm flipV="1">
          <a:off x="1130300" y="16593962"/>
          <a:ext cx="8890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48735</xdr:rowOff>
    </xdr:from>
    <xdr:to>
      <xdr:col>24</xdr:col>
      <xdr:colOff>114300</xdr:colOff>
      <xdr:row>96</xdr:row>
      <xdr:rowOff>150335</xdr:rowOff>
    </xdr:to>
    <xdr:sp macro="" textlink="">
      <xdr:nvSpPr>
        <xdr:cNvPr id="256" name="楕円 255"/>
        <xdr:cNvSpPr/>
      </xdr:nvSpPr>
      <xdr:spPr>
        <a:xfrm>
          <a:off x="4584700" y="165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71612</xdr:rowOff>
    </xdr:from>
    <xdr:ext cx="534377" cy="259045"/>
    <xdr:sp macro="" textlink="">
      <xdr:nvSpPr>
        <xdr:cNvPr id="257" name="衛生費該当値テキスト"/>
        <xdr:cNvSpPr txBox="1"/>
      </xdr:nvSpPr>
      <xdr:spPr>
        <a:xfrm>
          <a:off x="4686300" y="1635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109063</xdr:rowOff>
    </xdr:from>
    <xdr:to>
      <xdr:col>20</xdr:col>
      <xdr:colOff>38100</xdr:colOff>
      <xdr:row>96</xdr:row>
      <xdr:rowOff>39213</xdr:rowOff>
    </xdr:to>
    <xdr:sp macro="" textlink="">
      <xdr:nvSpPr>
        <xdr:cNvPr id="258" name="楕円 257"/>
        <xdr:cNvSpPr/>
      </xdr:nvSpPr>
      <xdr:spPr>
        <a:xfrm>
          <a:off x="3746500" y="163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55740</xdr:rowOff>
    </xdr:from>
    <xdr:ext cx="534377" cy="259045"/>
    <xdr:sp macro="" textlink="">
      <xdr:nvSpPr>
        <xdr:cNvPr id="259" name="テキスト ボックス 258"/>
        <xdr:cNvSpPr txBox="1"/>
      </xdr:nvSpPr>
      <xdr:spPr>
        <a:xfrm>
          <a:off x="3530111" y="161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104787</xdr:rowOff>
    </xdr:from>
    <xdr:to>
      <xdr:col>15</xdr:col>
      <xdr:colOff>101600</xdr:colOff>
      <xdr:row>97</xdr:row>
      <xdr:rowOff>34937</xdr:rowOff>
    </xdr:to>
    <xdr:sp macro="" textlink="">
      <xdr:nvSpPr>
        <xdr:cNvPr id="260" name="楕円 259"/>
        <xdr:cNvSpPr/>
      </xdr:nvSpPr>
      <xdr:spPr>
        <a:xfrm>
          <a:off x="2857500" y="165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51464</xdr:rowOff>
    </xdr:from>
    <xdr:ext cx="534377" cy="259045"/>
    <xdr:sp macro="" textlink="">
      <xdr:nvSpPr>
        <xdr:cNvPr id="261" name="テキスト ボックス 260"/>
        <xdr:cNvSpPr txBox="1"/>
      </xdr:nvSpPr>
      <xdr:spPr>
        <a:xfrm>
          <a:off x="26411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83962</xdr:rowOff>
    </xdr:from>
    <xdr:to>
      <xdr:col>10</xdr:col>
      <xdr:colOff>165100</xdr:colOff>
      <xdr:row>97</xdr:row>
      <xdr:rowOff>14112</xdr:rowOff>
    </xdr:to>
    <xdr:sp macro="" textlink="">
      <xdr:nvSpPr>
        <xdr:cNvPr id="262" name="楕円 261"/>
        <xdr:cNvSpPr/>
      </xdr:nvSpPr>
      <xdr:spPr>
        <a:xfrm>
          <a:off x="1968500" y="165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30639</xdr:rowOff>
    </xdr:from>
    <xdr:ext cx="534377" cy="259045"/>
    <xdr:sp macro="" textlink="">
      <xdr:nvSpPr>
        <xdr:cNvPr id="263" name="テキスト ボックス 262"/>
        <xdr:cNvSpPr txBox="1"/>
      </xdr:nvSpPr>
      <xdr:spPr>
        <a:xfrm>
          <a:off x="1752111" y="1631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151102</xdr:rowOff>
    </xdr:from>
    <xdr:to>
      <xdr:col>6</xdr:col>
      <xdr:colOff>38100</xdr:colOff>
      <xdr:row>97</xdr:row>
      <xdr:rowOff>81252</xdr:rowOff>
    </xdr:to>
    <xdr:sp macro="" textlink="">
      <xdr:nvSpPr>
        <xdr:cNvPr id="264" name="楕円 263"/>
        <xdr:cNvSpPr/>
      </xdr:nvSpPr>
      <xdr:spPr>
        <a:xfrm>
          <a:off x="1079500" y="166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97779</xdr:rowOff>
    </xdr:from>
    <xdr:ext cx="534377" cy="259045"/>
    <xdr:sp macro="" textlink="">
      <xdr:nvSpPr>
        <xdr:cNvPr id="265" name="テキスト ボックス 264"/>
        <xdr:cNvSpPr txBox="1"/>
      </xdr:nvSpPr>
      <xdr:spPr>
        <a:xfrm>
          <a:off x="863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6198</xdr:rowOff>
    </xdr:from>
    <xdr:to>
      <xdr:col>55</xdr:col>
      <xdr:colOff>0</xdr:colOff>
      <xdr:row>37</xdr:row>
      <xdr:rowOff>9398</xdr:rowOff>
    </xdr:to>
    <xdr:cxnSp macro="">
      <xdr:nvCxnSpPr>
        <xdr:cNvPr id="292" name="直線コネクタ 291"/>
        <xdr:cNvCxnSpPr/>
      </xdr:nvCxnSpPr>
      <xdr:spPr>
        <a:xfrm>
          <a:off x="9639300" y="634984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6198</xdr:rowOff>
    </xdr:from>
    <xdr:to>
      <xdr:col>50</xdr:col>
      <xdr:colOff>114300</xdr:colOff>
      <xdr:row>37</xdr:row>
      <xdr:rowOff>50089</xdr:rowOff>
    </xdr:to>
    <xdr:cxnSp macro="">
      <xdr:nvCxnSpPr>
        <xdr:cNvPr id="295" name="直線コネクタ 294"/>
        <xdr:cNvCxnSpPr/>
      </xdr:nvCxnSpPr>
      <xdr:spPr>
        <a:xfrm flipV="1">
          <a:off x="8750300" y="634984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132385</xdr:rowOff>
    </xdr:from>
    <xdr:to>
      <xdr:col>45</xdr:col>
      <xdr:colOff>177800</xdr:colOff>
      <xdr:row>37</xdr:row>
      <xdr:rowOff>50089</xdr:rowOff>
    </xdr:to>
    <xdr:cxnSp macro="">
      <xdr:nvCxnSpPr>
        <xdr:cNvPr id="298" name="直線コネクタ 297"/>
        <xdr:cNvCxnSpPr/>
      </xdr:nvCxnSpPr>
      <xdr:spPr>
        <a:xfrm>
          <a:off x="7861300" y="630458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151130</xdr:rowOff>
    </xdr:from>
    <xdr:to>
      <xdr:col>41</xdr:col>
      <xdr:colOff>50800</xdr:colOff>
      <xdr:row>36</xdr:row>
      <xdr:rowOff>132385</xdr:rowOff>
    </xdr:to>
    <xdr:cxnSp macro="">
      <xdr:nvCxnSpPr>
        <xdr:cNvPr id="301" name="直線コネクタ 300"/>
        <xdr:cNvCxnSpPr/>
      </xdr:nvCxnSpPr>
      <xdr:spPr>
        <a:xfrm>
          <a:off x="6972300" y="6151880"/>
          <a:ext cx="889000" cy="1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130048</xdr:rowOff>
    </xdr:from>
    <xdr:to>
      <xdr:col>55</xdr:col>
      <xdr:colOff>50800</xdr:colOff>
      <xdr:row>37</xdr:row>
      <xdr:rowOff>60198</xdr:rowOff>
    </xdr:to>
    <xdr:sp macro="" textlink="">
      <xdr:nvSpPr>
        <xdr:cNvPr id="311" name="楕円 310"/>
        <xdr:cNvSpPr/>
      </xdr:nvSpPr>
      <xdr:spPr>
        <a:xfrm>
          <a:off x="10426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108475</xdr:rowOff>
    </xdr:from>
    <xdr:ext cx="378565" cy="259045"/>
    <xdr:sp macro="" textlink="">
      <xdr:nvSpPr>
        <xdr:cNvPr id="312" name="労働費該当値テキスト"/>
        <xdr:cNvSpPr txBox="1"/>
      </xdr:nvSpPr>
      <xdr:spPr>
        <a:xfrm>
          <a:off x="10528300" y="628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126848</xdr:rowOff>
    </xdr:from>
    <xdr:to>
      <xdr:col>50</xdr:col>
      <xdr:colOff>165100</xdr:colOff>
      <xdr:row>37</xdr:row>
      <xdr:rowOff>56998</xdr:rowOff>
    </xdr:to>
    <xdr:sp macro="" textlink="">
      <xdr:nvSpPr>
        <xdr:cNvPr id="313" name="楕円 312"/>
        <xdr:cNvSpPr/>
      </xdr:nvSpPr>
      <xdr:spPr>
        <a:xfrm>
          <a:off x="9588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48125</xdr:rowOff>
    </xdr:from>
    <xdr:ext cx="378565" cy="259045"/>
    <xdr:sp macro="" textlink="">
      <xdr:nvSpPr>
        <xdr:cNvPr id="314" name="テキスト ボックス 313"/>
        <xdr:cNvSpPr txBox="1"/>
      </xdr:nvSpPr>
      <xdr:spPr>
        <a:xfrm>
          <a:off x="9450017"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170739</xdr:rowOff>
    </xdr:from>
    <xdr:to>
      <xdr:col>46</xdr:col>
      <xdr:colOff>38100</xdr:colOff>
      <xdr:row>37</xdr:row>
      <xdr:rowOff>100889</xdr:rowOff>
    </xdr:to>
    <xdr:sp macro="" textlink="">
      <xdr:nvSpPr>
        <xdr:cNvPr id="315" name="楕円 314"/>
        <xdr:cNvSpPr/>
      </xdr:nvSpPr>
      <xdr:spPr>
        <a:xfrm>
          <a:off x="8699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92016</xdr:rowOff>
    </xdr:from>
    <xdr:ext cx="378565" cy="259045"/>
    <xdr:sp macro="" textlink="">
      <xdr:nvSpPr>
        <xdr:cNvPr id="316" name="テキスト ボックス 315"/>
        <xdr:cNvSpPr txBox="1"/>
      </xdr:nvSpPr>
      <xdr:spPr>
        <a:xfrm>
          <a:off x="8561017" y="643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81585</xdr:rowOff>
    </xdr:from>
    <xdr:to>
      <xdr:col>41</xdr:col>
      <xdr:colOff>101600</xdr:colOff>
      <xdr:row>37</xdr:row>
      <xdr:rowOff>11735</xdr:rowOff>
    </xdr:to>
    <xdr:sp macro="" textlink="">
      <xdr:nvSpPr>
        <xdr:cNvPr id="317" name="楕円 316"/>
        <xdr:cNvSpPr/>
      </xdr:nvSpPr>
      <xdr:spPr>
        <a:xfrm>
          <a:off x="7810500" y="62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2862</xdr:rowOff>
    </xdr:from>
    <xdr:ext cx="378565" cy="259045"/>
    <xdr:sp macro="" textlink="">
      <xdr:nvSpPr>
        <xdr:cNvPr id="318" name="テキスト ボックス 317"/>
        <xdr:cNvSpPr txBox="1"/>
      </xdr:nvSpPr>
      <xdr:spPr>
        <a:xfrm>
          <a:off x="7672017" y="634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100330</xdr:rowOff>
    </xdr:from>
    <xdr:to>
      <xdr:col>36</xdr:col>
      <xdr:colOff>165100</xdr:colOff>
      <xdr:row>36</xdr:row>
      <xdr:rowOff>30480</xdr:rowOff>
    </xdr:to>
    <xdr:sp macro="" textlink="">
      <xdr:nvSpPr>
        <xdr:cNvPr id="319" name="楕円 318"/>
        <xdr:cNvSpPr/>
      </xdr:nvSpPr>
      <xdr:spPr>
        <a:xfrm>
          <a:off x="6921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21607</xdr:rowOff>
    </xdr:from>
    <xdr:ext cx="469744" cy="259045"/>
    <xdr:sp macro="" textlink="">
      <xdr:nvSpPr>
        <xdr:cNvPr id="320" name="テキスト ボックス 319"/>
        <xdr:cNvSpPr txBox="1"/>
      </xdr:nvSpPr>
      <xdr:spPr>
        <a:xfrm>
          <a:off x="6737428"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23846</xdr:rowOff>
    </xdr:from>
    <xdr:to>
      <xdr:col>55</xdr:col>
      <xdr:colOff>0</xdr:colOff>
      <xdr:row>57</xdr:row>
      <xdr:rowOff>25309</xdr:rowOff>
    </xdr:to>
    <xdr:cxnSp macro="">
      <xdr:nvCxnSpPr>
        <xdr:cNvPr id="347" name="直線コネクタ 346"/>
        <xdr:cNvCxnSpPr/>
      </xdr:nvCxnSpPr>
      <xdr:spPr>
        <a:xfrm flipV="1">
          <a:off x="9639300" y="9796496"/>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17445</xdr:rowOff>
    </xdr:from>
    <xdr:to>
      <xdr:col>50</xdr:col>
      <xdr:colOff>114300</xdr:colOff>
      <xdr:row>57</xdr:row>
      <xdr:rowOff>25309</xdr:rowOff>
    </xdr:to>
    <xdr:cxnSp macro="">
      <xdr:nvCxnSpPr>
        <xdr:cNvPr id="350" name="直線コネクタ 349"/>
        <xdr:cNvCxnSpPr/>
      </xdr:nvCxnSpPr>
      <xdr:spPr>
        <a:xfrm>
          <a:off x="8750300" y="9790095"/>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17445</xdr:rowOff>
    </xdr:from>
    <xdr:to>
      <xdr:col>45</xdr:col>
      <xdr:colOff>177800</xdr:colOff>
      <xdr:row>57</xdr:row>
      <xdr:rowOff>46065</xdr:rowOff>
    </xdr:to>
    <xdr:cxnSp macro="">
      <xdr:nvCxnSpPr>
        <xdr:cNvPr id="353" name="直線コネクタ 352"/>
        <xdr:cNvCxnSpPr/>
      </xdr:nvCxnSpPr>
      <xdr:spPr>
        <a:xfrm flipV="1">
          <a:off x="7861300" y="979009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22748</xdr:rowOff>
    </xdr:from>
    <xdr:to>
      <xdr:col>41</xdr:col>
      <xdr:colOff>50800</xdr:colOff>
      <xdr:row>57</xdr:row>
      <xdr:rowOff>46065</xdr:rowOff>
    </xdr:to>
    <xdr:cxnSp macro="">
      <xdr:nvCxnSpPr>
        <xdr:cNvPr id="356" name="直線コネクタ 355"/>
        <xdr:cNvCxnSpPr/>
      </xdr:nvCxnSpPr>
      <xdr:spPr>
        <a:xfrm>
          <a:off x="6972300" y="979539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144496</xdr:rowOff>
    </xdr:from>
    <xdr:to>
      <xdr:col>55</xdr:col>
      <xdr:colOff>50800</xdr:colOff>
      <xdr:row>57</xdr:row>
      <xdr:rowOff>74646</xdr:rowOff>
    </xdr:to>
    <xdr:sp macro="" textlink="">
      <xdr:nvSpPr>
        <xdr:cNvPr id="366" name="楕円 365"/>
        <xdr:cNvSpPr/>
      </xdr:nvSpPr>
      <xdr:spPr>
        <a:xfrm>
          <a:off x="10426700" y="974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122923</xdr:rowOff>
    </xdr:from>
    <xdr:ext cx="469744" cy="259045"/>
    <xdr:sp macro="" textlink="">
      <xdr:nvSpPr>
        <xdr:cNvPr id="367" name="農林水産業費該当値テキスト"/>
        <xdr:cNvSpPr txBox="1"/>
      </xdr:nvSpPr>
      <xdr:spPr>
        <a:xfrm>
          <a:off x="10528300" y="972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145959</xdr:rowOff>
    </xdr:from>
    <xdr:to>
      <xdr:col>50</xdr:col>
      <xdr:colOff>165100</xdr:colOff>
      <xdr:row>57</xdr:row>
      <xdr:rowOff>76109</xdr:rowOff>
    </xdr:to>
    <xdr:sp macro="" textlink="">
      <xdr:nvSpPr>
        <xdr:cNvPr id="368" name="楕円 367"/>
        <xdr:cNvSpPr/>
      </xdr:nvSpPr>
      <xdr:spPr>
        <a:xfrm>
          <a:off x="9588500" y="97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67236</xdr:rowOff>
    </xdr:from>
    <xdr:ext cx="469744" cy="259045"/>
    <xdr:sp macro="" textlink="">
      <xdr:nvSpPr>
        <xdr:cNvPr id="369" name="テキスト ボックス 368"/>
        <xdr:cNvSpPr txBox="1"/>
      </xdr:nvSpPr>
      <xdr:spPr>
        <a:xfrm>
          <a:off x="9404428" y="983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138095</xdr:rowOff>
    </xdr:from>
    <xdr:to>
      <xdr:col>46</xdr:col>
      <xdr:colOff>38100</xdr:colOff>
      <xdr:row>57</xdr:row>
      <xdr:rowOff>68245</xdr:rowOff>
    </xdr:to>
    <xdr:sp macro="" textlink="">
      <xdr:nvSpPr>
        <xdr:cNvPr id="370" name="楕円 369"/>
        <xdr:cNvSpPr/>
      </xdr:nvSpPr>
      <xdr:spPr>
        <a:xfrm>
          <a:off x="8699500" y="97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59372</xdr:rowOff>
    </xdr:from>
    <xdr:ext cx="469744" cy="259045"/>
    <xdr:sp macro="" textlink="">
      <xdr:nvSpPr>
        <xdr:cNvPr id="371" name="テキスト ボックス 370"/>
        <xdr:cNvSpPr txBox="1"/>
      </xdr:nvSpPr>
      <xdr:spPr>
        <a:xfrm>
          <a:off x="8515428" y="983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166715</xdr:rowOff>
    </xdr:from>
    <xdr:to>
      <xdr:col>41</xdr:col>
      <xdr:colOff>101600</xdr:colOff>
      <xdr:row>57</xdr:row>
      <xdr:rowOff>96865</xdr:rowOff>
    </xdr:to>
    <xdr:sp macro="" textlink="">
      <xdr:nvSpPr>
        <xdr:cNvPr id="372" name="楕円 371"/>
        <xdr:cNvSpPr/>
      </xdr:nvSpPr>
      <xdr:spPr>
        <a:xfrm>
          <a:off x="7810500" y="97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87992</xdr:rowOff>
    </xdr:from>
    <xdr:ext cx="469744" cy="259045"/>
    <xdr:sp macro="" textlink="">
      <xdr:nvSpPr>
        <xdr:cNvPr id="373" name="テキスト ボックス 372"/>
        <xdr:cNvSpPr txBox="1"/>
      </xdr:nvSpPr>
      <xdr:spPr>
        <a:xfrm>
          <a:off x="7626428" y="98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143398</xdr:rowOff>
    </xdr:from>
    <xdr:to>
      <xdr:col>36</xdr:col>
      <xdr:colOff>165100</xdr:colOff>
      <xdr:row>57</xdr:row>
      <xdr:rowOff>73548</xdr:rowOff>
    </xdr:to>
    <xdr:sp macro="" textlink="">
      <xdr:nvSpPr>
        <xdr:cNvPr id="374" name="楕円 373"/>
        <xdr:cNvSpPr/>
      </xdr:nvSpPr>
      <xdr:spPr>
        <a:xfrm>
          <a:off x="6921500" y="97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64675</xdr:rowOff>
    </xdr:from>
    <xdr:ext cx="469744" cy="259045"/>
    <xdr:sp macro="" textlink="">
      <xdr:nvSpPr>
        <xdr:cNvPr id="375" name="テキスト ボックス 374"/>
        <xdr:cNvSpPr txBox="1"/>
      </xdr:nvSpPr>
      <xdr:spPr>
        <a:xfrm>
          <a:off x="6737428" y="983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108969</xdr:rowOff>
    </xdr:from>
    <xdr:to>
      <xdr:col>55</xdr:col>
      <xdr:colOff>0</xdr:colOff>
      <xdr:row>72</xdr:row>
      <xdr:rowOff>59265</xdr:rowOff>
    </xdr:to>
    <xdr:cxnSp macro="">
      <xdr:nvCxnSpPr>
        <xdr:cNvPr id="406" name="直線コネクタ 405"/>
        <xdr:cNvCxnSpPr/>
      </xdr:nvCxnSpPr>
      <xdr:spPr>
        <a:xfrm>
          <a:off x="9639300" y="12281919"/>
          <a:ext cx="8382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7"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108969</xdr:rowOff>
    </xdr:from>
    <xdr:to>
      <xdr:col>50</xdr:col>
      <xdr:colOff>114300</xdr:colOff>
      <xdr:row>72</xdr:row>
      <xdr:rowOff>61551</xdr:rowOff>
    </xdr:to>
    <xdr:cxnSp macro="">
      <xdr:nvCxnSpPr>
        <xdr:cNvPr id="409" name="直線コネクタ 408"/>
        <xdr:cNvCxnSpPr/>
      </xdr:nvCxnSpPr>
      <xdr:spPr>
        <a:xfrm flipV="1">
          <a:off x="8750300" y="12281919"/>
          <a:ext cx="8890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11" name="テキスト ボックス 410"/>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61551</xdr:rowOff>
    </xdr:from>
    <xdr:to>
      <xdr:col>45</xdr:col>
      <xdr:colOff>177800</xdr:colOff>
      <xdr:row>73</xdr:row>
      <xdr:rowOff>155310</xdr:rowOff>
    </xdr:to>
    <xdr:cxnSp macro="">
      <xdr:nvCxnSpPr>
        <xdr:cNvPr id="412" name="直線コネクタ 411"/>
        <xdr:cNvCxnSpPr/>
      </xdr:nvCxnSpPr>
      <xdr:spPr>
        <a:xfrm flipV="1">
          <a:off x="7861300" y="12405951"/>
          <a:ext cx="889000" cy="2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4" name="テキスト ボックス 413"/>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155310</xdr:rowOff>
    </xdr:from>
    <xdr:to>
      <xdr:col>41</xdr:col>
      <xdr:colOff>50800</xdr:colOff>
      <xdr:row>74</xdr:row>
      <xdr:rowOff>156583</xdr:rowOff>
    </xdr:to>
    <xdr:cxnSp macro="">
      <xdr:nvCxnSpPr>
        <xdr:cNvPr id="415" name="直線コネクタ 414"/>
        <xdr:cNvCxnSpPr/>
      </xdr:nvCxnSpPr>
      <xdr:spPr>
        <a:xfrm flipV="1">
          <a:off x="6972300" y="12671160"/>
          <a:ext cx="889000" cy="1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8465</xdr:rowOff>
    </xdr:from>
    <xdr:to>
      <xdr:col>55</xdr:col>
      <xdr:colOff>50800</xdr:colOff>
      <xdr:row>72</xdr:row>
      <xdr:rowOff>110065</xdr:rowOff>
    </xdr:to>
    <xdr:sp macro="" textlink="">
      <xdr:nvSpPr>
        <xdr:cNvPr id="425" name="楕円 424"/>
        <xdr:cNvSpPr/>
      </xdr:nvSpPr>
      <xdr:spPr>
        <a:xfrm>
          <a:off x="10426700" y="123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31342</xdr:rowOff>
    </xdr:from>
    <xdr:ext cx="534377" cy="259045"/>
    <xdr:sp macro="" textlink="">
      <xdr:nvSpPr>
        <xdr:cNvPr id="426" name="商工費該当値テキスト"/>
        <xdr:cNvSpPr txBox="1"/>
      </xdr:nvSpPr>
      <xdr:spPr>
        <a:xfrm>
          <a:off x="10528300" y="122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58169</xdr:rowOff>
    </xdr:from>
    <xdr:to>
      <xdr:col>50</xdr:col>
      <xdr:colOff>165100</xdr:colOff>
      <xdr:row>71</xdr:row>
      <xdr:rowOff>159769</xdr:rowOff>
    </xdr:to>
    <xdr:sp macro="" textlink="">
      <xdr:nvSpPr>
        <xdr:cNvPr id="427" name="楕円 426"/>
        <xdr:cNvSpPr/>
      </xdr:nvSpPr>
      <xdr:spPr>
        <a:xfrm>
          <a:off x="9588500" y="122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4846</xdr:rowOff>
    </xdr:from>
    <xdr:ext cx="534377" cy="259045"/>
    <xdr:sp macro="" textlink="">
      <xdr:nvSpPr>
        <xdr:cNvPr id="428" name="テキスト ボックス 427"/>
        <xdr:cNvSpPr txBox="1"/>
      </xdr:nvSpPr>
      <xdr:spPr>
        <a:xfrm>
          <a:off x="9372111" y="120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10751</xdr:rowOff>
    </xdr:from>
    <xdr:to>
      <xdr:col>46</xdr:col>
      <xdr:colOff>38100</xdr:colOff>
      <xdr:row>72</xdr:row>
      <xdr:rowOff>112351</xdr:rowOff>
    </xdr:to>
    <xdr:sp macro="" textlink="">
      <xdr:nvSpPr>
        <xdr:cNvPr id="429" name="楕円 428"/>
        <xdr:cNvSpPr/>
      </xdr:nvSpPr>
      <xdr:spPr>
        <a:xfrm>
          <a:off x="8699500" y="123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128878</xdr:rowOff>
    </xdr:from>
    <xdr:ext cx="534377" cy="259045"/>
    <xdr:sp macro="" textlink="">
      <xdr:nvSpPr>
        <xdr:cNvPr id="430" name="テキスト ボックス 429"/>
        <xdr:cNvSpPr txBox="1"/>
      </xdr:nvSpPr>
      <xdr:spPr>
        <a:xfrm>
          <a:off x="8483111" y="121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104510</xdr:rowOff>
    </xdr:from>
    <xdr:to>
      <xdr:col>41</xdr:col>
      <xdr:colOff>101600</xdr:colOff>
      <xdr:row>74</xdr:row>
      <xdr:rowOff>34660</xdr:rowOff>
    </xdr:to>
    <xdr:sp macro="" textlink="">
      <xdr:nvSpPr>
        <xdr:cNvPr id="431" name="楕円 430"/>
        <xdr:cNvSpPr/>
      </xdr:nvSpPr>
      <xdr:spPr>
        <a:xfrm>
          <a:off x="7810500" y="126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51187</xdr:rowOff>
    </xdr:from>
    <xdr:ext cx="534377" cy="259045"/>
    <xdr:sp macro="" textlink="">
      <xdr:nvSpPr>
        <xdr:cNvPr id="432" name="テキスト ボックス 431"/>
        <xdr:cNvSpPr txBox="1"/>
      </xdr:nvSpPr>
      <xdr:spPr>
        <a:xfrm>
          <a:off x="7594111" y="123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105783</xdr:rowOff>
    </xdr:from>
    <xdr:to>
      <xdr:col>36</xdr:col>
      <xdr:colOff>165100</xdr:colOff>
      <xdr:row>75</xdr:row>
      <xdr:rowOff>35933</xdr:rowOff>
    </xdr:to>
    <xdr:sp macro="" textlink="">
      <xdr:nvSpPr>
        <xdr:cNvPr id="433" name="楕円 432"/>
        <xdr:cNvSpPr/>
      </xdr:nvSpPr>
      <xdr:spPr>
        <a:xfrm>
          <a:off x="6921500" y="12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52460</xdr:rowOff>
    </xdr:from>
    <xdr:ext cx="534377" cy="259045"/>
    <xdr:sp macro="" textlink="">
      <xdr:nvSpPr>
        <xdr:cNvPr id="434" name="テキスト ボックス 433"/>
        <xdr:cNvSpPr txBox="1"/>
      </xdr:nvSpPr>
      <xdr:spPr>
        <a:xfrm>
          <a:off x="6705111" y="125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128651</xdr:rowOff>
    </xdr:from>
    <xdr:to>
      <xdr:col>55</xdr:col>
      <xdr:colOff>0</xdr:colOff>
      <xdr:row>96</xdr:row>
      <xdr:rowOff>3454</xdr:rowOff>
    </xdr:to>
    <xdr:cxnSp macro="">
      <xdr:nvCxnSpPr>
        <xdr:cNvPr id="464" name="直線コネクタ 463"/>
        <xdr:cNvCxnSpPr/>
      </xdr:nvCxnSpPr>
      <xdr:spPr>
        <a:xfrm flipV="1">
          <a:off x="9639300" y="16416401"/>
          <a:ext cx="8382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3454</xdr:rowOff>
    </xdr:from>
    <xdr:to>
      <xdr:col>50</xdr:col>
      <xdr:colOff>114300</xdr:colOff>
      <xdr:row>96</xdr:row>
      <xdr:rowOff>34316</xdr:rowOff>
    </xdr:to>
    <xdr:cxnSp macro="">
      <xdr:nvCxnSpPr>
        <xdr:cNvPr id="467" name="直線コネクタ 466"/>
        <xdr:cNvCxnSpPr/>
      </xdr:nvCxnSpPr>
      <xdr:spPr>
        <a:xfrm flipV="1">
          <a:off x="8750300" y="16462654"/>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9" name="テキスト ボックス 468"/>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34316</xdr:rowOff>
    </xdr:from>
    <xdr:to>
      <xdr:col>45</xdr:col>
      <xdr:colOff>177800</xdr:colOff>
      <xdr:row>96</xdr:row>
      <xdr:rowOff>79826</xdr:rowOff>
    </xdr:to>
    <xdr:cxnSp macro="">
      <xdr:nvCxnSpPr>
        <xdr:cNvPr id="470" name="直線コネクタ 469"/>
        <xdr:cNvCxnSpPr/>
      </xdr:nvCxnSpPr>
      <xdr:spPr>
        <a:xfrm flipV="1">
          <a:off x="7861300" y="16493516"/>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72" name="テキスト ボックス 471"/>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102057</xdr:rowOff>
    </xdr:from>
    <xdr:to>
      <xdr:col>41</xdr:col>
      <xdr:colOff>50800</xdr:colOff>
      <xdr:row>96</xdr:row>
      <xdr:rowOff>79826</xdr:rowOff>
    </xdr:to>
    <xdr:cxnSp macro="">
      <xdr:nvCxnSpPr>
        <xdr:cNvPr id="473" name="直線コネクタ 472"/>
        <xdr:cNvCxnSpPr/>
      </xdr:nvCxnSpPr>
      <xdr:spPr>
        <a:xfrm>
          <a:off x="6972300" y="16389807"/>
          <a:ext cx="889000" cy="1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77851</xdr:rowOff>
    </xdr:from>
    <xdr:to>
      <xdr:col>55</xdr:col>
      <xdr:colOff>50800</xdr:colOff>
      <xdr:row>96</xdr:row>
      <xdr:rowOff>8001</xdr:rowOff>
    </xdr:to>
    <xdr:sp macro="" textlink="">
      <xdr:nvSpPr>
        <xdr:cNvPr id="483" name="楕円 482"/>
        <xdr:cNvSpPr/>
      </xdr:nvSpPr>
      <xdr:spPr>
        <a:xfrm>
          <a:off x="10426700" y="163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100728</xdr:rowOff>
    </xdr:from>
    <xdr:ext cx="534377" cy="259045"/>
    <xdr:sp macro="" textlink="">
      <xdr:nvSpPr>
        <xdr:cNvPr id="484" name="土木費該当値テキスト"/>
        <xdr:cNvSpPr txBox="1"/>
      </xdr:nvSpPr>
      <xdr:spPr>
        <a:xfrm>
          <a:off x="10528300" y="162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124104</xdr:rowOff>
    </xdr:from>
    <xdr:to>
      <xdr:col>50</xdr:col>
      <xdr:colOff>165100</xdr:colOff>
      <xdr:row>96</xdr:row>
      <xdr:rowOff>54254</xdr:rowOff>
    </xdr:to>
    <xdr:sp macro="" textlink="">
      <xdr:nvSpPr>
        <xdr:cNvPr id="485" name="楕円 484"/>
        <xdr:cNvSpPr/>
      </xdr:nvSpPr>
      <xdr:spPr>
        <a:xfrm>
          <a:off x="95885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70781</xdr:rowOff>
    </xdr:from>
    <xdr:ext cx="534377" cy="259045"/>
    <xdr:sp macro="" textlink="">
      <xdr:nvSpPr>
        <xdr:cNvPr id="486" name="テキスト ボックス 485"/>
        <xdr:cNvSpPr txBox="1"/>
      </xdr:nvSpPr>
      <xdr:spPr>
        <a:xfrm>
          <a:off x="9372111" y="1618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154966</xdr:rowOff>
    </xdr:from>
    <xdr:to>
      <xdr:col>46</xdr:col>
      <xdr:colOff>38100</xdr:colOff>
      <xdr:row>96</xdr:row>
      <xdr:rowOff>85116</xdr:rowOff>
    </xdr:to>
    <xdr:sp macro="" textlink="">
      <xdr:nvSpPr>
        <xdr:cNvPr id="487" name="楕円 486"/>
        <xdr:cNvSpPr/>
      </xdr:nvSpPr>
      <xdr:spPr>
        <a:xfrm>
          <a:off x="8699500" y="16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101643</xdr:rowOff>
    </xdr:from>
    <xdr:ext cx="534377" cy="259045"/>
    <xdr:sp macro="" textlink="">
      <xdr:nvSpPr>
        <xdr:cNvPr id="488" name="テキスト ボックス 487"/>
        <xdr:cNvSpPr txBox="1"/>
      </xdr:nvSpPr>
      <xdr:spPr>
        <a:xfrm>
          <a:off x="8483111" y="162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29026</xdr:rowOff>
    </xdr:from>
    <xdr:to>
      <xdr:col>41</xdr:col>
      <xdr:colOff>101600</xdr:colOff>
      <xdr:row>96</xdr:row>
      <xdr:rowOff>130626</xdr:rowOff>
    </xdr:to>
    <xdr:sp macro="" textlink="">
      <xdr:nvSpPr>
        <xdr:cNvPr id="489" name="楕円 488"/>
        <xdr:cNvSpPr/>
      </xdr:nvSpPr>
      <xdr:spPr>
        <a:xfrm>
          <a:off x="7810500" y="164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121753</xdr:rowOff>
    </xdr:from>
    <xdr:ext cx="534377" cy="259045"/>
    <xdr:sp macro="" textlink="">
      <xdr:nvSpPr>
        <xdr:cNvPr id="490" name="テキスト ボックス 489"/>
        <xdr:cNvSpPr txBox="1"/>
      </xdr:nvSpPr>
      <xdr:spPr>
        <a:xfrm>
          <a:off x="7594111" y="16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51257</xdr:rowOff>
    </xdr:from>
    <xdr:to>
      <xdr:col>36</xdr:col>
      <xdr:colOff>165100</xdr:colOff>
      <xdr:row>95</xdr:row>
      <xdr:rowOff>152857</xdr:rowOff>
    </xdr:to>
    <xdr:sp macro="" textlink="">
      <xdr:nvSpPr>
        <xdr:cNvPr id="491" name="楕円 490"/>
        <xdr:cNvSpPr/>
      </xdr:nvSpPr>
      <xdr:spPr>
        <a:xfrm>
          <a:off x="6921500" y="163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169384</xdr:rowOff>
    </xdr:from>
    <xdr:ext cx="534377" cy="259045"/>
    <xdr:sp macro="" textlink="">
      <xdr:nvSpPr>
        <xdr:cNvPr id="492" name="テキスト ボックス 491"/>
        <xdr:cNvSpPr txBox="1"/>
      </xdr:nvSpPr>
      <xdr:spPr>
        <a:xfrm>
          <a:off x="6705111" y="1611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147828</xdr:rowOff>
    </xdr:from>
    <xdr:to>
      <xdr:col>85</xdr:col>
      <xdr:colOff>126364</xdr:colOff>
      <xdr:row>38</xdr:row>
      <xdr:rowOff>4572</xdr:rowOff>
    </xdr:to>
    <xdr:cxnSp macro="">
      <xdr:nvCxnSpPr>
        <xdr:cNvPr id="517" name="直線コネクタ 516"/>
        <xdr:cNvCxnSpPr/>
      </xdr:nvCxnSpPr>
      <xdr:spPr>
        <a:xfrm flipV="1">
          <a:off x="16317595" y="5291328"/>
          <a:ext cx="1269"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8399</xdr:rowOff>
    </xdr:from>
    <xdr:ext cx="469744" cy="259045"/>
    <xdr:sp macro="" textlink="">
      <xdr:nvSpPr>
        <xdr:cNvPr id="518" name="消防費最小値テキスト"/>
        <xdr:cNvSpPr txBox="1"/>
      </xdr:nvSpPr>
      <xdr:spPr>
        <a:xfrm>
          <a:off x="163703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4572</xdr:rowOff>
    </xdr:from>
    <xdr:to>
      <xdr:col>86</xdr:col>
      <xdr:colOff>25400</xdr:colOff>
      <xdr:row>38</xdr:row>
      <xdr:rowOff>4572</xdr:rowOff>
    </xdr:to>
    <xdr:cxnSp macro="">
      <xdr:nvCxnSpPr>
        <xdr:cNvPr id="519" name="直線コネクタ 518"/>
        <xdr:cNvCxnSpPr/>
      </xdr:nvCxnSpPr>
      <xdr:spPr>
        <a:xfrm>
          <a:off x="16230600" y="651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94505</xdr:rowOff>
    </xdr:from>
    <xdr:ext cx="534377" cy="259045"/>
    <xdr:sp macro="" textlink="">
      <xdr:nvSpPr>
        <xdr:cNvPr id="520" name="消防費最大値テキスト"/>
        <xdr:cNvSpPr txBox="1"/>
      </xdr:nvSpPr>
      <xdr:spPr>
        <a:xfrm>
          <a:off x="16370300" y="50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147828</xdr:rowOff>
    </xdr:from>
    <xdr:to>
      <xdr:col>86</xdr:col>
      <xdr:colOff>25400</xdr:colOff>
      <xdr:row>30</xdr:row>
      <xdr:rowOff>147828</xdr:rowOff>
    </xdr:to>
    <xdr:cxnSp macro="">
      <xdr:nvCxnSpPr>
        <xdr:cNvPr id="521" name="直線コネクタ 520"/>
        <xdr:cNvCxnSpPr/>
      </xdr:nvCxnSpPr>
      <xdr:spPr>
        <a:xfrm>
          <a:off x="16230600" y="529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157861</xdr:rowOff>
    </xdr:from>
    <xdr:to>
      <xdr:col>85</xdr:col>
      <xdr:colOff>127000</xdr:colOff>
      <xdr:row>33</xdr:row>
      <xdr:rowOff>94615</xdr:rowOff>
    </xdr:to>
    <xdr:cxnSp macro="">
      <xdr:nvCxnSpPr>
        <xdr:cNvPr id="522" name="直線コネクタ 521"/>
        <xdr:cNvCxnSpPr/>
      </xdr:nvCxnSpPr>
      <xdr:spPr>
        <a:xfrm>
          <a:off x="15481300" y="5644261"/>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79011</xdr:rowOff>
    </xdr:from>
    <xdr:ext cx="534377" cy="259045"/>
    <xdr:sp macro="" textlink="">
      <xdr:nvSpPr>
        <xdr:cNvPr id="523" name="消防費平均値テキスト"/>
        <xdr:cNvSpPr txBox="1"/>
      </xdr:nvSpPr>
      <xdr:spPr>
        <a:xfrm>
          <a:off x="16370300" y="590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100584</xdr:rowOff>
    </xdr:from>
    <xdr:to>
      <xdr:col>85</xdr:col>
      <xdr:colOff>177800</xdr:colOff>
      <xdr:row>35</xdr:row>
      <xdr:rowOff>30734</xdr:rowOff>
    </xdr:to>
    <xdr:sp macro="" textlink="">
      <xdr:nvSpPr>
        <xdr:cNvPr id="524" name="フローチャート: 判断 523"/>
        <xdr:cNvSpPr/>
      </xdr:nvSpPr>
      <xdr:spPr>
        <a:xfrm>
          <a:off x="162687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29972</xdr:rowOff>
    </xdr:from>
    <xdr:to>
      <xdr:col>81</xdr:col>
      <xdr:colOff>50800</xdr:colOff>
      <xdr:row>32</xdr:row>
      <xdr:rowOff>157861</xdr:rowOff>
    </xdr:to>
    <xdr:cxnSp macro="">
      <xdr:nvCxnSpPr>
        <xdr:cNvPr id="525" name="直線コネクタ 524"/>
        <xdr:cNvCxnSpPr/>
      </xdr:nvCxnSpPr>
      <xdr:spPr>
        <a:xfrm>
          <a:off x="14592300" y="5516372"/>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117856</xdr:rowOff>
    </xdr:from>
    <xdr:to>
      <xdr:col>81</xdr:col>
      <xdr:colOff>101600</xdr:colOff>
      <xdr:row>35</xdr:row>
      <xdr:rowOff>48006</xdr:rowOff>
    </xdr:to>
    <xdr:sp macro="" textlink="">
      <xdr:nvSpPr>
        <xdr:cNvPr id="526" name="フローチャート: 判断 525"/>
        <xdr:cNvSpPr/>
      </xdr:nvSpPr>
      <xdr:spPr>
        <a:xfrm>
          <a:off x="1543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39133</xdr:rowOff>
    </xdr:from>
    <xdr:ext cx="534377" cy="259045"/>
    <xdr:sp macro="" textlink="">
      <xdr:nvSpPr>
        <xdr:cNvPr id="527" name="テキスト ボックス 526"/>
        <xdr:cNvSpPr txBox="1"/>
      </xdr:nvSpPr>
      <xdr:spPr>
        <a:xfrm>
          <a:off x="15214111" y="60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17780</xdr:rowOff>
    </xdr:from>
    <xdr:to>
      <xdr:col>76</xdr:col>
      <xdr:colOff>114300</xdr:colOff>
      <xdr:row>32</xdr:row>
      <xdr:rowOff>29972</xdr:rowOff>
    </xdr:to>
    <xdr:cxnSp macro="">
      <xdr:nvCxnSpPr>
        <xdr:cNvPr id="528" name="直線コネクタ 527"/>
        <xdr:cNvCxnSpPr/>
      </xdr:nvCxnSpPr>
      <xdr:spPr>
        <a:xfrm>
          <a:off x="13703300" y="5161280"/>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93853</xdr:rowOff>
    </xdr:from>
    <xdr:to>
      <xdr:col>76</xdr:col>
      <xdr:colOff>165100</xdr:colOff>
      <xdr:row>35</xdr:row>
      <xdr:rowOff>24003</xdr:rowOff>
    </xdr:to>
    <xdr:sp macro="" textlink="">
      <xdr:nvSpPr>
        <xdr:cNvPr id="529" name="フローチャート: 判断 528"/>
        <xdr:cNvSpPr/>
      </xdr:nvSpPr>
      <xdr:spPr>
        <a:xfrm>
          <a:off x="14541500" y="592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15130</xdr:rowOff>
    </xdr:from>
    <xdr:ext cx="534377" cy="259045"/>
    <xdr:sp macro="" textlink="">
      <xdr:nvSpPr>
        <xdr:cNvPr id="530" name="テキスト ボックス 529"/>
        <xdr:cNvSpPr txBox="1"/>
      </xdr:nvSpPr>
      <xdr:spPr>
        <a:xfrm>
          <a:off x="14325111" y="60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17780</xdr:rowOff>
    </xdr:from>
    <xdr:to>
      <xdr:col>71</xdr:col>
      <xdr:colOff>177800</xdr:colOff>
      <xdr:row>33</xdr:row>
      <xdr:rowOff>10541</xdr:rowOff>
    </xdr:to>
    <xdr:cxnSp macro="">
      <xdr:nvCxnSpPr>
        <xdr:cNvPr id="531" name="直線コネクタ 530"/>
        <xdr:cNvCxnSpPr/>
      </xdr:nvCxnSpPr>
      <xdr:spPr>
        <a:xfrm flipV="1">
          <a:off x="12814300" y="5161280"/>
          <a:ext cx="889000" cy="5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72898</xdr:rowOff>
    </xdr:from>
    <xdr:to>
      <xdr:col>72</xdr:col>
      <xdr:colOff>38100</xdr:colOff>
      <xdr:row>35</xdr:row>
      <xdr:rowOff>3048</xdr:rowOff>
    </xdr:to>
    <xdr:sp macro="" textlink="">
      <xdr:nvSpPr>
        <xdr:cNvPr id="532" name="フローチャート: 判断 531"/>
        <xdr:cNvSpPr/>
      </xdr:nvSpPr>
      <xdr:spPr>
        <a:xfrm>
          <a:off x="13652500" y="590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165625</xdr:rowOff>
    </xdr:from>
    <xdr:ext cx="534377" cy="259045"/>
    <xdr:sp macro="" textlink="">
      <xdr:nvSpPr>
        <xdr:cNvPr id="533" name="テキスト ボックス 532"/>
        <xdr:cNvSpPr txBox="1"/>
      </xdr:nvSpPr>
      <xdr:spPr>
        <a:xfrm>
          <a:off x="13436111" y="59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150114</xdr:rowOff>
    </xdr:from>
    <xdr:to>
      <xdr:col>67</xdr:col>
      <xdr:colOff>101600</xdr:colOff>
      <xdr:row>35</xdr:row>
      <xdr:rowOff>80264</xdr:rowOff>
    </xdr:to>
    <xdr:sp macro="" textlink="">
      <xdr:nvSpPr>
        <xdr:cNvPr id="534" name="フローチャート: 判断 533"/>
        <xdr:cNvSpPr/>
      </xdr:nvSpPr>
      <xdr:spPr>
        <a:xfrm>
          <a:off x="12763500" y="597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71391</xdr:rowOff>
    </xdr:from>
    <xdr:ext cx="534377" cy="259045"/>
    <xdr:sp macro="" textlink="">
      <xdr:nvSpPr>
        <xdr:cNvPr id="535" name="テキスト ボックス 534"/>
        <xdr:cNvSpPr txBox="1"/>
      </xdr:nvSpPr>
      <xdr:spPr>
        <a:xfrm>
          <a:off x="12547111" y="60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43815</xdr:rowOff>
    </xdr:from>
    <xdr:to>
      <xdr:col>85</xdr:col>
      <xdr:colOff>177800</xdr:colOff>
      <xdr:row>33</xdr:row>
      <xdr:rowOff>145415</xdr:rowOff>
    </xdr:to>
    <xdr:sp macro="" textlink="">
      <xdr:nvSpPr>
        <xdr:cNvPr id="541" name="楕円 540"/>
        <xdr:cNvSpPr/>
      </xdr:nvSpPr>
      <xdr:spPr>
        <a:xfrm>
          <a:off x="16268700" y="57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66692</xdr:rowOff>
    </xdr:from>
    <xdr:ext cx="534377" cy="259045"/>
    <xdr:sp macro="" textlink="">
      <xdr:nvSpPr>
        <xdr:cNvPr id="542" name="消防費該当値テキスト"/>
        <xdr:cNvSpPr txBox="1"/>
      </xdr:nvSpPr>
      <xdr:spPr>
        <a:xfrm>
          <a:off x="16370300" y="55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107061</xdr:rowOff>
    </xdr:from>
    <xdr:to>
      <xdr:col>81</xdr:col>
      <xdr:colOff>101600</xdr:colOff>
      <xdr:row>33</xdr:row>
      <xdr:rowOff>37211</xdr:rowOff>
    </xdr:to>
    <xdr:sp macro="" textlink="">
      <xdr:nvSpPr>
        <xdr:cNvPr id="543" name="楕円 542"/>
        <xdr:cNvSpPr/>
      </xdr:nvSpPr>
      <xdr:spPr>
        <a:xfrm>
          <a:off x="15430500" y="559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53738</xdr:rowOff>
    </xdr:from>
    <xdr:ext cx="534377" cy="259045"/>
    <xdr:sp macro="" textlink="">
      <xdr:nvSpPr>
        <xdr:cNvPr id="544" name="テキスト ボックス 543"/>
        <xdr:cNvSpPr txBox="1"/>
      </xdr:nvSpPr>
      <xdr:spPr>
        <a:xfrm>
          <a:off x="15214111" y="53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150622</xdr:rowOff>
    </xdr:from>
    <xdr:to>
      <xdr:col>76</xdr:col>
      <xdr:colOff>165100</xdr:colOff>
      <xdr:row>32</xdr:row>
      <xdr:rowOff>80772</xdr:rowOff>
    </xdr:to>
    <xdr:sp macro="" textlink="">
      <xdr:nvSpPr>
        <xdr:cNvPr id="545" name="楕円 544"/>
        <xdr:cNvSpPr/>
      </xdr:nvSpPr>
      <xdr:spPr>
        <a:xfrm>
          <a:off x="14541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97299</xdr:rowOff>
    </xdr:from>
    <xdr:ext cx="534377" cy="259045"/>
    <xdr:sp macro="" textlink="">
      <xdr:nvSpPr>
        <xdr:cNvPr id="546" name="テキスト ボックス 545"/>
        <xdr:cNvSpPr txBox="1"/>
      </xdr:nvSpPr>
      <xdr:spPr>
        <a:xfrm>
          <a:off x="14325111" y="52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138430</xdr:rowOff>
    </xdr:from>
    <xdr:to>
      <xdr:col>72</xdr:col>
      <xdr:colOff>38100</xdr:colOff>
      <xdr:row>30</xdr:row>
      <xdr:rowOff>68580</xdr:rowOff>
    </xdr:to>
    <xdr:sp macro="" textlink="">
      <xdr:nvSpPr>
        <xdr:cNvPr id="547" name="楕円 546"/>
        <xdr:cNvSpPr/>
      </xdr:nvSpPr>
      <xdr:spPr>
        <a:xfrm>
          <a:off x="13652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85107</xdr:rowOff>
    </xdr:from>
    <xdr:ext cx="534377" cy="259045"/>
    <xdr:sp macro="" textlink="">
      <xdr:nvSpPr>
        <xdr:cNvPr id="548" name="テキスト ボックス 547"/>
        <xdr:cNvSpPr txBox="1"/>
      </xdr:nvSpPr>
      <xdr:spPr>
        <a:xfrm>
          <a:off x="13436111" y="488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131191</xdr:rowOff>
    </xdr:from>
    <xdr:to>
      <xdr:col>67</xdr:col>
      <xdr:colOff>101600</xdr:colOff>
      <xdr:row>33</xdr:row>
      <xdr:rowOff>61341</xdr:rowOff>
    </xdr:to>
    <xdr:sp macro="" textlink="">
      <xdr:nvSpPr>
        <xdr:cNvPr id="549" name="楕円 548"/>
        <xdr:cNvSpPr/>
      </xdr:nvSpPr>
      <xdr:spPr>
        <a:xfrm>
          <a:off x="12763500" y="56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77868</xdr:rowOff>
    </xdr:from>
    <xdr:ext cx="534377" cy="259045"/>
    <xdr:sp macro="" textlink="">
      <xdr:nvSpPr>
        <xdr:cNvPr id="550" name="テキスト ボックス 549"/>
        <xdr:cNvSpPr txBox="1"/>
      </xdr:nvSpPr>
      <xdr:spPr>
        <a:xfrm>
          <a:off x="12547111" y="539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158064</xdr:rowOff>
    </xdr:from>
    <xdr:to>
      <xdr:col>85</xdr:col>
      <xdr:colOff>126364</xdr:colOff>
      <xdr:row>59</xdr:row>
      <xdr:rowOff>71806</xdr:rowOff>
    </xdr:to>
    <xdr:cxnSp macro="">
      <xdr:nvCxnSpPr>
        <xdr:cNvPr id="575" name="直線コネクタ 574"/>
        <xdr:cNvCxnSpPr/>
      </xdr:nvCxnSpPr>
      <xdr:spPr>
        <a:xfrm flipV="1">
          <a:off x="16317595" y="9073464"/>
          <a:ext cx="1269" cy="1113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75633</xdr:rowOff>
    </xdr:from>
    <xdr:ext cx="534377" cy="259045"/>
    <xdr:sp macro="" textlink="">
      <xdr:nvSpPr>
        <xdr:cNvPr id="576" name="教育費最小値テキスト"/>
        <xdr:cNvSpPr txBox="1"/>
      </xdr:nvSpPr>
      <xdr:spPr>
        <a:xfrm>
          <a:off x="16370300" y="101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71806</xdr:rowOff>
    </xdr:from>
    <xdr:to>
      <xdr:col>86</xdr:col>
      <xdr:colOff>25400</xdr:colOff>
      <xdr:row>59</xdr:row>
      <xdr:rowOff>71806</xdr:rowOff>
    </xdr:to>
    <xdr:cxnSp macro="">
      <xdr:nvCxnSpPr>
        <xdr:cNvPr id="577" name="直線コネクタ 576"/>
        <xdr:cNvCxnSpPr/>
      </xdr:nvCxnSpPr>
      <xdr:spPr>
        <a:xfrm>
          <a:off x="16230600" y="1018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104741</xdr:rowOff>
    </xdr:from>
    <xdr:ext cx="534377" cy="259045"/>
    <xdr:sp macro="" textlink="">
      <xdr:nvSpPr>
        <xdr:cNvPr id="578" name="教育費最大値テキスト"/>
        <xdr:cNvSpPr txBox="1"/>
      </xdr:nvSpPr>
      <xdr:spPr>
        <a:xfrm>
          <a:off x="16370300" y="88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158064</xdr:rowOff>
    </xdr:from>
    <xdr:to>
      <xdr:col>86</xdr:col>
      <xdr:colOff>25400</xdr:colOff>
      <xdr:row>52</xdr:row>
      <xdr:rowOff>158064</xdr:rowOff>
    </xdr:to>
    <xdr:cxnSp macro="">
      <xdr:nvCxnSpPr>
        <xdr:cNvPr id="579" name="直線コネクタ 578"/>
        <xdr:cNvCxnSpPr/>
      </xdr:nvCxnSpPr>
      <xdr:spPr>
        <a:xfrm>
          <a:off x="16230600" y="907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66434</xdr:rowOff>
    </xdr:from>
    <xdr:to>
      <xdr:col>85</xdr:col>
      <xdr:colOff>127000</xdr:colOff>
      <xdr:row>56</xdr:row>
      <xdr:rowOff>93637</xdr:rowOff>
    </xdr:to>
    <xdr:cxnSp macro="">
      <xdr:nvCxnSpPr>
        <xdr:cNvPr id="580" name="直線コネクタ 579"/>
        <xdr:cNvCxnSpPr/>
      </xdr:nvCxnSpPr>
      <xdr:spPr>
        <a:xfrm flipV="1">
          <a:off x="15481300" y="9153284"/>
          <a:ext cx="838200" cy="54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50372</xdr:rowOff>
    </xdr:from>
    <xdr:ext cx="534377" cy="259045"/>
    <xdr:sp macro="" textlink="">
      <xdr:nvSpPr>
        <xdr:cNvPr id="581" name="教育費平均値テキスト"/>
        <xdr:cNvSpPr txBox="1"/>
      </xdr:nvSpPr>
      <xdr:spPr>
        <a:xfrm>
          <a:off x="16370300" y="965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71945</xdr:rowOff>
    </xdr:from>
    <xdr:to>
      <xdr:col>85</xdr:col>
      <xdr:colOff>177800</xdr:colOff>
      <xdr:row>57</xdr:row>
      <xdr:rowOff>2095</xdr:rowOff>
    </xdr:to>
    <xdr:sp macro="" textlink="">
      <xdr:nvSpPr>
        <xdr:cNvPr id="582" name="フローチャート: 判断 581"/>
        <xdr:cNvSpPr/>
      </xdr:nvSpPr>
      <xdr:spPr>
        <a:xfrm>
          <a:off x="162687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112116</xdr:rowOff>
    </xdr:from>
    <xdr:to>
      <xdr:col>81</xdr:col>
      <xdr:colOff>50800</xdr:colOff>
      <xdr:row>56</xdr:row>
      <xdr:rowOff>93637</xdr:rowOff>
    </xdr:to>
    <xdr:cxnSp macro="">
      <xdr:nvCxnSpPr>
        <xdr:cNvPr id="583" name="直線コネクタ 582"/>
        <xdr:cNvCxnSpPr/>
      </xdr:nvCxnSpPr>
      <xdr:spPr>
        <a:xfrm>
          <a:off x="14592300" y="9198966"/>
          <a:ext cx="889000" cy="49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116675</xdr:rowOff>
    </xdr:from>
    <xdr:to>
      <xdr:col>81</xdr:col>
      <xdr:colOff>101600</xdr:colOff>
      <xdr:row>57</xdr:row>
      <xdr:rowOff>46825</xdr:rowOff>
    </xdr:to>
    <xdr:sp macro="" textlink="">
      <xdr:nvSpPr>
        <xdr:cNvPr id="584" name="フローチャート: 判断 583"/>
        <xdr:cNvSpPr/>
      </xdr:nvSpPr>
      <xdr:spPr>
        <a:xfrm>
          <a:off x="15430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37952</xdr:rowOff>
    </xdr:from>
    <xdr:ext cx="534377" cy="259045"/>
    <xdr:sp macro="" textlink="">
      <xdr:nvSpPr>
        <xdr:cNvPr id="585" name="テキスト ボックス 584"/>
        <xdr:cNvSpPr txBox="1"/>
      </xdr:nvSpPr>
      <xdr:spPr>
        <a:xfrm>
          <a:off x="15214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34544</xdr:rowOff>
    </xdr:from>
    <xdr:to>
      <xdr:col>76</xdr:col>
      <xdr:colOff>114300</xdr:colOff>
      <xdr:row>53</xdr:row>
      <xdr:rowOff>112116</xdr:rowOff>
    </xdr:to>
    <xdr:cxnSp macro="">
      <xdr:nvCxnSpPr>
        <xdr:cNvPr id="586" name="直線コネクタ 585"/>
        <xdr:cNvCxnSpPr/>
      </xdr:nvCxnSpPr>
      <xdr:spPr>
        <a:xfrm>
          <a:off x="13703300" y="8778494"/>
          <a:ext cx="889000" cy="4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14719</xdr:rowOff>
    </xdr:from>
    <xdr:to>
      <xdr:col>76</xdr:col>
      <xdr:colOff>165100</xdr:colOff>
      <xdr:row>56</xdr:row>
      <xdr:rowOff>116319</xdr:rowOff>
    </xdr:to>
    <xdr:sp macro="" textlink="">
      <xdr:nvSpPr>
        <xdr:cNvPr id="587" name="フローチャート: 判断 586"/>
        <xdr:cNvSpPr/>
      </xdr:nvSpPr>
      <xdr:spPr>
        <a:xfrm>
          <a:off x="14541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107446</xdr:rowOff>
    </xdr:from>
    <xdr:ext cx="534377" cy="259045"/>
    <xdr:sp macro="" textlink="">
      <xdr:nvSpPr>
        <xdr:cNvPr id="588" name="テキスト ボックス 587"/>
        <xdr:cNvSpPr txBox="1"/>
      </xdr:nvSpPr>
      <xdr:spPr>
        <a:xfrm>
          <a:off x="14325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34544</xdr:rowOff>
    </xdr:from>
    <xdr:to>
      <xdr:col>71</xdr:col>
      <xdr:colOff>177800</xdr:colOff>
      <xdr:row>55</xdr:row>
      <xdr:rowOff>73025</xdr:rowOff>
    </xdr:to>
    <xdr:cxnSp macro="">
      <xdr:nvCxnSpPr>
        <xdr:cNvPr id="589" name="直線コネクタ 588"/>
        <xdr:cNvCxnSpPr/>
      </xdr:nvCxnSpPr>
      <xdr:spPr>
        <a:xfrm flipV="1">
          <a:off x="12814300" y="8778494"/>
          <a:ext cx="889000" cy="7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73584</xdr:rowOff>
    </xdr:from>
    <xdr:to>
      <xdr:col>72</xdr:col>
      <xdr:colOff>38100</xdr:colOff>
      <xdr:row>57</xdr:row>
      <xdr:rowOff>3734</xdr:rowOff>
    </xdr:to>
    <xdr:sp macro="" textlink="">
      <xdr:nvSpPr>
        <xdr:cNvPr id="590" name="フローチャート: 判断 589"/>
        <xdr:cNvSpPr/>
      </xdr:nvSpPr>
      <xdr:spPr>
        <a:xfrm>
          <a:off x="13652500" y="967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166311</xdr:rowOff>
    </xdr:from>
    <xdr:ext cx="534377" cy="259045"/>
    <xdr:sp macro="" textlink="">
      <xdr:nvSpPr>
        <xdr:cNvPr id="591" name="テキスト ボックス 590"/>
        <xdr:cNvSpPr txBox="1"/>
      </xdr:nvSpPr>
      <xdr:spPr>
        <a:xfrm>
          <a:off x="13436111" y="97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165100</xdr:rowOff>
    </xdr:from>
    <xdr:to>
      <xdr:col>67</xdr:col>
      <xdr:colOff>101600</xdr:colOff>
      <xdr:row>57</xdr:row>
      <xdr:rowOff>95250</xdr:rowOff>
    </xdr:to>
    <xdr:sp macro="" textlink="">
      <xdr:nvSpPr>
        <xdr:cNvPr id="592" name="フローチャート: 判断 591"/>
        <xdr:cNvSpPr/>
      </xdr:nvSpPr>
      <xdr:spPr>
        <a:xfrm>
          <a:off x="12763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86377</xdr:rowOff>
    </xdr:from>
    <xdr:ext cx="534377" cy="259045"/>
    <xdr:sp macro="" textlink="">
      <xdr:nvSpPr>
        <xdr:cNvPr id="593" name="テキスト ボックス 592"/>
        <xdr:cNvSpPr txBox="1"/>
      </xdr:nvSpPr>
      <xdr:spPr>
        <a:xfrm>
          <a:off x="12547111" y="98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15634</xdr:rowOff>
    </xdr:from>
    <xdr:to>
      <xdr:col>85</xdr:col>
      <xdr:colOff>177800</xdr:colOff>
      <xdr:row>53</xdr:row>
      <xdr:rowOff>117234</xdr:rowOff>
    </xdr:to>
    <xdr:sp macro="" textlink="">
      <xdr:nvSpPr>
        <xdr:cNvPr id="599" name="楕円 598"/>
        <xdr:cNvSpPr/>
      </xdr:nvSpPr>
      <xdr:spPr>
        <a:xfrm>
          <a:off x="16268700" y="910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102011</xdr:rowOff>
    </xdr:from>
    <xdr:ext cx="534377" cy="259045"/>
    <xdr:sp macro="" textlink="">
      <xdr:nvSpPr>
        <xdr:cNvPr id="600" name="教育費該当値テキスト"/>
        <xdr:cNvSpPr txBox="1"/>
      </xdr:nvSpPr>
      <xdr:spPr>
        <a:xfrm>
          <a:off x="16370300" y="90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42837</xdr:rowOff>
    </xdr:from>
    <xdr:to>
      <xdr:col>81</xdr:col>
      <xdr:colOff>101600</xdr:colOff>
      <xdr:row>56</xdr:row>
      <xdr:rowOff>144437</xdr:rowOff>
    </xdr:to>
    <xdr:sp macro="" textlink="">
      <xdr:nvSpPr>
        <xdr:cNvPr id="601" name="楕円 600"/>
        <xdr:cNvSpPr/>
      </xdr:nvSpPr>
      <xdr:spPr>
        <a:xfrm>
          <a:off x="15430500" y="96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160964</xdr:rowOff>
    </xdr:from>
    <xdr:ext cx="534377" cy="259045"/>
    <xdr:sp macro="" textlink="">
      <xdr:nvSpPr>
        <xdr:cNvPr id="602" name="テキスト ボックス 601"/>
        <xdr:cNvSpPr txBox="1"/>
      </xdr:nvSpPr>
      <xdr:spPr>
        <a:xfrm>
          <a:off x="15214111" y="9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61316</xdr:rowOff>
    </xdr:from>
    <xdr:to>
      <xdr:col>76</xdr:col>
      <xdr:colOff>165100</xdr:colOff>
      <xdr:row>53</xdr:row>
      <xdr:rowOff>162916</xdr:rowOff>
    </xdr:to>
    <xdr:sp macro="" textlink="">
      <xdr:nvSpPr>
        <xdr:cNvPr id="603" name="楕円 602"/>
        <xdr:cNvSpPr/>
      </xdr:nvSpPr>
      <xdr:spPr>
        <a:xfrm>
          <a:off x="14541500" y="914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7993</xdr:rowOff>
    </xdr:from>
    <xdr:ext cx="534377" cy="259045"/>
    <xdr:sp macro="" textlink="">
      <xdr:nvSpPr>
        <xdr:cNvPr id="604" name="テキスト ボックス 603"/>
        <xdr:cNvSpPr txBox="1"/>
      </xdr:nvSpPr>
      <xdr:spPr>
        <a:xfrm>
          <a:off x="14325111" y="892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155194</xdr:rowOff>
    </xdr:from>
    <xdr:to>
      <xdr:col>72</xdr:col>
      <xdr:colOff>38100</xdr:colOff>
      <xdr:row>51</xdr:row>
      <xdr:rowOff>85344</xdr:rowOff>
    </xdr:to>
    <xdr:sp macro="" textlink="">
      <xdr:nvSpPr>
        <xdr:cNvPr id="605" name="楕円 604"/>
        <xdr:cNvSpPr/>
      </xdr:nvSpPr>
      <xdr:spPr>
        <a:xfrm>
          <a:off x="13652500" y="872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101871</xdr:rowOff>
    </xdr:from>
    <xdr:ext cx="534377" cy="259045"/>
    <xdr:sp macro="" textlink="">
      <xdr:nvSpPr>
        <xdr:cNvPr id="606" name="テキスト ボックス 605"/>
        <xdr:cNvSpPr txBox="1"/>
      </xdr:nvSpPr>
      <xdr:spPr>
        <a:xfrm>
          <a:off x="13436111" y="85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22225</xdr:rowOff>
    </xdr:from>
    <xdr:to>
      <xdr:col>67</xdr:col>
      <xdr:colOff>101600</xdr:colOff>
      <xdr:row>55</xdr:row>
      <xdr:rowOff>123825</xdr:rowOff>
    </xdr:to>
    <xdr:sp macro="" textlink="">
      <xdr:nvSpPr>
        <xdr:cNvPr id="607" name="楕円 606"/>
        <xdr:cNvSpPr/>
      </xdr:nvSpPr>
      <xdr:spPr>
        <a:xfrm>
          <a:off x="127635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140352</xdr:rowOff>
    </xdr:from>
    <xdr:ext cx="534377" cy="259045"/>
    <xdr:sp macro="" textlink="">
      <xdr:nvSpPr>
        <xdr:cNvPr id="608" name="テキスト ボックス 607"/>
        <xdr:cNvSpPr txBox="1"/>
      </xdr:nvSpPr>
      <xdr:spPr>
        <a:xfrm>
          <a:off x="12547111" y="92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91825</xdr:rowOff>
    </xdr:from>
    <xdr:to>
      <xdr:col>85</xdr:col>
      <xdr:colOff>127000</xdr:colOff>
      <xdr:row>79</xdr:row>
      <xdr:rowOff>98879</xdr:rowOff>
    </xdr:to>
    <xdr:cxnSp macro="">
      <xdr:nvCxnSpPr>
        <xdr:cNvPr id="639" name="直線コネクタ 638"/>
        <xdr:cNvCxnSpPr/>
      </xdr:nvCxnSpPr>
      <xdr:spPr>
        <a:xfrm>
          <a:off x="15481300" y="13636375"/>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91825</xdr:rowOff>
    </xdr:from>
    <xdr:to>
      <xdr:col>81</xdr:col>
      <xdr:colOff>50800</xdr:colOff>
      <xdr:row>79</xdr:row>
      <xdr:rowOff>98879</xdr:rowOff>
    </xdr:to>
    <xdr:cxnSp macro="">
      <xdr:nvCxnSpPr>
        <xdr:cNvPr id="642" name="直線コネクタ 641"/>
        <xdr:cNvCxnSpPr/>
      </xdr:nvCxnSpPr>
      <xdr:spPr>
        <a:xfrm flipV="1">
          <a:off x="14592300" y="1363637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41025</xdr:rowOff>
    </xdr:from>
    <xdr:to>
      <xdr:col>81</xdr:col>
      <xdr:colOff>101600</xdr:colOff>
      <xdr:row>79</xdr:row>
      <xdr:rowOff>142625</xdr:rowOff>
    </xdr:to>
    <xdr:sp macro="" textlink="">
      <xdr:nvSpPr>
        <xdr:cNvPr id="660" name="楕円 659"/>
        <xdr:cNvSpPr/>
      </xdr:nvSpPr>
      <xdr:spPr>
        <a:xfrm>
          <a:off x="154305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133752</xdr:rowOff>
    </xdr:from>
    <xdr:ext cx="378565" cy="259045"/>
    <xdr:sp macro="" textlink="">
      <xdr:nvSpPr>
        <xdr:cNvPr id="661" name="テキスト ボックス 660"/>
        <xdr:cNvSpPr txBox="1"/>
      </xdr:nvSpPr>
      <xdr:spPr>
        <a:xfrm>
          <a:off x="15292017" y="13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12990</xdr:rowOff>
    </xdr:from>
    <xdr:to>
      <xdr:col>85</xdr:col>
      <xdr:colOff>127000</xdr:colOff>
      <xdr:row>90</xdr:row>
      <xdr:rowOff>35034</xdr:rowOff>
    </xdr:to>
    <xdr:cxnSp macro="">
      <xdr:nvCxnSpPr>
        <xdr:cNvPr id="699" name="直線コネクタ 698"/>
        <xdr:cNvCxnSpPr/>
      </xdr:nvCxnSpPr>
      <xdr:spPr>
        <a:xfrm>
          <a:off x="15481300" y="15443490"/>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2279</xdr:rowOff>
    </xdr:from>
    <xdr:to>
      <xdr:col>81</xdr:col>
      <xdr:colOff>50800</xdr:colOff>
      <xdr:row>90</xdr:row>
      <xdr:rowOff>12990</xdr:rowOff>
    </xdr:to>
    <xdr:cxnSp macro="">
      <xdr:nvCxnSpPr>
        <xdr:cNvPr id="702" name="直線コネクタ 701"/>
        <xdr:cNvCxnSpPr/>
      </xdr:nvCxnSpPr>
      <xdr:spPr>
        <a:xfrm>
          <a:off x="14592300" y="15432779"/>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2279</xdr:rowOff>
    </xdr:from>
    <xdr:to>
      <xdr:col>76</xdr:col>
      <xdr:colOff>114300</xdr:colOff>
      <xdr:row>90</xdr:row>
      <xdr:rowOff>5414</xdr:rowOff>
    </xdr:to>
    <xdr:cxnSp macro="">
      <xdr:nvCxnSpPr>
        <xdr:cNvPr id="705" name="直線コネクタ 704"/>
        <xdr:cNvCxnSpPr/>
      </xdr:nvCxnSpPr>
      <xdr:spPr>
        <a:xfrm flipV="1">
          <a:off x="13703300" y="1543277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4434</xdr:rowOff>
    </xdr:from>
    <xdr:to>
      <xdr:col>71</xdr:col>
      <xdr:colOff>177800</xdr:colOff>
      <xdr:row>90</xdr:row>
      <xdr:rowOff>5414</xdr:rowOff>
    </xdr:to>
    <xdr:cxnSp macro="">
      <xdr:nvCxnSpPr>
        <xdr:cNvPr id="708" name="直線コネクタ 707"/>
        <xdr:cNvCxnSpPr/>
      </xdr:nvCxnSpPr>
      <xdr:spPr>
        <a:xfrm>
          <a:off x="12814300" y="1543493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155684</xdr:rowOff>
    </xdr:from>
    <xdr:to>
      <xdr:col>85</xdr:col>
      <xdr:colOff>177800</xdr:colOff>
      <xdr:row>90</xdr:row>
      <xdr:rowOff>85834</xdr:rowOff>
    </xdr:to>
    <xdr:sp macro="" textlink="">
      <xdr:nvSpPr>
        <xdr:cNvPr id="718" name="楕円 717"/>
        <xdr:cNvSpPr/>
      </xdr:nvSpPr>
      <xdr:spPr>
        <a:xfrm>
          <a:off x="16268700" y="1541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70611</xdr:rowOff>
    </xdr:from>
    <xdr:ext cx="534377" cy="259045"/>
    <xdr:sp macro="" textlink="">
      <xdr:nvSpPr>
        <xdr:cNvPr id="719" name="公債費該当値テキスト"/>
        <xdr:cNvSpPr txBox="1"/>
      </xdr:nvSpPr>
      <xdr:spPr>
        <a:xfrm>
          <a:off x="16370300" y="1532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133640</xdr:rowOff>
    </xdr:from>
    <xdr:to>
      <xdr:col>81</xdr:col>
      <xdr:colOff>101600</xdr:colOff>
      <xdr:row>90</xdr:row>
      <xdr:rowOff>63790</xdr:rowOff>
    </xdr:to>
    <xdr:sp macro="" textlink="">
      <xdr:nvSpPr>
        <xdr:cNvPr id="720" name="楕円 719"/>
        <xdr:cNvSpPr/>
      </xdr:nvSpPr>
      <xdr:spPr>
        <a:xfrm>
          <a:off x="15430500" y="153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80317</xdr:rowOff>
    </xdr:from>
    <xdr:ext cx="534377" cy="259045"/>
    <xdr:sp macro="" textlink="">
      <xdr:nvSpPr>
        <xdr:cNvPr id="721" name="テキスト ボックス 720"/>
        <xdr:cNvSpPr txBox="1"/>
      </xdr:nvSpPr>
      <xdr:spPr>
        <a:xfrm>
          <a:off x="15214111" y="151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122929</xdr:rowOff>
    </xdr:from>
    <xdr:to>
      <xdr:col>76</xdr:col>
      <xdr:colOff>165100</xdr:colOff>
      <xdr:row>90</xdr:row>
      <xdr:rowOff>53079</xdr:rowOff>
    </xdr:to>
    <xdr:sp macro="" textlink="">
      <xdr:nvSpPr>
        <xdr:cNvPr id="722" name="楕円 721"/>
        <xdr:cNvSpPr/>
      </xdr:nvSpPr>
      <xdr:spPr>
        <a:xfrm>
          <a:off x="14541500" y="153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69606</xdr:rowOff>
    </xdr:from>
    <xdr:ext cx="534377" cy="259045"/>
    <xdr:sp macro="" textlink="">
      <xdr:nvSpPr>
        <xdr:cNvPr id="723" name="テキスト ボックス 722"/>
        <xdr:cNvSpPr txBox="1"/>
      </xdr:nvSpPr>
      <xdr:spPr>
        <a:xfrm>
          <a:off x="14325111" y="151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126064</xdr:rowOff>
    </xdr:from>
    <xdr:to>
      <xdr:col>72</xdr:col>
      <xdr:colOff>38100</xdr:colOff>
      <xdr:row>90</xdr:row>
      <xdr:rowOff>56214</xdr:rowOff>
    </xdr:to>
    <xdr:sp macro="" textlink="">
      <xdr:nvSpPr>
        <xdr:cNvPr id="724" name="楕円 723"/>
        <xdr:cNvSpPr/>
      </xdr:nvSpPr>
      <xdr:spPr>
        <a:xfrm>
          <a:off x="13652500" y="153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72741</xdr:rowOff>
    </xdr:from>
    <xdr:ext cx="534377" cy="259045"/>
    <xdr:sp macro="" textlink="">
      <xdr:nvSpPr>
        <xdr:cNvPr id="725" name="テキスト ボックス 724"/>
        <xdr:cNvSpPr txBox="1"/>
      </xdr:nvSpPr>
      <xdr:spPr>
        <a:xfrm>
          <a:off x="13436111" y="151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125084</xdr:rowOff>
    </xdr:from>
    <xdr:to>
      <xdr:col>67</xdr:col>
      <xdr:colOff>101600</xdr:colOff>
      <xdr:row>90</xdr:row>
      <xdr:rowOff>55234</xdr:rowOff>
    </xdr:to>
    <xdr:sp macro="" textlink="">
      <xdr:nvSpPr>
        <xdr:cNvPr id="726" name="楕円 725"/>
        <xdr:cNvSpPr/>
      </xdr:nvSpPr>
      <xdr:spPr>
        <a:xfrm>
          <a:off x="12763500" y="153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71761</xdr:rowOff>
    </xdr:from>
    <xdr:ext cx="534377" cy="259045"/>
    <xdr:sp macro="" textlink="">
      <xdr:nvSpPr>
        <xdr:cNvPr id="727" name="テキスト ボックス 726"/>
        <xdr:cNvSpPr txBox="1"/>
      </xdr:nvSpPr>
      <xdr:spPr>
        <a:xfrm>
          <a:off x="12547111" y="1515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109029</xdr:rowOff>
    </xdr:from>
    <xdr:to>
      <xdr:col>116</xdr:col>
      <xdr:colOff>63500</xdr:colOff>
      <xdr:row>37</xdr:row>
      <xdr:rowOff>158941</xdr:rowOff>
    </xdr:to>
    <xdr:cxnSp macro="">
      <xdr:nvCxnSpPr>
        <xdr:cNvPr id="756" name="直線コネクタ 755"/>
        <xdr:cNvCxnSpPr/>
      </xdr:nvCxnSpPr>
      <xdr:spPr>
        <a:xfrm flipV="1">
          <a:off x="21323300" y="6452679"/>
          <a:ext cx="8382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59707</xdr:rowOff>
    </xdr:from>
    <xdr:ext cx="378565" cy="259045"/>
    <xdr:sp macro="" textlink="">
      <xdr:nvSpPr>
        <xdr:cNvPr id="757" name="諸支出金平均値テキスト"/>
        <xdr:cNvSpPr txBox="1"/>
      </xdr:nvSpPr>
      <xdr:spPr>
        <a:xfrm>
          <a:off x="22212300" y="6574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158941</xdr:rowOff>
    </xdr:from>
    <xdr:to>
      <xdr:col>111</xdr:col>
      <xdr:colOff>177800</xdr:colOff>
      <xdr:row>37</xdr:row>
      <xdr:rowOff>167894</xdr:rowOff>
    </xdr:to>
    <xdr:cxnSp macro="">
      <xdr:nvCxnSpPr>
        <xdr:cNvPr id="759" name="直線コネクタ 758"/>
        <xdr:cNvCxnSpPr/>
      </xdr:nvCxnSpPr>
      <xdr:spPr>
        <a:xfrm flipV="1">
          <a:off x="20434300" y="6502591"/>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36847</xdr:rowOff>
    </xdr:from>
    <xdr:ext cx="378565" cy="259045"/>
    <xdr:sp macro="" textlink="">
      <xdr:nvSpPr>
        <xdr:cNvPr id="761" name="テキスト ボックス 760"/>
        <xdr:cNvSpPr txBox="1"/>
      </xdr:nvSpPr>
      <xdr:spPr>
        <a:xfrm>
          <a:off x="21134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2730</xdr:rowOff>
    </xdr:from>
    <xdr:to>
      <xdr:col>107</xdr:col>
      <xdr:colOff>50800</xdr:colOff>
      <xdr:row>37</xdr:row>
      <xdr:rowOff>167894</xdr:rowOff>
    </xdr:to>
    <xdr:cxnSp macro="">
      <xdr:nvCxnSpPr>
        <xdr:cNvPr id="762" name="直線コネクタ 761"/>
        <xdr:cNvCxnSpPr/>
      </xdr:nvCxnSpPr>
      <xdr:spPr>
        <a:xfrm>
          <a:off x="19545300" y="6174930"/>
          <a:ext cx="889000" cy="3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2730</xdr:rowOff>
    </xdr:from>
    <xdr:to>
      <xdr:col>102</xdr:col>
      <xdr:colOff>114300</xdr:colOff>
      <xdr:row>37</xdr:row>
      <xdr:rowOff>14351</xdr:rowOff>
    </xdr:to>
    <xdr:cxnSp macro="">
      <xdr:nvCxnSpPr>
        <xdr:cNvPr id="765" name="直線コネクタ 764"/>
        <xdr:cNvCxnSpPr/>
      </xdr:nvCxnSpPr>
      <xdr:spPr>
        <a:xfrm flipV="1">
          <a:off x="18656300" y="6174930"/>
          <a:ext cx="889000" cy="18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114952</xdr:rowOff>
    </xdr:from>
    <xdr:ext cx="378565" cy="259045"/>
    <xdr:sp macro="" textlink="">
      <xdr:nvSpPr>
        <xdr:cNvPr id="767" name="テキスト ボックス 766"/>
        <xdr:cNvSpPr txBox="1"/>
      </xdr:nvSpPr>
      <xdr:spPr>
        <a:xfrm>
          <a:off x="19356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9" name="テキスト ボックス 768"/>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58229</xdr:rowOff>
    </xdr:from>
    <xdr:to>
      <xdr:col>116</xdr:col>
      <xdr:colOff>114300</xdr:colOff>
      <xdr:row>37</xdr:row>
      <xdr:rowOff>159829</xdr:rowOff>
    </xdr:to>
    <xdr:sp macro="" textlink="">
      <xdr:nvSpPr>
        <xdr:cNvPr id="775" name="楕円 774"/>
        <xdr:cNvSpPr/>
      </xdr:nvSpPr>
      <xdr:spPr>
        <a:xfrm>
          <a:off x="22110700" y="64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81106</xdr:rowOff>
    </xdr:from>
    <xdr:ext cx="469744" cy="259045"/>
    <xdr:sp macro="" textlink="">
      <xdr:nvSpPr>
        <xdr:cNvPr id="776" name="諸支出金該当値テキスト"/>
        <xdr:cNvSpPr txBox="1"/>
      </xdr:nvSpPr>
      <xdr:spPr>
        <a:xfrm>
          <a:off x="22212300" y="625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108141</xdr:rowOff>
    </xdr:from>
    <xdr:to>
      <xdr:col>112</xdr:col>
      <xdr:colOff>38100</xdr:colOff>
      <xdr:row>38</xdr:row>
      <xdr:rowOff>38291</xdr:rowOff>
    </xdr:to>
    <xdr:sp macro="" textlink="">
      <xdr:nvSpPr>
        <xdr:cNvPr id="777" name="楕円 776"/>
        <xdr:cNvSpPr/>
      </xdr:nvSpPr>
      <xdr:spPr>
        <a:xfrm>
          <a:off x="21272500" y="64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54818</xdr:rowOff>
    </xdr:from>
    <xdr:ext cx="469744" cy="259045"/>
    <xdr:sp macro="" textlink="">
      <xdr:nvSpPr>
        <xdr:cNvPr id="778" name="テキスト ボックス 777"/>
        <xdr:cNvSpPr txBox="1"/>
      </xdr:nvSpPr>
      <xdr:spPr>
        <a:xfrm>
          <a:off x="21088428" y="622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117094</xdr:rowOff>
    </xdr:from>
    <xdr:to>
      <xdr:col>107</xdr:col>
      <xdr:colOff>101600</xdr:colOff>
      <xdr:row>38</xdr:row>
      <xdr:rowOff>47244</xdr:rowOff>
    </xdr:to>
    <xdr:sp macro="" textlink="">
      <xdr:nvSpPr>
        <xdr:cNvPr id="779" name="楕円 778"/>
        <xdr:cNvSpPr/>
      </xdr:nvSpPr>
      <xdr:spPr>
        <a:xfrm>
          <a:off x="20383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63771</xdr:rowOff>
    </xdr:from>
    <xdr:ext cx="469744" cy="259045"/>
    <xdr:sp macro="" textlink="">
      <xdr:nvSpPr>
        <xdr:cNvPr id="780" name="テキスト ボックス 779"/>
        <xdr:cNvSpPr txBox="1"/>
      </xdr:nvSpPr>
      <xdr:spPr>
        <a:xfrm>
          <a:off x="20199428" y="623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123380</xdr:rowOff>
    </xdr:from>
    <xdr:to>
      <xdr:col>102</xdr:col>
      <xdr:colOff>165100</xdr:colOff>
      <xdr:row>36</xdr:row>
      <xdr:rowOff>53530</xdr:rowOff>
    </xdr:to>
    <xdr:sp macro="" textlink="">
      <xdr:nvSpPr>
        <xdr:cNvPr id="781" name="楕円 780"/>
        <xdr:cNvSpPr/>
      </xdr:nvSpPr>
      <xdr:spPr>
        <a:xfrm>
          <a:off x="19494500" y="61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70057</xdr:rowOff>
    </xdr:from>
    <xdr:ext cx="469744" cy="259045"/>
    <xdr:sp macro="" textlink="">
      <xdr:nvSpPr>
        <xdr:cNvPr id="782" name="テキスト ボックス 781"/>
        <xdr:cNvSpPr txBox="1"/>
      </xdr:nvSpPr>
      <xdr:spPr>
        <a:xfrm>
          <a:off x="19310428" y="589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135001</xdr:rowOff>
    </xdr:from>
    <xdr:to>
      <xdr:col>98</xdr:col>
      <xdr:colOff>38100</xdr:colOff>
      <xdr:row>37</xdr:row>
      <xdr:rowOff>65151</xdr:rowOff>
    </xdr:to>
    <xdr:sp macro="" textlink="">
      <xdr:nvSpPr>
        <xdr:cNvPr id="783" name="楕円 782"/>
        <xdr:cNvSpPr/>
      </xdr:nvSpPr>
      <xdr:spPr>
        <a:xfrm>
          <a:off x="186055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81678</xdr:rowOff>
    </xdr:from>
    <xdr:ext cx="469744" cy="259045"/>
    <xdr:sp macro="" textlink="">
      <xdr:nvSpPr>
        <xdr:cNvPr id="784" name="テキスト ボックス 783"/>
        <xdr:cNvSpPr txBox="1"/>
      </xdr:nvSpPr>
      <xdr:spPr>
        <a:xfrm>
          <a:off x="18421428" y="608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類似団体と比較すると民生費・商工費・消防費・教育費・公債費・諸支出金が高い状況となっている。</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民生費については</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障害者福祉費や</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児童福祉費に</a:t>
          </a:r>
          <a:r>
            <a:rPr kumimoji="1"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おける</a:t>
          </a:r>
          <a:r>
            <a:rPr kumimoji="1"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「施設型給付」の公定価格の改定に伴う増</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，教育費については統合校新築事業や耐震改修事業</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により増加傾向にある。</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lang="ja-JP" altLang="ja-JP" sz="1100" b="0" i="0" baseline="0">
              <a:solidFill>
                <a:schemeClr val="dk1"/>
              </a:solidFill>
              <a:effectLst/>
              <a:latin typeface="+mn-lt"/>
              <a:ea typeface="+mn-ea"/>
              <a:cs typeface="+mn-cs"/>
            </a:rPr>
            <a:t>商工費については中心市街地活性化事業に係る</a:t>
          </a:r>
          <a:r>
            <a:rPr lang="ja-JP" altLang="en-US" sz="1100" b="0" i="0" baseline="0">
              <a:solidFill>
                <a:schemeClr val="dk1"/>
              </a:solidFill>
              <a:effectLst/>
              <a:latin typeface="+mn-lt"/>
              <a:ea typeface="+mn-ea"/>
              <a:cs typeface="+mn-cs"/>
            </a:rPr>
            <a:t>事業</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の完了等により，平成２</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年度は減少したものである。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年度と比較すると，実質収支額が減少した</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ものの，実質単年度</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収支は０．８２ポイント増加している。主な要因は，特定目的基金のうち</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４基金を廃止し，</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に積み替えを行い残高が増加したためであ</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る。</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今後も限られた財源のなかで，創意と工夫をもって，安定的な財政運営</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を目指す。</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病院事業会計における実質赤字額は平成２５年度に一度解消したものの，患</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者数の減少や医師不足による精神病棟の縮減・休止などにより，平成２６年度</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には再び実質赤字額が発生し，平成２</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年度においても引き続き厳しい経営状</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態が続いている状況であることから，平成２８年度に策定した</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函館市病院事</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業改革プラン</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に基づき，約</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億円を一般会計が支援し，赤字額を圧縮したと</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ころである。今後も引き続き厳しい経営状況が見込まれるため，更なる経営の</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健全化を図っていく。</a:t>
          </a:r>
          <a:endParaRPr lang="ja-JP" altLang="ja-JP" sz="11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　一方で，水道事業会計・公共下水道事業会計および交通事業会計においては</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黒字額の増加もあったところであり，これらの各会計においては，平成２８年</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度に策定した「函館市上下水道事業経営ビジョン」「函館市交通事業経営ビジ</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ョン」に基づき，今後も収益の確保および経費の節減に努め，比率の改善を図</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っていく。</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141331406</v>
      </c>
      <c r="BO4" s="372"/>
      <c r="BP4" s="372"/>
      <c r="BQ4" s="372"/>
      <c r="BR4" s="372"/>
      <c r="BS4" s="372"/>
      <c r="BT4" s="372"/>
      <c r="BU4" s="373"/>
      <c r="BV4" s="371">
        <v>141021970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1.3</v>
      </c>
      <c r="CU4" s="378"/>
      <c r="CV4" s="378"/>
      <c r="CW4" s="378"/>
      <c r="CX4" s="378"/>
      <c r="CY4" s="378"/>
      <c r="CZ4" s="378"/>
      <c r="DA4" s="379"/>
      <c r="DB4" s="377">
        <v>2.1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140296035</v>
      </c>
      <c r="BO5" s="409"/>
      <c r="BP5" s="409"/>
      <c r="BQ5" s="409"/>
      <c r="BR5" s="409"/>
      <c r="BS5" s="409"/>
      <c r="BT5" s="409"/>
      <c r="BU5" s="410"/>
      <c r="BV5" s="408">
        <v>139390594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91.3</v>
      </c>
      <c r="CU5" s="406"/>
      <c r="CV5" s="406"/>
      <c r="CW5" s="406"/>
      <c r="CX5" s="406"/>
      <c r="CY5" s="406"/>
      <c r="CZ5" s="406"/>
      <c r="DA5" s="407"/>
      <c r="DB5" s="405">
        <v>88.9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1035371</v>
      </c>
      <c r="BO6" s="409"/>
      <c r="BP6" s="409"/>
      <c r="BQ6" s="409"/>
      <c r="BR6" s="409"/>
      <c r="BS6" s="409"/>
      <c r="BT6" s="409"/>
      <c r="BU6" s="410"/>
      <c r="BV6" s="408">
        <v>1631376</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97</v>
      </c>
      <c r="CU6" s="446"/>
      <c r="CV6" s="446"/>
      <c r="CW6" s="446"/>
      <c r="CX6" s="446"/>
      <c r="CY6" s="446"/>
      <c r="CZ6" s="446"/>
      <c r="DA6" s="447"/>
      <c r="DB6" s="445">
        <v>94.4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106310</v>
      </c>
      <c r="BO7" s="409"/>
      <c r="BP7" s="409"/>
      <c r="BQ7" s="409"/>
      <c r="BR7" s="409"/>
      <c r="BS7" s="409"/>
      <c r="BT7" s="409"/>
      <c r="BU7" s="410"/>
      <c r="BV7" s="408">
        <v>106461</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70806025</v>
      </c>
      <c r="CU7" s="409"/>
      <c r="CV7" s="409"/>
      <c r="CW7" s="409"/>
      <c r="CX7" s="409"/>
      <c r="CY7" s="409"/>
      <c r="CZ7" s="409"/>
      <c r="DA7" s="410"/>
      <c r="DB7" s="408">
        <v>71392983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929061</v>
      </c>
      <c r="BO8" s="409"/>
      <c r="BP8" s="409"/>
      <c r="BQ8" s="409"/>
      <c r="BR8" s="409"/>
      <c r="BS8" s="409"/>
      <c r="BT8" s="409"/>
      <c r="BU8" s="410"/>
      <c r="BV8" s="408">
        <v>1524915</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0.47</v>
      </c>
      <c r="CU8" s="449"/>
      <c r="CV8" s="449"/>
      <c r="CW8" s="449"/>
      <c r="CX8" s="449"/>
      <c r="CY8" s="449"/>
      <c r="CZ8" s="449"/>
      <c r="DA8" s="450"/>
      <c r="DB8" s="448">
        <v>0.46</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265979</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-595854</v>
      </c>
      <c r="BO9" s="409"/>
      <c r="BP9" s="409"/>
      <c r="BQ9" s="409"/>
      <c r="BR9" s="409"/>
      <c r="BS9" s="409"/>
      <c r="BT9" s="409"/>
      <c r="BU9" s="410"/>
      <c r="BV9" s="408">
        <v>-875067</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18.5</v>
      </c>
      <c r="CU9" s="406"/>
      <c r="CV9" s="406"/>
      <c r="CW9" s="406"/>
      <c r="CX9" s="406"/>
      <c r="CY9" s="406"/>
      <c r="CZ9" s="406"/>
      <c r="DA9" s="407"/>
      <c r="DB9" s="405">
        <v>19.100000000000001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279127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2530875</v>
      </c>
      <c r="BO10" s="409"/>
      <c r="BP10" s="409"/>
      <c r="BQ10" s="409"/>
      <c r="BR10" s="409"/>
      <c r="BS10" s="409"/>
      <c r="BT10" s="409"/>
      <c r="BU10" s="410"/>
      <c r="BV10" s="408">
        <v>1168250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55215</v>
      </c>
      <c r="BO11" s="409"/>
      <c r="BP11" s="409"/>
      <c r="BQ11" s="409"/>
      <c r="BR11" s="409"/>
      <c r="BS11" s="409"/>
      <c r="BT11" s="409"/>
      <c r="BU11" s="410"/>
      <c r="BV11" s="408">
        <v>176049</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262519</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88</v>
      </c>
      <c r="AV12" s="441"/>
      <c r="AW12" s="441"/>
      <c r="AX12" s="441"/>
      <c r="AY12" s="442" t="s">
        <v>130</v>
      </c>
      <c r="AZ12" s="443"/>
      <c r="BA12" s="443"/>
      <c r="BB12" s="443"/>
      <c r="BC12" s="443"/>
      <c r="BD12" s="443"/>
      <c r="BE12" s="443"/>
      <c r="BF12" s="443"/>
      <c r="BG12" s="443"/>
      <c r="BH12" s="443"/>
      <c r="BI12" s="443"/>
      <c r="BJ12" s="443"/>
      <c r="BK12" s="443"/>
      <c r="BL12" s="443"/>
      <c r="BM12" s="444"/>
      <c r="BN12" s="408">
        <v>941882</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261572</v>
      </c>
      <c r="S13" s="490"/>
      <c r="T13" s="490"/>
      <c r="U13" s="490"/>
      <c r="V13" s="491"/>
      <c r="W13" s="424" t="s">
        <v>134</v>
      </c>
      <c r="X13" s="425"/>
      <c r="Y13" s="425"/>
      <c r="Z13" s="425"/>
      <c r="AA13" s="425"/>
      <c r="AB13" s="415"/>
      <c r="AC13" s="459">
        <v>4137</v>
      </c>
      <c r="AD13" s="460"/>
      <c r="AE13" s="460"/>
      <c r="AF13" s="460"/>
      <c r="AG13" s="499"/>
      <c r="AH13" s="459">
        <v>4343</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1048354</v>
      </c>
      <c r="BO13" s="409"/>
      <c r="BP13" s="409"/>
      <c r="BQ13" s="409"/>
      <c r="BR13" s="409"/>
      <c r="BS13" s="409"/>
      <c r="BT13" s="409"/>
      <c r="BU13" s="410"/>
      <c r="BV13" s="408">
        <v>469232</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7.9</v>
      </c>
      <c r="CU13" s="406"/>
      <c r="CV13" s="406"/>
      <c r="CW13" s="406"/>
      <c r="CX13" s="406"/>
      <c r="CY13" s="406"/>
      <c r="CZ13" s="406"/>
      <c r="DA13" s="407"/>
      <c r="DB13" s="405">
        <v>7.5</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265503</v>
      </c>
      <c r="S14" s="490"/>
      <c r="T14" s="490"/>
      <c r="U14" s="490"/>
      <c r="V14" s="491"/>
      <c r="W14" s="398"/>
      <c r="X14" s="399"/>
      <c r="Y14" s="399"/>
      <c r="Z14" s="399"/>
      <c r="AA14" s="399"/>
      <c r="AB14" s="388"/>
      <c r="AC14" s="492">
        <v>3.8</v>
      </c>
      <c r="AD14" s="493"/>
      <c r="AE14" s="493"/>
      <c r="AF14" s="493"/>
      <c r="AG14" s="494"/>
      <c r="AH14" s="492">
        <v>3.8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61.1</v>
      </c>
      <c r="CU14" s="504"/>
      <c r="CV14" s="504"/>
      <c r="CW14" s="504"/>
      <c r="CX14" s="504"/>
      <c r="CY14" s="504"/>
      <c r="CZ14" s="504"/>
      <c r="DA14" s="505"/>
      <c r="DB14" s="503">
        <v>62.9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264592</v>
      </c>
      <c r="S15" s="490"/>
      <c r="T15" s="490"/>
      <c r="U15" s="490"/>
      <c r="V15" s="491"/>
      <c r="W15" s="424" t="s">
        <v>141</v>
      </c>
      <c r="X15" s="425"/>
      <c r="Y15" s="425"/>
      <c r="Z15" s="425"/>
      <c r="AA15" s="425"/>
      <c r="AB15" s="415"/>
      <c r="AC15" s="459">
        <v>19490</v>
      </c>
      <c r="AD15" s="460"/>
      <c r="AE15" s="460"/>
      <c r="AF15" s="460"/>
      <c r="AG15" s="499"/>
      <c r="AH15" s="459">
        <v>20184</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27562110</v>
      </c>
      <c r="BO15" s="372"/>
      <c r="BP15" s="372"/>
      <c r="BQ15" s="372"/>
      <c r="BR15" s="372"/>
      <c r="BS15" s="372"/>
      <c r="BT15" s="372"/>
      <c r="BU15" s="373"/>
      <c r="BV15" s="371">
        <v>27801588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17.7</v>
      </c>
      <c r="AD16" s="493"/>
      <c r="AE16" s="493"/>
      <c r="AF16" s="493"/>
      <c r="AG16" s="494"/>
      <c r="AH16" s="492">
        <v>17.8</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58522231</v>
      </c>
      <c r="BO16" s="409"/>
      <c r="BP16" s="409"/>
      <c r="BQ16" s="409"/>
      <c r="BR16" s="409"/>
      <c r="BS16" s="409"/>
      <c r="BT16" s="409"/>
      <c r="BU16" s="410"/>
      <c r="BV16" s="408">
        <v>58953618</v>
      </c>
      <c r="BW16" s="409"/>
      <c r="BX16" s="409"/>
      <c r="BY16" s="409"/>
      <c r="BZ16" s="409"/>
      <c r="CA16" s="409"/>
      <c r="CB16" s="409"/>
      <c r="CC16" s="410"/>
      <c r="CD16" s="180"/>
      <c r="CE16" s="515" t="s">
        <v>147</v>
      </c>
      <c r="CF16" s="515"/>
      <c r="CG16" s="515"/>
      <c r="CH16" s="515"/>
      <c r="CI16" s="515"/>
      <c r="CJ16" s="515"/>
      <c r="CK16" s="515"/>
      <c r="CL16" s="515"/>
      <c r="CM16" s="515"/>
      <c r="CN16" s="515"/>
      <c r="CO16" s="515"/>
      <c r="CP16" s="515"/>
      <c r="CQ16" s="515"/>
      <c r="CR16" s="515"/>
      <c r="CS16" s="516"/>
      <c r="CT16" s="405">
        <v>18.3</v>
      </c>
      <c r="CU16" s="406"/>
      <c r="CV16" s="406"/>
      <c r="CW16" s="406"/>
      <c r="CX16" s="406"/>
      <c r="CY16" s="406"/>
      <c r="CZ16" s="406"/>
      <c r="DA16" s="407"/>
      <c r="DB16" s="405">
        <v>8.8000000000000007</v>
      </c>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145</v>
      </c>
      <c r="S17" s="510"/>
      <c r="T17" s="510"/>
      <c r="U17" s="510"/>
      <c r="V17" s="511"/>
      <c r="W17" s="424" t="s">
        <v>149</v>
      </c>
      <c r="X17" s="425"/>
      <c r="Y17" s="425"/>
      <c r="Z17" s="425"/>
      <c r="AA17" s="425"/>
      <c r="AB17" s="415"/>
      <c r="AC17" s="459">
        <v>86480</v>
      </c>
      <c r="AD17" s="460"/>
      <c r="AE17" s="460"/>
      <c r="AF17" s="460"/>
      <c r="AG17" s="499"/>
      <c r="AH17" s="459">
        <v>89051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35121647</v>
      </c>
      <c r="BO17" s="409"/>
      <c r="BP17" s="409"/>
      <c r="BQ17" s="409"/>
      <c r="BR17" s="409"/>
      <c r="BS17" s="409"/>
      <c r="BT17" s="409"/>
      <c r="BU17" s="410"/>
      <c r="BV17" s="408">
        <v>35386978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677.86</v>
      </c>
      <c r="M18" s="521"/>
      <c r="N18" s="521"/>
      <c r="O18" s="521"/>
      <c r="P18" s="521"/>
      <c r="Q18" s="521"/>
      <c r="R18" s="522"/>
      <c r="S18" s="522"/>
      <c r="T18" s="522"/>
      <c r="U18" s="522"/>
      <c r="V18" s="523"/>
      <c r="W18" s="426"/>
      <c r="X18" s="427"/>
      <c r="Y18" s="427"/>
      <c r="Z18" s="427"/>
      <c r="AA18" s="427"/>
      <c r="AB18" s="418"/>
      <c r="AC18" s="524">
        <v>78.5</v>
      </c>
      <c r="AD18" s="525"/>
      <c r="AE18" s="525"/>
      <c r="AF18" s="525"/>
      <c r="AG18" s="526"/>
      <c r="AH18" s="524">
        <v>78.400000000000006</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66456031</v>
      </c>
      <c r="BO18" s="409"/>
      <c r="BP18" s="409"/>
      <c r="BQ18" s="409"/>
      <c r="BR18" s="409"/>
      <c r="BS18" s="409"/>
      <c r="BT18" s="409"/>
      <c r="BU18" s="410"/>
      <c r="BV18" s="408">
        <v>64045213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392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82450338</v>
      </c>
      <c r="BO19" s="409"/>
      <c r="BP19" s="409"/>
      <c r="BQ19" s="409"/>
      <c r="BR19" s="409"/>
      <c r="BS19" s="409"/>
      <c r="BT19" s="409"/>
      <c r="BU19" s="410"/>
      <c r="BV19" s="408">
        <v>80652174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123950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140727154</v>
      </c>
      <c r="BO23" s="409"/>
      <c r="BP23" s="409"/>
      <c r="BQ23" s="409"/>
      <c r="BR23" s="409"/>
      <c r="BS23" s="409"/>
      <c r="BT23" s="409"/>
      <c r="BU23" s="410"/>
      <c r="BV23" s="408">
        <v>142629103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10500</v>
      </c>
      <c r="R24" s="460"/>
      <c r="S24" s="460"/>
      <c r="T24" s="460"/>
      <c r="U24" s="460"/>
      <c r="V24" s="499"/>
      <c r="W24" s="558"/>
      <c r="X24" s="546"/>
      <c r="Y24" s="547"/>
      <c r="Z24" s="458" t="s">
        <v>165</v>
      </c>
      <c r="AA24" s="438"/>
      <c r="AB24" s="438"/>
      <c r="AC24" s="438"/>
      <c r="AD24" s="438"/>
      <c r="AE24" s="438"/>
      <c r="AF24" s="438"/>
      <c r="AG24" s="439"/>
      <c r="AH24" s="459">
        <v>1914</v>
      </c>
      <c r="AI24" s="460"/>
      <c r="AJ24" s="460"/>
      <c r="AK24" s="460"/>
      <c r="AL24" s="499"/>
      <c r="AM24" s="459">
        <v>5996562</v>
      </c>
      <c r="AN24" s="460"/>
      <c r="AO24" s="460"/>
      <c r="AP24" s="460"/>
      <c r="AQ24" s="460"/>
      <c r="AR24" s="499"/>
      <c r="AS24" s="459">
        <v>3133</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40490063</v>
      </c>
      <c r="BO24" s="409"/>
      <c r="BP24" s="409"/>
      <c r="BQ24" s="409"/>
      <c r="BR24" s="409"/>
      <c r="BS24" s="409"/>
      <c r="BT24" s="409"/>
      <c r="BU24" s="410"/>
      <c r="BV24" s="408">
        <v>46532860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2</v>
      </c>
      <c r="M25" s="460"/>
      <c r="N25" s="460"/>
      <c r="O25" s="460"/>
      <c r="P25" s="499"/>
      <c r="Q25" s="459">
        <v>8300</v>
      </c>
      <c r="R25" s="460"/>
      <c r="S25" s="460"/>
      <c r="T25" s="460"/>
      <c r="U25" s="460"/>
      <c r="V25" s="499"/>
      <c r="W25" s="558"/>
      <c r="X25" s="546"/>
      <c r="Y25" s="547"/>
      <c r="Z25" s="458" t="s">
        <v>168</v>
      </c>
      <c r="AA25" s="438"/>
      <c r="AB25" s="438"/>
      <c r="AC25" s="438"/>
      <c r="AD25" s="438"/>
      <c r="AE25" s="438"/>
      <c r="AF25" s="438"/>
      <c r="AG25" s="439"/>
      <c r="AH25" s="459">
        <v>386</v>
      </c>
      <c r="AI25" s="460"/>
      <c r="AJ25" s="460"/>
      <c r="AK25" s="460"/>
      <c r="AL25" s="499"/>
      <c r="AM25" s="459">
        <v>1101644</v>
      </c>
      <c r="AN25" s="460"/>
      <c r="AO25" s="460"/>
      <c r="AP25" s="460"/>
      <c r="AQ25" s="460"/>
      <c r="AR25" s="499"/>
      <c r="AS25" s="459">
        <v>2854</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16033097</v>
      </c>
      <c r="BO25" s="372"/>
      <c r="BP25" s="372"/>
      <c r="BQ25" s="372"/>
      <c r="BR25" s="372"/>
      <c r="BS25" s="372"/>
      <c r="BT25" s="372"/>
      <c r="BU25" s="373"/>
      <c r="BV25" s="371">
        <v>11812418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7400</v>
      </c>
      <c r="R26" s="460"/>
      <c r="S26" s="460"/>
      <c r="T26" s="460"/>
      <c r="U26" s="460"/>
      <c r="V26" s="499"/>
      <c r="W26" s="558"/>
      <c r="X26" s="546"/>
      <c r="Y26" s="547"/>
      <c r="Z26" s="458" t="s">
        <v>171</v>
      </c>
      <c r="AA26" s="568"/>
      <c r="AB26" s="568"/>
      <c r="AC26" s="568"/>
      <c r="AD26" s="568"/>
      <c r="AE26" s="568"/>
      <c r="AF26" s="568"/>
      <c r="AG26" s="569"/>
      <c r="AH26" s="459">
        <v>167</v>
      </c>
      <c r="AI26" s="460"/>
      <c r="AJ26" s="460"/>
      <c r="AK26" s="460"/>
      <c r="AL26" s="499"/>
      <c r="AM26" s="459">
        <v>543752</v>
      </c>
      <c r="AN26" s="460"/>
      <c r="AO26" s="460"/>
      <c r="AP26" s="460"/>
      <c r="AQ26" s="460"/>
      <c r="AR26" s="499"/>
      <c r="AS26" s="459">
        <v>3256</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124</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6300</v>
      </c>
      <c r="R27" s="460"/>
      <c r="S27" s="460"/>
      <c r="T27" s="460"/>
      <c r="U27" s="460"/>
      <c r="V27" s="499"/>
      <c r="W27" s="558"/>
      <c r="X27" s="546"/>
      <c r="Y27" s="547"/>
      <c r="Z27" s="458" t="s">
        <v>175</v>
      </c>
      <c r="AA27" s="438"/>
      <c r="AB27" s="438"/>
      <c r="AC27" s="438"/>
      <c r="AD27" s="438"/>
      <c r="AE27" s="438"/>
      <c r="AF27" s="438"/>
      <c r="AG27" s="439"/>
      <c r="AH27" s="459">
        <v>88</v>
      </c>
      <c r="AI27" s="460"/>
      <c r="AJ27" s="460"/>
      <c r="AK27" s="460"/>
      <c r="AL27" s="499"/>
      <c r="AM27" s="459">
        <v>351820</v>
      </c>
      <c r="AN27" s="460"/>
      <c r="AO27" s="460"/>
      <c r="AP27" s="460"/>
      <c r="AQ27" s="460"/>
      <c r="AR27" s="499"/>
      <c r="AS27" s="459">
        <v>3998</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t="s">
        <v>124</v>
      </c>
      <c r="BO27" s="582"/>
      <c r="BP27" s="582"/>
      <c r="BQ27" s="582"/>
      <c r="BR27" s="582"/>
      <c r="BS27" s="582"/>
      <c r="BT27" s="582"/>
      <c r="BU27" s="583"/>
      <c r="BV27" s="581" t="s">
        <v>173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5600</v>
      </c>
      <c r="R28" s="460"/>
      <c r="S28" s="460"/>
      <c r="T28" s="460"/>
      <c r="U28" s="460"/>
      <c r="V28" s="499"/>
      <c r="W28" s="558"/>
      <c r="X28" s="546"/>
      <c r="Y28" s="547"/>
      <c r="Z28" s="458" t="s">
        <v>178</v>
      </c>
      <c r="AA28" s="438"/>
      <c r="AB28" s="438"/>
      <c r="AC28" s="438"/>
      <c r="AD28" s="438"/>
      <c r="AE28" s="438"/>
      <c r="AF28" s="438"/>
      <c r="AG28" s="439"/>
      <c r="AH28" s="459" t="s">
        <v>173</v>
      </c>
      <c r="AI28" s="460"/>
      <c r="AJ28" s="460"/>
      <c r="AK28" s="460"/>
      <c r="AL28" s="499"/>
      <c r="AM28" s="459" t="s">
        <v>124</v>
      </c>
      <c r="AN28" s="460"/>
      <c r="AO28" s="460"/>
      <c r="AP28" s="460"/>
      <c r="AQ28" s="460"/>
      <c r="AR28" s="499"/>
      <c r="AS28" s="459" t="s">
        <v>124</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5235155</v>
      </c>
      <c r="BO28" s="372"/>
      <c r="BP28" s="372"/>
      <c r="BQ28" s="372"/>
      <c r="BR28" s="372"/>
      <c r="BS28" s="372"/>
      <c r="BT28" s="372"/>
      <c r="BU28" s="373"/>
      <c r="BV28" s="371">
        <v>3646162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28</v>
      </c>
      <c r="M29" s="460"/>
      <c r="N29" s="460"/>
      <c r="O29" s="460"/>
      <c r="P29" s="499"/>
      <c r="Q29" s="459">
        <v>5100</v>
      </c>
      <c r="R29" s="460"/>
      <c r="S29" s="460"/>
      <c r="T29" s="460"/>
      <c r="U29" s="460"/>
      <c r="V29" s="499"/>
      <c r="W29" s="559"/>
      <c r="X29" s="560"/>
      <c r="Y29" s="561"/>
      <c r="Z29" s="458" t="s">
        <v>181</v>
      </c>
      <c r="AA29" s="438"/>
      <c r="AB29" s="438"/>
      <c r="AC29" s="438"/>
      <c r="AD29" s="438"/>
      <c r="AE29" s="438"/>
      <c r="AF29" s="438"/>
      <c r="AG29" s="439"/>
      <c r="AH29" s="459">
        <v>2002</v>
      </c>
      <c r="AI29" s="460"/>
      <c r="AJ29" s="460"/>
      <c r="AK29" s="460"/>
      <c r="AL29" s="499"/>
      <c r="AM29" s="459">
        <v>6348382</v>
      </c>
      <c r="AN29" s="460"/>
      <c r="AO29" s="460"/>
      <c r="AP29" s="460"/>
      <c r="AQ29" s="460"/>
      <c r="AR29" s="499"/>
      <c r="AS29" s="459">
        <v>3171</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1135097</v>
      </c>
      <c r="BO29" s="409"/>
      <c r="BP29" s="409"/>
      <c r="BQ29" s="409"/>
      <c r="BR29" s="409"/>
      <c r="BS29" s="409"/>
      <c r="BT29" s="409"/>
      <c r="BU29" s="410"/>
      <c r="BV29" s="408">
        <v>1134581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6346737</v>
      </c>
      <c r="BO30" s="582"/>
      <c r="BP30" s="582"/>
      <c r="BQ30" s="582"/>
      <c r="BR30" s="582"/>
      <c r="BS30" s="582"/>
      <c r="BT30" s="582"/>
      <c r="BU30" s="583"/>
      <c r="BV30" s="581">
        <v>8800742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190</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13</v>
      </c>
      <c r="BF34" s="594"/>
      <c r="BG34" s="595" t="str">
        <f>IF('各会計、関係団体の財政状況及び健全化判断比率'!B36="","",'各会計、関係団体の財政状況及び健全化判断比率'!B36)</f>
        <v>地方卸売市場事業特別会計</v>
      </c>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函館圏公立大学広域連合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函館バス</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港湾事業特別会計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自転車競走事業特別会計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IF('各会計、関係団体の財政状況及び健全化判断比率'!B33="","",'各会計、関係団体の財政状況及び健全化判断比率'!B33)</f>
        <v>公共下水道事業会計</v>
      </c>
      <c r="AP35" s="595"/>
      <c r="AQ35" s="595"/>
      <c r="AR35" s="595"/>
      <c r="AS35" s="595"/>
      <c r="AT35" s="595"/>
      <c r="AU35" s="595"/>
      <c r="AV35" s="595"/>
      <c r="AW35" s="595"/>
      <c r="AX35" s="595"/>
      <c r="AY35" s="595"/>
      <c r="AZ35" s="595"/>
      <c r="BA35" s="595"/>
      <c r="BB35" s="595"/>
      <c r="BC35" s="595"/>
      <c r="BD35" s="193"/>
      <c r="BE35" s="594">
        <f t="shared" ref="BE35:BE43" si="1">IF(BG35="","",BE34+1)</f>
        <v>14</v>
      </c>
      <c r="BF35" s="594"/>
      <c r="BG35" s="595" t="str">
        <f>IF('各会計、関係団体の財政状況及び健全化判断比率'!B37="","",'各会計、関係団体の財政状況及び健全化判断比率'!B37)</f>
        <v>発電事業特別会計</v>
      </c>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函館湾流域下水道事務組合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南北海道学術振興財団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奨学資金特別会計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f t="shared" si="0"/>
        <v>11</v>
      </c>
      <c r="AN36" s="594"/>
      <c r="AO36" s="595" t="str">
        <f>IF('各会計、関係団体の財政状況及び健全化判断比率'!B34="","",'各会計、関係団体の財政状況及び健全化判断比率'!B34)</f>
        <v>交通事業会計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f t="shared" si="3"/>
        <v>19</v>
      </c>
      <c r="CP36" s="594"/>
      <c r="CQ36" s="595" t="str">
        <f>IF('各会計、関係団体の財政状況及び健全化判断比率'!BS9="","",'各会計、関係団体の財政状況及び健全化判断比率'!BS9)</f>
        <v>函館市土地開発公社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母子父子寡婦福祉資金貸付事業特別会計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後期高齢者医療事業特別会計</v>
      </c>
      <c r="X37" s="595"/>
      <c r="Y37" s="595"/>
      <c r="Z37" s="595"/>
      <c r="AA37" s="595"/>
      <c r="AB37" s="595"/>
      <c r="AC37" s="595"/>
      <c r="AD37" s="595"/>
      <c r="AE37" s="595"/>
      <c r="AF37" s="595"/>
      <c r="AG37" s="595"/>
      <c r="AH37" s="595"/>
      <c r="AI37" s="595"/>
      <c r="AJ37" s="595"/>
      <c r="AK37" s="595"/>
      <c r="AL37" s="193"/>
      <c r="AM37" s="594">
        <f t="shared" si="0"/>
        <v>12</v>
      </c>
      <c r="AN37" s="594"/>
      <c r="AO37" s="595" t="str">
        <f>IF('各会計、関係団体の財政状況及び健全化判断比率'!B35="","",'各会計、関係団体の財政状況及び健全化判断比率'!B35)</f>
        <v>病院事業会計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f t="shared" si="3"/>
        <v>20</v>
      </c>
      <c r="CP37" s="594"/>
      <c r="CQ37" s="595" t="str">
        <f>IF('各会計、関係団体の財政状況及び健全化判断比率'!BS10="","",'各会計、関係団体の財政状況及び健全化判断比率'!BS10)</f>
        <v>函館山ロープウェイ</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21</v>
      </c>
      <c r="CP38" s="594"/>
      <c r="CQ38" s="595" t="str">
        <f>IF('各会計、関係団体の財政状況及び健全化判断比率'!BS11="","",'各会計、関係団体の財政状況及び健全化判断比率'!BS11)</f>
        <v>函館空港ビルデング</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22</v>
      </c>
      <c r="CP39" s="594"/>
      <c r="CQ39" s="595" t="str">
        <f>IF('各会計、関係団体の財政状況及び健全化判断比率'!BS12="","",'各会計、関係団体の財政状況及び健全化判断比率'!BS12)</f>
        <v>はこだてティーエムオー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23</v>
      </c>
      <c r="CP40" s="594"/>
      <c r="CQ40" s="595" t="str">
        <f>IF('各会計、関係団体の財政状況及び健全化判断比率'!BS13="","",'各会計、関係団体の財政状況及び健全化判断比率'!BS13)</f>
        <v>函館市住宅都市施設公社</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24</v>
      </c>
      <c r="CP41" s="594"/>
      <c r="CQ41" s="595" t="str">
        <f>IF('各会計、関係団体の財政状況及び健全化判断比率'!BS14="","",'各会計、関係団体の財政状況及び健全化判断比率'!BS14)</f>
        <v>函館市文化・スポーツ振興財団</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25</v>
      </c>
      <c r="CP42" s="594"/>
      <c r="CQ42" s="595" t="str">
        <f>IF('各会計、関係団体の財政状況及び健全化判断比率'!BS15="","",'各会計、関係団体の財政状況及び健全化判断比率'!BS15)</f>
        <v>函館市国際貿易センター</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26</v>
      </c>
      <c r="CP43" s="594"/>
      <c r="CQ43" s="595" t="str">
        <f>IF('各会計、関係団体の財政状況及び健全化判断比率'!BS16="","",'各会計、関係団体の財政状況及び健全化判断比率'!BS16)</f>
        <v>函館国際水産・海洋都市推進機構</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tOA/2lOoP+1BhrsTzZIx2KWWf++eCBw1Oh3yRHZlhq9Gfgp/NhyEb+0TNg5+NhJhecsYet+MG8RgGygo1ljmA==" saltValue="j0Ol+k2dCZcZ7TPy7G1e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562</v>
      </c>
      <c r="D34" s="1186"/>
      <c r="E34" s="1187"/>
      <c r="F34" s="32">
        <v>0.06</v>
      </c>
      <c r="G34" s="33" t="s">
        <v>563</v>
      </c>
      <c r="H34" s="33" t="s">
        <v>564</v>
      </c>
      <c r="I34" s="33" t="s">
        <v>565</v>
      </c>
      <c r="J34" s="34" t="s">
        <v>566</v>
      </c>
      <c r="K34" s="22"/>
      <c r="L34" s="22"/>
      <c r="M34" s="22"/>
      <c r="N34" s="22"/>
      <c r="O34" s="22"/>
      <c r="P34" s="22"/>
    </row>
    <row r="35" spans="1:16" ht="39" customHeight="1">
      <c r="A35" s="22"/>
      <c r="B35" s="35"/>
      <c r="C35" s="1180" t="s">
        <v>567</v>
      </c>
      <c r="D35" s="1181"/>
      <c r="E35" s="1182"/>
      <c r="F35" s="36">
        <v>3.08</v>
      </c>
      <c r="G35" s="37">
        <v>3.21</v>
      </c>
      <c r="H35" s="37">
        <v>3.42</v>
      </c>
      <c r="I35" s="37">
        <v>3.66</v>
      </c>
      <c r="J35" s="38">
        <v>3.97</v>
      </c>
      <c r="K35" s="22"/>
      <c r="L35" s="22"/>
      <c r="M35" s="22"/>
      <c r="N35" s="22"/>
      <c r="O35" s="22"/>
      <c r="P35" s="22"/>
    </row>
    <row r="36" spans="1:16" ht="39" customHeight="1">
      <c r="A36" s="22"/>
      <c r="B36" s="35"/>
      <c r="C36" s="1180" t="s">
        <v>568</v>
      </c>
      <c r="D36" s="1181"/>
      <c r="E36" s="1182"/>
      <c r="F36" s="36">
        <v>2.38</v>
      </c>
      <c r="G36" s="37">
        <v>2.66</v>
      </c>
      <c r="H36" s="37">
        <v>2.75</v>
      </c>
      <c r="I36" s="37">
        <v>2.96</v>
      </c>
      <c r="J36" s="38">
        <v>2.96</v>
      </c>
      <c r="K36" s="22"/>
      <c r="L36" s="22"/>
      <c r="M36" s="22"/>
      <c r="N36" s="22"/>
      <c r="O36" s="22"/>
      <c r="P36" s="22"/>
    </row>
    <row r="37" spans="1:16" ht="39" customHeight="1">
      <c r="A37" s="22"/>
      <c r="B37" s="35"/>
      <c r="C37" s="1180" t="s">
        <v>569</v>
      </c>
      <c r="D37" s="1181"/>
      <c r="E37" s="1182"/>
      <c r="F37" s="36">
        <v>2.0699999999999998</v>
      </c>
      <c r="G37" s="37">
        <v>3.65</v>
      </c>
      <c r="H37" s="37">
        <v>3.21</v>
      </c>
      <c r="I37" s="37">
        <v>2.09</v>
      </c>
      <c r="J37" s="38">
        <v>1.44</v>
      </c>
      <c r="K37" s="22"/>
      <c r="L37" s="22"/>
      <c r="M37" s="22"/>
      <c r="N37" s="22"/>
      <c r="O37" s="22"/>
      <c r="P37" s="22"/>
    </row>
    <row r="38" spans="1:16" ht="39" customHeight="1">
      <c r="A38" s="22"/>
      <c r="B38" s="35"/>
      <c r="C38" s="1180" t="s">
        <v>570</v>
      </c>
      <c r="D38" s="1181"/>
      <c r="E38" s="1182"/>
      <c r="F38" s="36" t="s">
        <v>571</v>
      </c>
      <c r="G38" s="37" t="s">
        <v>572</v>
      </c>
      <c r="H38" s="37" t="s">
        <v>573</v>
      </c>
      <c r="I38" s="37" t="s">
        <v>574</v>
      </c>
      <c r="J38" s="38">
        <v>1.19</v>
      </c>
      <c r="K38" s="22"/>
      <c r="L38" s="22"/>
      <c r="M38" s="22"/>
      <c r="N38" s="22"/>
      <c r="O38" s="22"/>
      <c r="P38" s="22"/>
    </row>
    <row r="39" spans="1:16" ht="39" customHeight="1">
      <c r="A39" s="22"/>
      <c r="B39" s="35"/>
      <c r="C39" s="1180" t="s">
        <v>575</v>
      </c>
      <c r="D39" s="1181"/>
      <c r="E39" s="1182"/>
      <c r="F39" s="36">
        <v>0.78</v>
      </c>
      <c r="G39" s="37">
        <v>0.93</v>
      </c>
      <c r="H39" s="37">
        <v>0.84</v>
      </c>
      <c r="I39" s="37">
        <v>0.6</v>
      </c>
      <c r="J39" s="38">
        <v>0.62</v>
      </c>
      <c r="K39" s="22"/>
      <c r="L39" s="22"/>
      <c r="M39" s="22"/>
      <c r="N39" s="22"/>
      <c r="O39" s="22"/>
      <c r="P39" s="22"/>
    </row>
    <row r="40" spans="1:16" ht="39" customHeight="1">
      <c r="A40" s="22"/>
      <c r="B40" s="35"/>
      <c r="C40" s="1180" t="s">
        <v>576</v>
      </c>
      <c r="D40" s="1181"/>
      <c r="E40" s="1182"/>
      <c r="F40" s="36">
        <v>0</v>
      </c>
      <c r="G40" s="37">
        <v>0.28999999999999998</v>
      </c>
      <c r="H40" s="37">
        <v>0.4</v>
      </c>
      <c r="I40" s="37">
        <v>0.5</v>
      </c>
      <c r="J40" s="38">
        <v>0.54</v>
      </c>
      <c r="K40" s="22"/>
      <c r="L40" s="22"/>
      <c r="M40" s="22"/>
      <c r="N40" s="22"/>
      <c r="O40" s="22"/>
      <c r="P40" s="22"/>
    </row>
    <row r="41" spans="1:16" ht="39" customHeight="1">
      <c r="A41" s="22"/>
      <c r="B41" s="35"/>
      <c r="C41" s="1180" t="s">
        <v>577</v>
      </c>
      <c r="D41" s="1181"/>
      <c r="E41" s="1182"/>
      <c r="F41" s="36">
        <v>0.11</v>
      </c>
      <c r="G41" s="37">
        <v>0.1</v>
      </c>
      <c r="H41" s="37">
        <v>0.1</v>
      </c>
      <c r="I41" s="37">
        <v>0.09</v>
      </c>
      <c r="J41" s="38">
        <v>0.13</v>
      </c>
      <c r="K41" s="22"/>
      <c r="L41" s="22"/>
      <c r="M41" s="22"/>
      <c r="N41" s="22"/>
      <c r="O41" s="22"/>
      <c r="P41" s="22"/>
    </row>
    <row r="42" spans="1:16" ht="39" customHeight="1">
      <c r="A42" s="22"/>
      <c r="B42" s="39"/>
      <c r="C42" s="1180" t="s">
        <v>578</v>
      </c>
      <c r="D42" s="1181"/>
      <c r="E42" s="1182"/>
      <c r="F42" s="36" t="s">
        <v>579</v>
      </c>
      <c r="G42" s="37" t="s">
        <v>580</v>
      </c>
      <c r="H42" s="37" t="s">
        <v>581</v>
      </c>
      <c r="I42" s="37" t="s">
        <v>582</v>
      </c>
      <c r="J42" s="38" t="s">
        <v>515</v>
      </c>
      <c r="K42" s="22"/>
      <c r="L42" s="22"/>
      <c r="M42" s="22"/>
      <c r="N42" s="22"/>
      <c r="O42" s="22"/>
      <c r="P42" s="22"/>
    </row>
    <row r="43" spans="1:16" ht="39" customHeight="1" thickBot="1">
      <c r="A43" s="22"/>
      <c r="B43" s="40"/>
      <c r="C43" s="1183" t="s">
        <v>583</v>
      </c>
      <c r="D43" s="1184"/>
      <c r="E43" s="1185"/>
      <c r="F43" s="41">
        <v>0.08</v>
      </c>
      <c r="G43" s="42">
        <v>0.05</v>
      </c>
      <c r="H43" s="42">
        <v>0.05</v>
      </c>
      <c r="I43" s="42">
        <v>0.06</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FDeAYZ4uEYAdBjiojx5W7uj4ZBEO16ILyrMKTmKFJp/HLDIOIShBQcBg20SYWqPRCTOyfge9zkgOJwMQWaK9A==" saltValue="jutOZIfO2YOcLKRoNgIO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16504</v>
      </c>
      <c r="L45" s="60">
        <v>16312</v>
      </c>
      <c r="M45" s="60">
        <v>16156</v>
      </c>
      <c r="N45" s="60">
        <v>15715</v>
      </c>
      <c r="O45" s="61">
        <v>15480</v>
      </c>
      <c r="P45" s="48"/>
      <c r="Q45" s="48"/>
      <c r="R45" s="48"/>
      <c r="S45" s="48"/>
      <c r="T45" s="48"/>
      <c r="U45" s="48"/>
    </row>
    <row r="46" spans="1:21" ht="30.75" customHeight="1">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15</v>
      </c>
      <c r="F48" s="1190"/>
      <c r="G48" s="1190"/>
      <c r="H48" s="1190"/>
      <c r="I48" s="1190"/>
      <c r="J48" s="1191"/>
      <c r="K48" s="63">
        <v>2350</v>
      </c>
      <c r="L48" s="64">
        <v>2399</v>
      </c>
      <c r="M48" s="64">
        <v>2524</v>
      </c>
      <c r="N48" s="64">
        <v>2753</v>
      </c>
      <c r="O48" s="65">
        <v>2963</v>
      </c>
      <c r="P48" s="48"/>
      <c r="Q48" s="48"/>
      <c r="R48" s="48"/>
      <c r="S48" s="48"/>
      <c r="T48" s="48"/>
      <c r="U48" s="48"/>
    </row>
    <row r="49" spans="1:21" ht="30.75" customHeight="1">
      <c r="A49" s="48"/>
      <c r="B49" s="1198"/>
      <c r="C49" s="1199"/>
      <c r="D49" s="62"/>
      <c r="E49" s="1190" t="s">
        <v>16</v>
      </c>
      <c r="F49" s="1190"/>
      <c r="G49" s="1190"/>
      <c r="H49" s="1190"/>
      <c r="I49" s="1190"/>
      <c r="J49" s="1191"/>
      <c r="K49" s="63" t="s">
        <v>515</v>
      </c>
      <c r="L49" s="64" t="s">
        <v>515</v>
      </c>
      <c r="M49" s="64" t="s">
        <v>515</v>
      </c>
      <c r="N49" s="64" t="s">
        <v>515</v>
      </c>
      <c r="O49" s="65" t="s">
        <v>515</v>
      </c>
      <c r="P49" s="48"/>
      <c r="Q49" s="48"/>
      <c r="R49" s="48"/>
      <c r="S49" s="48"/>
      <c r="T49" s="48"/>
      <c r="U49" s="48"/>
    </row>
    <row r="50" spans="1:21" ht="30.75" customHeight="1">
      <c r="A50" s="48"/>
      <c r="B50" s="1198"/>
      <c r="C50" s="1199"/>
      <c r="D50" s="62"/>
      <c r="E50" s="1190" t="s">
        <v>17</v>
      </c>
      <c r="F50" s="1190"/>
      <c r="G50" s="1190"/>
      <c r="H50" s="1190"/>
      <c r="I50" s="1190"/>
      <c r="J50" s="1191"/>
      <c r="K50" s="63">
        <v>232</v>
      </c>
      <c r="L50" s="64">
        <v>37</v>
      </c>
      <c r="M50" s="64">
        <v>145</v>
      </c>
      <c r="N50" s="64">
        <v>144</v>
      </c>
      <c r="O50" s="65">
        <v>186</v>
      </c>
      <c r="P50" s="48"/>
      <c r="Q50" s="48"/>
      <c r="R50" s="48"/>
      <c r="S50" s="48"/>
      <c r="T50" s="48"/>
      <c r="U50" s="48"/>
    </row>
    <row r="51" spans="1:21" ht="30.75" customHeight="1">
      <c r="A51" s="48"/>
      <c r="B51" s="1200"/>
      <c r="C51" s="1201"/>
      <c r="D51" s="66"/>
      <c r="E51" s="1190" t="s">
        <v>18</v>
      </c>
      <c r="F51" s="1190"/>
      <c r="G51" s="1190"/>
      <c r="H51" s="1190"/>
      <c r="I51" s="1190"/>
      <c r="J51" s="1191"/>
      <c r="K51" s="63">
        <v>1</v>
      </c>
      <c r="L51" s="64">
        <v>0</v>
      </c>
      <c r="M51" s="64">
        <v>1</v>
      </c>
      <c r="N51" s="64">
        <v>0</v>
      </c>
      <c r="O51" s="65">
        <v>1</v>
      </c>
      <c r="P51" s="48"/>
      <c r="Q51" s="48"/>
      <c r="R51" s="48"/>
      <c r="S51" s="48"/>
      <c r="T51" s="48"/>
      <c r="U51" s="48"/>
    </row>
    <row r="52" spans="1:21" ht="30.75" customHeight="1">
      <c r="A52" s="48"/>
      <c r="B52" s="1188" t="s">
        <v>19</v>
      </c>
      <c r="C52" s="1189"/>
      <c r="D52" s="66"/>
      <c r="E52" s="1190" t="s">
        <v>20</v>
      </c>
      <c r="F52" s="1190"/>
      <c r="G52" s="1190"/>
      <c r="H52" s="1190"/>
      <c r="I52" s="1190"/>
      <c r="J52" s="1191"/>
      <c r="K52" s="63">
        <v>14061</v>
      </c>
      <c r="L52" s="64">
        <v>14324</v>
      </c>
      <c r="M52" s="64">
        <v>14006</v>
      </c>
      <c r="N52" s="64">
        <v>13934</v>
      </c>
      <c r="O52" s="65">
        <v>13774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5026</v>
      </c>
      <c r="L53" s="69">
        <v>4424</v>
      </c>
      <c r="M53" s="69">
        <v>4820</v>
      </c>
      <c r="N53" s="69">
        <v>4678</v>
      </c>
      <c r="O53" s="70">
        <v>4856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H1dD9M91rG4BNGMDoiil9Tq1zjpuicoYe0Lp+WzuBkc3IllpzTJXsAuQ2BfSxxKxvRIOoQtqEqXaKvjUb17sA==" saltValue="NlU67ggTLAhzTzWTvy3k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4" t="s">
        <v>24</v>
      </c>
      <c r="C41" s="1205"/>
      <c r="D41" s="81"/>
      <c r="E41" s="1210" t="s">
        <v>25</v>
      </c>
      <c r="F41" s="1210"/>
      <c r="G41" s="1210"/>
      <c r="H41" s="1211"/>
      <c r="I41" s="82">
        <v>149444</v>
      </c>
      <c r="J41" s="83">
        <v>150574</v>
      </c>
      <c r="K41" s="83">
        <v>148477</v>
      </c>
      <c r="L41" s="83">
        <v>144190</v>
      </c>
      <c r="M41" s="84">
        <v>141986</v>
      </c>
    </row>
    <row r="42" spans="2:13" ht="27.75" customHeight="1">
      <c r="B42" s="1206"/>
      <c r="C42" s="1207"/>
      <c r="D42" s="85"/>
      <c r="E42" s="1212" t="s">
        <v>26</v>
      </c>
      <c r="F42" s="1212"/>
      <c r="G42" s="1212"/>
      <c r="H42" s="1213"/>
      <c r="I42" s="86">
        <v>2208</v>
      </c>
      <c r="J42" s="87">
        <v>1950</v>
      </c>
      <c r="K42" s="87">
        <v>1787</v>
      </c>
      <c r="L42" s="87">
        <v>1598</v>
      </c>
      <c r="M42" s="88">
        <v>1448</v>
      </c>
    </row>
    <row r="43" spans="2:13" ht="27.75" customHeight="1">
      <c r="B43" s="1206"/>
      <c r="C43" s="1207"/>
      <c r="D43" s="85"/>
      <c r="E43" s="1212" t="s">
        <v>27</v>
      </c>
      <c r="F43" s="1212"/>
      <c r="G43" s="1212"/>
      <c r="H43" s="1213"/>
      <c r="I43" s="86">
        <v>32119</v>
      </c>
      <c r="J43" s="87">
        <v>31470</v>
      </c>
      <c r="K43" s="87">
        <v>31246</v>
      </c>
      <c r="L43" s="87">
        <v>29822</v>
      </c>
      <c r="M43" s="88">
        <v>28110</v>
      </c>
    </row>
    <row r="44" spans="2:13" ht="27.75" customHeight="1">
      <c r="B44" s="1206"/>
      <c r="C44" s="1207"/>
      <c r="D44" s="85"/>
      <c r="E44" s="1212" t="s">
        <v>28</v>
      </c>
      <c r="F44" s="1212"/>
      <c r="G44" s="1212"/>
      <c r="H44" s="1213"/>
      <c r="I44" s="86">
        <v>3482</v>
      </c>
      <c r="J44" s="87">
        <v>3024</v>
      </c>
      <c r="K44" s="87">
        <v>2684</v>
      </c>
      <c r="L44" s="87">
        <v>2340</v>
      </c>
      <c r="M44" s="88">
        <v>1991</v>
      </c>
    </row>
    <row r="45" spans="2:13" ht="27.75" customHeight="1">
      <c r="B45" s="1206"/>
      <c r="C45" s="1207"/>
      <c r="D45" s="85"/>
      <c r="E45" s="1212" t="s">
        <v>29</v>
      </c>
      <c r="F45" s="1212"/>
      <c r="G45" s="1212"/>
      <c r="H45" s="1213"/>
      <c r="I45" s="86">
        <v>20291</v>
      </c>
      <c r="J45" s="87">
        <v>18939</v>
      </c>
      <c r="K45" s="87">
        <v>18034</v>
      </c>
      <c r="L45" s="87">
        <v>17180</v>
      </c>
      <c r="M45" s="88">
        <v>16203</v>
      </c>
    </row>
    <row r="46" spans="2:13" ht="27.75" customHeight="1">
      <c r="B46" s="1206"/>
      <c r="C46" s="1207"/>
      <c r="D46" s="89"/>
      <c r="E46" s="1212" t="s">
        <v>30</v>
      </c>
      <c r="F46" s="1212"/>
      <c r="G46" s="1212"/>
      <c r="H46" s="1213"/>
      <c r="I46" s="86">
        <v>2289</v>
      </c>
      <c r="J46" s="87">
        <v>2159</v>
      </c>
      <c r="K46" s="87">
        <v>2039</v>
      </c>
      <c r="L46" s="87">
        <v>1940</v>
      </c>
      <c r="M46" s="88">
        <v>1677</v>
      </c>
    </row>
    <row r="47" spans="2:13" ht="27.75" customHeight="1">
      <c r="B47" s="1206"/>
      <c r="C47" s="1207"/>
      <c r="D47" s="90"/>
      <c r="E47" s="1214" t="s">
        <v>31</v>
      </c>
      <c r="F47" s="1215"/>
      <c r="G47" s="1215"/>
      <c r="H47" s="1216"/>
      <c r="I47" s="86" t="s">
        <v>515</v>
      </c>
      <c r="J47" s="87" t="s">
        <v>515</v>
      </c>
      <c r="K47" s="87" t="s">
        <v>515</v>
      </c>
      <c r="L47" s="87" t="s">
        <v>515</v>
      </c>
      <c r="M47" s="88" t="s">
        <v>515</v>
      </c>
    </row>
    <row r="48" spans="2:13" ht="27.75" customHeight="1">
      <c r="B48" s="1206"/>
      <c r="C48" s="1207"/>
      <c r="D48" s="85"/>
      <c r="E48" s="1212" t="s">
        <v>32</v>
      </c>
      <c r="F48" s="1212"/>
      <c r="G48" s="1212"/>
      <c r="H48" s="1213"/>
      <c r="I48" s="86" t="s">
        <v>515</v>
      </c>
      <c r="J48" s="87" t="s">
        <v>515</v>
      </c>
      <c r="K48" s="87" t="s">
        <v>515</v>
      </c>
      <c r="L48" s="87" t="s">
        <v>515</v>
      </c>
      <c r="M48" s="88" t="s">
        <v>515</v>
      </c>
    </row>
    <row r="49" spans="2:13" ht="27.75" customHeight="1">
      <c r="B49" s="1208"/>
      <c r="C49" s="1209"/>
      <c r="D49" s="85"/>
      <c r="E49" s="1212" t="s">
        <v>33</v>
      </c>
      <c r="F49" s="1212"/>
      <c r="G49" s="1212"/>
      <c r="H49" s="1213"/>
      <c r="I49" s="86" t="s">
        <v>515</v>
      </c>
      <c r="J49" s="87" t="s">
        <v>515</v>
      </c>
      <c r="K49" s="87" t="s">
        <v>515</v>
      </c>
      <c r="L49" s="87" t="s">
        <v>515</v>
      </c>
      <c r="M49" s="88" t="s">
        <v>515</v>
      </c>
    </row>
    <row r="50" spans="2:13" ht="27.75" customHeight="1">
      <c r="B50" s="1217" t="s">
        <v>34</v>
      </c>
      <c r="C50" s="1218"/>
      <c r="D50" s="91"/>
      <c r="E50" s="1212" t="s">
        <v>35</v>
      </c>
      <c r="F50" s="1212"/>
      <c r="G50" s="1212"/>
      <c r="H50" s="1213"/>
      <c r="I50" s="86">
        <v>8361</v>
      </c>
      <c r="J50" s="87">
        <v>9512</v>
      </c>
      <c r="K50" s="87">
        <v>10885</v>
      </c>
      <c r="L50" s="87">
        <v>10709</v>
      </c>
      <c r="M50" s="88">
        <v>10290</v>
      </c>
    </row>
    <row r="51" spans="2:13" ht="27.75" customHeight="1">
      <c r="B51" s="1206"/>
      <c r="C51" s="1207"/>
      <c r="D51" s="85"/>
      <c r="E51" s="1212" t="s">
        <v>36</v>
      </c>
      <c r="F51" s="1212"/>
      <c r="G51" s="1212"/>
      <c r="H51" s="1213"/>
      <c r="I51" s="86">
        <v>30358</v>
      </c>
      <c r="J51" s="87">
        <v>27667</v>
      </c>
      <c r="K51" s="87">
        <v>26599</v>
      </c>
      <c r="L51" s="87">
        <v>25029</v>
      </c>
      <c r="M51" s="88">
        <v>23764</v>
      </c>
    </row>
    <row r="52" spans="2:13" ht="27.75" customHeight="1">
      <c r="B52" s="1208"/>
      <c r="C52" s="1209"/>
      <c r="D52" s="85"/>
      <c r="E52" s="1212" t="s">
        <v>37</v>
      </c>
      <c r="F52" s="1212"/>
      <c r="G52" s="1212"/>
      <c r="H52" s="1213"/>
      <c r="I52" s="86">
        <v>123679</v>
      </c>
      <c r="J52" s="87">
        <v>125693</v>
      </c>
      <c r="K52" s="87">
        <v>125495</v>
      </c>
      <c r="L52" s="87">
        <v>123348</v>
      </c>
      <c r="M52" s="88">
        <v>120831</v>
      </c>
    </row>
    <row r="53" spans="2:13" ht="27.75" customHeight="1" thickBot="1">
      <c r="B53" s="1219" t="s">
        <v>38</v>
      </c>
      <c r="C53" s="1220"/>
      <c r="D53" s="92"/>
      <c r="E53" s="1221" t="s">
        <v>39</v>
      </c>
      <c r="F53" s="1221"/>
      <c r="G53" s="1221"/>
      <c r="H53" s="1222"/>
      <c r="I53" s="93">
        <v>47435</v>
      </c>
      <c r="J53" s="94">
        <v>45245</v>
      </c>
      <c r="K53" s="94">
        <v>41290</v>
      </c>
      <c r="L53" s="94">
        <v>37982</v>
      </c>
      <c r="M53" s="95">
        <v>36530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9CfsLwKgAU2ejOgm+bOeT4tAZivuIi3+J4prkqNvCBYtfRLQ5A8Ujk8yhC4qQzgV68MYge8RDM7+SoKepupOg==" saltValue="QZTzj5nj2ghhFzruLsla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1" t="s">
        <v>42</v>
      </c>
      <c r="D55" s="1231"/>
      <c r="E55" s="1232"/>
      <c r="F55" s="107">
        <v>2478</v>
      </c>
      <c r="G55" s="107">
        <v>3646</v>
      </c>
      <c r="H55" s="108">
        <v>5235</v>
      </c>
    </row>
    <row r="56" spans="2:8" ht="52.5" customHeight="1">
      <c r="B56" s="109"/>
      <c r="C56" s="1233" t="s">
        <v>43</v>
      </c>
      <c r="D56" s="1233"/>
      <c r="E56" s="1234"/>
      <c r="F56" s="110">
        <v>2169</v>
      </c>
      <c r="G56" s="110">
        <v>1135</v>
      </c>
      <c r="H56" s="111">
        <v>1135</v>
      </c>
    </row>
    <row r="57" spans="2:8" ht="53.25" customHeight="1">
      <c r="B57" s="109"/>
      <c r="C57" s="1235" t="s">
        <v>44</v>
      </c>
      <c r="D57" s="1235"/>
      <c r="E57" s="1236"/>
      <c r="F57" s="112">
        <v>9756</v>
      </c>
      <c r="G57" s="112">
        <v>8801</v>
      </c>
      <c r="H57" s="113">
        <v>6347</v>
      </c>
    </row>
    <row r="58" spans="2:8" ht="45.75" customHeight="1">
      <c r="B58" s="114"/>
      <c r="C58" s="1223" t="s">
        <v>591</v>
      </c>
      <c r="D58" s="1224"/>
      <c r="E58" s="1225"/>
      <c r="F58" s="115">
        <v>3801</v>
      </c>
      <c r="G58" s="115">
        <v>3306</v>
      </c>
      <c r="H58" s="116">
        <v>2858</v>
      </c>
    </row>
    <row r="59" spans="2:8" ht="45.75" customHeight="1">
      <c r="B59" s="114"/>
      <c r="C59" s="1223" t="s">
        <v>592</v>
      </c>
      <c r="D59" s="1224"/>
      <c r="E59" s="1225"/>
      <c r="F59" s="115">
        <v>2865</v>
      </c>
      <c r="G59" s="115">
        <v>2403</v>
      </c>
      <c r="H59" s="116">
        <v>1795</v>
      </c>
    </row>
    <row r="60" spans="2:8" ht="45.75" customHeight="1">
      <c r="B60" s="114"/>
      <c r="C60" s="1223" t="s">
        <v>593</v>
      </c>
      <c r="D60" s="1224"/>
      <c r="E60" s="1225"/>
      <c r="F60" s="115">
        <v>256</v>
      </c>
      <c r="G60" s="115">
        <v>215</v>
      </c>
      <c r="H60" s="116">
        <v>615</v>
      </c>
    </row>
    <row r="61" spans="2:8" ht="45.75" customHeight="1">
      <c r="B61" s="114"/>
      <c r="C61" s="1223" t="s">
        <v>594</v>
      </c>
      <c r="D61" s="1224"/>
      <c r="E61" s="1225"/>
      <c r="F61" s="115">
        <v>296</v>
      </c>
      <c r="G61" s="115">
        <v>296</v>
      </c>
      <c r="H61" s="116">
        <v>296</v>
      </c>
    </row>
    <row r="62" spans="2:8" ht="45.75" customHeight="1" thickBot="1">
      <c r="B62" s="117"/>
      <c r="C62" s="1226" t="s">
        <v>595</v>
      </c>
      <c r="D62" s="1227"/>
      <c r="E62" s="1228"/>
      <c r="F62" s="118">
        <v>246</v>
      </c>
      <c r="G62" s="118">
        <v>268</v>
      </c>
      <c r="H62" s="119">
        <v>289</v>
      </c>
    </row>
    <row r="63" spans="2:8" ht="52.5" customHeight="1" thickBot="1">
      <c r="B63" s="120"/>
      <c r="C63" s="1229" t="s">
        <v>45</v>
      </c>
      <c r="D63" s="1229"/>
      <c r="E63" s="1230"/>
      <c r="F63" s="121">
        <v>14403</v>
      </c>
      <c r="G63" s="121">
        <v>13581</v>
      </c>
      <c r="H63" s="122">
        <v>12717</v>
      </c>
    </row>
    <row r="64" spans="2:8" ht="15" customHeight="1"/>
    <row r="65" ht="0" hidden="1" customHeight="1"/>
    <row r="66" ht="0" hidden="1" customHeight="1"/>
  </sheetData>
  <sheetProtection algorithmName="SHA-512" hashValue="nTLd+LyzoFvJwc+MP/DexHhoSKm3CdcwuG7lFJ86SWzsrKRMHL/Ie3wYaot8UjDNgnKNNcVLSr2oAgsbEwX5Sg==" saltValue="Kv7gNOWZnaHGgMXj5Z8w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626</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626</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625</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618</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624</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616</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557</v>
      </c>
      <c r="BQ50" s="1247"/>
      <c r="BR50" s="1247"/>
      <c r="BS50" s="1247"/>
      <c r="BT50" s="1247"/>
      <c r="BU50" s="1247"/>
      <c r="BV50" s="1247"/>
      <c r="BW50" s="1247"/>
      <c r="BX50" s="1247" t="s">
        <v>558</v>
      </c>
      <c r="BY50" s="1247"/>
      <c r="BZ50" s="1247"/>
      <c r="CA50" s="1247"/>
      <c r="CB50" s="1247"/>
      <c r="CC50" s="1247"/>
      <c r="CD50" s="1247"/>
      <c r="CE50" s="1247"/>
      <c r="CF50" s="1247" t="s">
        <v>559</v>
      </c>
      <c r="CG50" s="1247"/>
      <c r="CH50" s="1247"/>
      <c r="CI50" s="1247"/>
      <c r="CJ50" s="1247"/>
      <c r="CK50" s="1247"/>
      <c r="CL50" s="1247"/>
      <c r="CM50" s="1247"/>
      <c r="CN50" s="1247" t="s">
        <v>560</v>
      </c>
      <c r="CO50" s="1247"/>
      <c r="CP50" s="1247"/>
      <c r="CQ50" s="1247"/>
      <c r="CR50" s="1247"/>
      <c r="CS50" s="1247"/>
      <c r="CT50" s="1247"/>
      <c r="CU50" s="1247"/>
      <c r="CV50" s="1247" t="s">
        <v>561</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615</v>
      </c>
      <c r="AO51" s="1246"/>
      <c r="AP51" s="1246"/>
      <c r="AQ51" s="1246"/>
      <c r="AR51" s="1246"/>
      <c r="AS51" s="1246"/>
      <c r="AT51" s="1246"/>
      <c r="AU51" s="1246"/>
      <c r="AV51" s="1246"/>
      <c r="AW51" s="1246"/>
      <c r="AX51" s="1246"/>
      <c r="AY51" s="1246"/>
      <c r="AZ51" s="1246"/>
      <c r="BA51" s="1246"/>
      <c r="BB51" s="1246" t="s">
        <v>613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v>62.9</v>
      </c>
      <c r="CO51" s="1245"/>
      <c r="CP51" s="1245"/>
      <c r="CQ51" s="1245"/>
      <c r="CR51" s="1245"/>
      <c r="CS51" s="1245"/>
      <c r="CT51" s="1245"/>
      <c r="CU51" s="1245"/>
      <c r="CV51" s="1287"/>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623</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67.7</v>
      </c>
      <c r="CO53" s="1245"/>
      <c r="CP53" s="1245"/>
      <c r="CQ53" s="1245"/>
      <c r="CR53" s="1245"/>
      <c r="CS53" s="1245"/>
      <c r="CT53" s="1245"/>
      <c r="CU53" s="1245"/>
      <c r="CV53" s="1287"/>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622</v>
      </c>
      <c r="AO55" s="1247"/>
      <c r="AP55" s="1247"/>
      <c r="AQ55" s="1247"/>
      <c r="AR55" s="1247"/>
      <c r="AS55" s="1247"/>
      <c r="AT55" s="1247"/>
      <c r="AU55" s="1247"/>
      <c r="AV55" s="1247"/>
      <c r="AW55" s="1247"/>
      <c r="AX55" s="1247"/>
      <c r="AY55" s="1247"/>
      <c r="AZ55" s="1247"/>
      <c r="BA55" s="1247"/>
      <c r="BB55" s="1246" t="s">
        <v>621</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38.9</v>
      </c>
      <c r="CO55" s="1245"/>
      <c r="CP55" s="1245"/>
      <c r="CQ55" s="1245"/>
      <c r="CR55" s="1245"/>
      <c r="CS55" s="1245"/>
      <c r="CT55" s="1245"/>
      <c r="CU55" s="1245"/>
      <c r="CV55" s="1287"/>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620</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59.3</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619</v>
      </c>
    </row>
    <row r="64" spans="1:109" ht="13.5">
      <c r="B64" s="1238"/>
      <c r="G64" s="1275"/>
      <c r="I64" s="1277"/>
      <c r="J64" s="1277"/>
      <c r="K64" s="1277"/>
      <c r="L64" s="1277"/>
      <c r="M64" s="1277"/>
      <c r="N64" s="1276"/>
      <c r="AM64" s="1275"/>
      <c r="AN64" s="1275" t="s">
        <v>618</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617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616</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557</v>
      </c>
      <c r="BQ72" s="1247"/>
      <c r="BR72" s="1247"/>
      <c r="BS72" s="1247"/>
      <c r="BT72" s="1247"/>
      <c r="BU72" s="1247"/>
      <c r="BV72" s="1247"/>
      <c r="BW72" s="1247"/>
      <c r="BX72" s="1247" t="s">
        <v>558</v>
      </c>
      <c r="BY72" s="1247"/>
      <c r="BZ72" s="1247"/>
      <c r="CA72" s="1247"/>
      <c r="CB72" s="1247"/>
      <c r="CC72" s="1247"/>
      <c r="CD72" s="1247"/>
      <c r="CE72" s="1247"/>
      <c r="CF72" s="1247" t="s">
        <v>559</v>
      </c>
      <c r="CG72" s="1247"/>
      <c r="CH72" s="1247"/>
      <c r="CI72" s="1247"/>
      <c r="CJ72" s="1247"/>
      <c r="CK72" s="1247"/>
      <c r="CL72" s="1247"/>
      <c r="CM72" s="1247"/>
      <c r="CN72" s="1247" t="s">
        <v>560</v>
      </c>
      <c r="CO72" s="1247"/>
      <c r="CP72" s="1247"/>
      <c r="CQ72" s="1247"/>
      <c r="CR72" s="1247"/>
      <c r="CS72" s="1247"/>
      <c r="CT72" s="1247"/>
      <c r="CU72" s="1247"/>
      <c r="CV72" s="1247" t="s">
        <v>561</v>
      </c>
      <c r="CW72" s="1247"/>
      <c r="CX72" s="1247"/>
      <c r="CY72" s="1247"/>
      <c r="CZ72" s="1247"/>
      <c r="DA72" s="1247"/>
      <c r="DB72" s="1247"/>
      <c r="DC72" s="1247"/>
    </row>
    <row r="73" spans="2:107" ht="13.5">
      <c r="B73" s="1238"/>
      <c r="G73" s="1254"/>
      <c r="H73" s="1254"/>
      <c r="I73" s="1254"/>
      <c r="J73" s="1254"/>
      <c r="K73" s="1251"/>
      <c r="L73" s="1251"/>
      <c r="M73" s="1251"/>
      <c r="N73" s="1251"/>
      <c r="AM73" s="1252"/>
      <c r="AN73" s="1246" t="s">
        <v>615</v>
      </c>
      <c r="AO73" s="1246"/>
      <c r="AP73" s="1246"/>
      <c r="AQ73" s="1246"/>
      <c r="AR73" s="1246"/>
      <c r="AS73" s="1246"/>
      <c r="AT73" s="1246"/>
      <c r="AU73" s="1246"/>
      <c r="AV73" s="1246"/>
      <c r="AW73" s="1246"/>
      <c r="AX73" s="1246"/>
      <c r="AY73" s="1246"/>
      <c r="AZ73" s="1246"/>
      <c r="BA73" s="1246"/>
      <c r="BB73" s="1246" t="s">
        <v>613</v>
      </c>
      <c r="BC73" s="1246"/>
      <c r="BD73" s="1246"/>
      <c r="BE73" s="1246"/>
      <c r="BF73" s="1246"/>
      <c r="BG73" s="1246"/>
      <c r="BH73" s="1246"/>
      <c r="BI73" s="1246"/>
      <c r="BJ73" s="1246"/>
      <c r="BK73" s="1246"/>
      <c r="BL73" s="1246"/>
      <c r="BM73" s="1246"/>
      <c r="BN73" s="1246"/>
      <c r="BO73" s="1246"/>
      <c r="BP73" s="1245">
        <v>77</v>
      </c>
      <c r="BQ73" s="1245"/>
      <c r="BR73" s="1245"/>
      <c r="BS73" s="1245"/>
      <c r="BT73" s="1245"/>
      <c r="BU73" s="1245"/>
      <c r="BV73" s="1245"/>
      <c r="BW73" s="1245"/>
      <c r="BX73" s="1245">
        <v>73.3</v>
      </c>
      <c r="BY73" s="1245"/>
      <c r="BZ73" s="1245"/>
      <c r="CA73" s="1245"/>
      <c r="CB73" s="1245"/>
      <c r="CC73" s="1245"/>
      <c r="CD73" s="1245"/>
      <c r="CE73" s="1245"/>
      <c r="CF73" s="1245">
        <v>67.3</v>
      </c>
      <c r="CG73" s="1245"/>
      <c r="CH73" s="1245"/>
      <c r="CI73" s="1245"/>
      <c r="CJ73" s="1245"/>
      <c r="CK73" s="1245"/>
      <c r="CL73" s="1245"/>
      <c r="CM73" s="1245"/>
      <c r="CN73" s="1245">
        <v>62.9</v>
      </c>
      <c r="CO73" s="1245"/>
      <c r="CP73" s="1245"/>
      <c r="CQ73" s="1245"/>
      <c r="CR73" s="1245"/>
      <c r="CS73" s="1245"/>
      <c r="CT73" s="1245"/>
      <c r="CU73" s="1245"/>
      <c r="CV73" s="1245">
        <v>61.1</v>
      </c>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612</v>
      </c>
      <c r="BC75" s="1246"/>
      <c r="BD75" s="1246"/>
      <c r="BE75" s="1246"/>
      <c r="BF75" s="1246"/>
      <c r="BG75" s="1246"/>
      <c r="BH75" s="1246"/>
      <c r="BI75" s="1246"/>
      <c r="BJ75" s="1246"/>
      <c r="BK75" s="1246"/>
      <c r="BL75" s="1246"/>
      <c r="BM75" s="1246"/>
      <c r="BN75" s="1246"/>
      <c r="BO75" s="1246"/>
      <c r="BP75" s="1245">
        <v>8.6999999999999993</v>
      </c>
      <c r="BQ75" s="1245"/>
      <c r="BR75" s="1245"/>
      <c r="BS75" s="1245"/>
      <c r="BT75" s="1245"/>
      <c r="BU75" s="1245"/>
      <c r="BV75" s="1245"/>
      <c r="BW75" s="1245"/>
      <c r="BX75" s="1245">
        <v>7.9</v>
      </c>
      <c r="BY75" s="1245"/>
      <c r="BZ75" s="1245"/>
      <c r="CA75" s="1245"/>
      <c r="CB75" s="1245"/>
      <c r="CC75" s="1245"/>
      <c r="CD75" s="1245"/>
      <c r="CE75" s="1245"/>
      <c r="CF75" s="1245">
        <v>7.7</v>
      </c>
      <c r="CG75" s="1245"/>
      <c r="CH75" s="1245"/>
      <c r="CI75" s="1245"/>
      <c r="CJ75" s="1245"/>
      <c r="CK75" s="1245"/>
      <c r="CL75" s="1245"/>
      <c r="CM75" s="1245"/>
      <c r="CN75" s="1245">
        <v>7.5</v>
      </c>
      <c r="CO75" s="1245"/>
      <c r="CP75" s="1245"/>
      <c r="CQ75" s="1245"/>
      <c r="CR75" s="1245"/>
      <c r="CS75" s="1245"/>
      <c r="CT75" s="1245"/>
      <c r="CU75" s="1245"/>
      <c r="CV75" s="1245">
        <v>7.9</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614</v>
      </c>
      <c r="AO77" s="1247"/>
      <c r="AP77" s="1247"/>
      <c r="AQ77" s="1247"/>
      <c r="AR77" s="1247"/>
      <c r="AS77" s="1247"/>
      <c r="AT77" s="1247"/>
      <c r="AU77" s="1247"/>
      <c r="AV77" s="1247"/>
      <c r="AW77" s="1247"/>
      <c r="AX77" s="1247"/>
      <c r="AY77" s="1247"/>
      <c r="AZ77" s="1247"/>
      <c r="BA77" s="1247"/>
      <c r="BB77" s="1246" t="s">
        <v>613</v>
      </c>
      <c r="BC77" s="1246"/>
      <c r="BD77" s="1246"/>
      <c r="BE77" s="1246"/>
      <c r="BF77" s="1246"/>
      <c r="BG77" s="1246"/>
      <c r="BH77" s="1246"/>
      <c r="BI77" s="1246"/>
      <c r="BJ77" s="1246"/>
      <c r="BK77" s="1246"/>
      <c r="BL77" s="1246"/>
      <c r="BM77" s="1246"/>
      <c r="BN77" s="1246"/>
      <c r="BO77" s="1246"/>
      <c r="BP77" s="1245">
        <v>54.4</v>
      </c>
      <c r="BQ77" s="1245"/>
      <c r="BR77" s="1245"/>
      <c r="BS77" s="1245"/>
      <c r="BT77" s="1245"/>
      <c r="BU77" s="1245"/>
      <c r="BV77" s="1245"/>
      <c r="BW77" s="1245"/>
      <c r="BX77" s="1245">
        <v>47</v>
      </c>
      <c r="BY77" s="1245"/>
      <c r="BZ77" s="1245"/>
      <c r="CA77" s="1245"/>
      <c r="CB77" s="1245"/>
      <c r="CC77" s="1245"/>
      <c r="CD77" s="1245"/>
      <c r="CE77" s="1245"/>
      <c r="CF77" s="1245">
        <v>41.4</v>
      </c>
      <c r="CG77" s="1245"/>
      <c r="CH77" s="1245"/>
      <c r="CI77" s="1245"/>
      <c r="CJ77" s="1245"/>
      <c r="CK77" s="1245"/>
      <c r="CL77" s="1245"/>
      <c r="CM77" s="1245"/>
      <c r="CN77" s="1245">
        <v>38.9</v>
      </c>
      <c r="CO77" s="1245"/>
      <c r="CP77" s="1245"/>
      <c r="CQ77" s="1245"/>
      <c r="CR77" s="1245"/>
      <c r="CS77" s="1245"/>
      <c r="CT77" s="1245"/>
      <c r="CU77" s="1245"/>
      <c r="CV77" s="1245">
        <v>37.6</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612</v>
      </c>
      <c r="BC79" s="1246"/>
      <c r="BD79" s="1246"/>
      <c r="BE79" s="1246"/>
      <c r="BF79" s="1246"/>
      <c r="BG79" s="1246"/>
      <c r="BH79" s="1246"/>
      <c r="BI79" s="1246"/>
      <c r="BJ79" s="1246"/>
      <c r="BK79" s="1246"/>
      <c r="BL79" s="1246"/>
      <c r="BM79" s="1246"/>
      <c r="BN79" s="1246"/>
      <c r="BO79" s="1246"/>
      <c r="BP79" s="1245">
        <v>8.1</v>
      </c>
      <c r="BQ79" s="1245"/>
      <c r="BR79" s="1245"/>
      <c r="BS79" s="1245"/>
      <c r="BT79" s="1245"/>
      <c r="BU79" s="1245"/>
      <c r="BV79" s="1245"/>
      <c r="BW79" s="1245"/>
      <c r="BX79" s="1245">
        <v>7.3</v>
      </c>
      <c r="BY79" s="1245"/>
      <c r="BZ79" s="1245"/>
      <c r="CA79" s="1245"/>
      <c r="CB79" s="1245"/>
      <c r="CC79" s="1245"/>
      <c r="CD79" s="1245"/>
      <c r="CE79" s="1245"/>
      <c r="CF79" s="1245">
        <v>6.7</v>
      </c>
      <c r="CG79" s="1245"/>
      <c r="CH79" s="1245"/>
      <c r="CI79" s="1245"/>
      <c r="CJ79" s="1245"/>
      <c r="CK79" s="1245"/>
      <c r="CL79" s="1245"/>
      <c r="CM79" s="1245"/>
      <c r="CN79" s="1245">
        <v>6.4</v>
      </c>
      <c r="CO79" s="1245"/>
      <c r="CP79" s="1245"/>
      <c r="CQ79" s="1245"/>
      <c r="CR79" s="1245"/>
      <c r="CS79" s="1245"/>
      <c r="CT79" s="1245"/>
      <c r="CU79" s="1245"/>
      <c r="CV79" s="1245">
        <v>6.1</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qHyP98aYZxBO2lwhWTWBkmzuv9fiGGXfT9jmUyFJEdBlBddidwWhwN+ybJSnm2l9tjipiRpNyBZGT5sX7PNUw==" saltValue="c5YVPDPT1xUwXZ1PXyMIo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d1pBH58RXJysYo/hcZ/KR/+xD00Cc20xwaEsDqLRKVmIIqdHkCznnqq0Ic5gA+alPZm+R2u9LJzLLLR96mztA==" saltValue="Aywh6bGSwXflknS5CQUa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NrFsTRuageewqbLUlo7DaPW7aqPCzQQlzhVnKmBqddyFP3kaNnegIYLBtMItPqjWayXdPGDuxL0R9UZPp1ANw==" saltValue="56Onuy8Yof1vshzGY+DJ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60076</v>
      </c>
      <c r="E3" s="141"/>
      <c r="F3" s="142">
        <v>47677</v>
      </c>
      <c r="G3" s="143"/>
      <c r="H3" s="144"/>
    </row>
    <row r="4" spans="1:8">
      <c r="A4" s="145"/>
      <c r="B4" s="146"/>
      <c r="C4" s="147"/>
      <c r="D4" s="148">
        <v>34762</v>
      </c>
      <c r="E4" s="149"/>
      <c r="F4" s="150">
        <v>23360</v>
      </c>
      <c r="G4" s="151"/>
      <c r="H4" s="152"/>
    </row>
    <row r="5" spans="1:8">
      <c r="A5" s="133" t="s">
        <v>549</v>
      </c>
      <c r="B5" s="138"/>
      <c r="C5" s="139"/>
      <c r="D5" s="140">
        <v>67402</v>
      </c>
      <c r="E5" s="141"/>
      <c r="F5" s="142">
        <v>51613</v>
      </c>
      <c r="G5" s="143"/>
      <c r="H5" s="144"/>
    </row>
    <row r="6" spans="1:8">
      <c r="A6" s="145"/>
      <c r="B6" s="146"/>
      <c r="C6" s="147"/>
      <c r="D6" s="148">
        <v>27438</v>
      </c>
      <c r="E6" s="149"/>
      <c r="F6" s="150">
        <v>25872</v>
      </c>
      <c r="G6" s="151"/>
      <c r="H6" s="152"/>
    </row>
    <row r="7" spans="1:8">
      <c r="A7" s="133" t="s">
        <v>550</v>
      </c>
      <c r="B7" s="138"/>
      <c r="C7" s="139"/>
      <c r="D7" s="140">
        <v>56889</v>
      </c>
      <c r="E7" s="141"/>
      <c r="F7" s="142">
        <v>50880</v>
      </c>
      <c r="G7" s="143"/>
      <c r="H7" s="144"/>
    </row>
    <row r="8" spans="1:8">
      <c r="A8" s="145"/>
      <c r="B8" s="146"/>
      <c r="C8" s="147"/>
      <c r="D8" s="148">
        <v>23599</v>
      </c>
      <c r="E8" s="149"/>
      <c r="F8" s="150">
        <v>27819</v>
      </c>
      <c r="G8" s="151"/>
      <c r="H8" s="152"/>
    </row>
    <row r="9" spans="1:8">
      <c r="A9" s="133" t="s">
        <v>551</v>
      </c>
      <c r="B9" s="138"/>
      <c r="C9" s="139"/>
      <c r="D9" s="140">
        <v>49638</v>
      </c>
      <c r="E9" s="141"/>
      <c r="F9" s="142">
        <v>46395</v>
      </c>
      <c r="G9" s="143"/>
      <c r="H9" s="144"/>
    </row>
    <row r="10" spans="1:8">
      <c r="A10" s="145"/>
      <c r="B10" s="146"/>
      <c r="C10" s="147"/>
      <c r="D10" s="148">
        <v>21773</v>
      </c>
      <c r="E10" s="149"/>
      <c r="F10" s="150">
        <v>26304</v>
      </c>
      <c r="G10" s="151"/>
      <c r="H10" s="152"/>
    </row>
    <row r="11" spans="1:8">
      <c r="A11" s="133" t="s">
        <v>552</v>
      </c>
      <c r="B11" s="138"/>
      <c r="C11" s="139"/>
      <c r="D11" s="140">
        <v>53529</v>
      </c>
      <c r="E11" s="141"/>
      <c r="F11" s="142">
        <v>48088</v>
      </c>
      <c r="G11" s="143"/>
      <c r="H11" s="144"/>
    </row>
    <row r="12" spans="1:8">
      <c r="A12" s="145"/>
      <c r="B12" s="146"/>
      <c r="C12" s="153"/>
      <c r="D12" s="148">
        <v>25549</v>
      </c>
      <c r="E12" s="149"/>
      <c r="F12" s="150">
        <v>25183</v>
      </c>
      <c r="G12" s="151"/>
      <c r="H12" s="152"/>
    </row>
    <row r="13" spans="1:8">
      <c r="A13" s="133"/>
      <c r="B13" s="138"/>
      <c r="C13" s="154"/>
      <c r="D13" s="155">
        <v>57507</v>
      </c>
      <c r="E13" s="156"/>
      <c r="F13" s="157">
        <v>48931</v>
      </c>
      <c r="G13" s="158"/>
      <c r="H13" s="144"/>
    </row>
    <row r="14" spans="1:8">
      <c r="A14" s="145"/>
      <c r="B14" s="146"/>
      <c r="C14" s="147"/>
      <c r="D14" s="148">
        <v>26624</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2.14</v>
      </c>
      <c r="C19" s="159">
        <f>ROUND(VALUE(SUBSTITUTE(実質収支比率等に係る経年分析!G$48,"▲","-")),2)</f>
        <v>3.66</v>
      </c>
      <c r="D19" s="159">
        <f>ROUND(VALUE(SUBSTITUTE(実質収支比率等に係る経年分析!H$48,"▲","-")),2)</f>
        <v>3.3</v>
      </c>
      <c r="E19" s="159">
        <f>ROUND(VALUE(SUBSTITUTE(実質収支比率等に係る経年分析!I$48,"▲","-")),2)</f>
        <v>2.14</v>
      </c>
      <c r="F19" s="159">
        <f>ROUND(VALUE(SUBSTITUTE(実質収支比率等に係る経年分析!J$48,"▲","-")),2)</f>
        <v>1.31</v>
      </c>
    </row>
    <row r="20" spans="1:11">
      <c r="A20" s="159" t="s">
        <v>49</v>
      </c>
      <c r="B20" s="159">
        <f>ROUND(VALUE(SUBSTITUTE(実質収支比率等に係る経年分析!F$47,"▲","-")),2)</f>
        <v>0.52</v>
      </c>
      <c r="C20" s="159">
        <f>ROUND(VALUE(SUBSTITUTE(実質収支比率等に係る経年分析!G$47,"▲","-")),2)</f>
        <v>1.55</v>
      </c>
      <c r="D20" s="159">
        <f>ROUND(VALUE(SUBSTITUTE(実質収支比率等に係る経年分析!H$47,"▲","-")),2)</f>
        <v>3.41</v>
      </c>
      <c r="E20" s="159">
        <f>ROUND(VALUE(SUBSTITUTE(実質収支比率等に係る経年分析!I$47,"▲","-")),2)</f>
        <v>5.1100000000000003</v>
      </c>
      <c r="F20" s="159">
        <f>ROUND(VALUE(SUBSTITUTE(実質収支比率等に係る経年分析!J$47,"▲","-")),2)</f>
        <v>7.39</v>
      </c>
    </row>
    <row r="21" spans="1:11">
      <c r="A21" s="159" t="s">
        <v>50</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2.56</v>
      </c>
      <c r="D21" s="159">
        <f>IF(ISNUMBER(VALUE(SUBSTITUTE(実質収支比率等に係る経年分析!H$49,"▲","-"))),ROUND(VALUE(SUBSTITUTE(実質収支比率等に係る経年分析!H$49,"▲","-")),2),NA())</f>
        <v>1.48</v>
      </c>
      <c r="E21" s="159">
        <f>IF(ISNUMBER(VALUE(SUBSTITUTE(実質収支比率等に係る経年分析!I$49,"▲","-"))),ROUND(VALUE(SUBSTITUTE(実質収支比率等に係る経年分析!I$49,"▲","-")),2),NA())</f>
        <v>0.66</v>
      </c>
      <c r="F21" s="159">
        <f>IF(ISNUMBER(VALUE(SUBSTITUTE(実質収支比率等に係る経年分析!J$49,"▲","-"))),ROUND(VALUE(SUBSTITUTE(実質収支比率等に係る経年分析!J$49,"▲","-")),2),NA())</f>
        <v>1.48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0.79</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0.71</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0.3</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0.03</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c r="A30" s="160" t="str">
        <f>IF(連結実質赤字比率に係る赤字・黒字の構成分析!C$40="",NA(),連結実質赤字比率に係る赤字・黒字の構成分析!C$40)</f>
        <v>交通事業会計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0.28999999999999998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0.54</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0.62</v>
      </c>
    </row>
    <row r="32" spans="1:11">
      <c r="A32" s="160" t="str">
        <f>IF(連結実質赤字比率に係る赤字・黒字の構成分析!C$38="",NA(),連結実質赤字比率に係る赤字・黒字の構成分析!C$38)</f>
        <v>国民健康保険事業特別会計</v>
      </c>
      <c r="B32" s="160">
        <f>IF(ROUND(VALUE(SUBSTITUTE(連結実質赤字比率に係る赤字・黒字の構成分析!F$38,"▲", "-")), 2) &lt; 0, ABS(ROUND(VALUE(SUBSTITUTE(連結実質赤字比率に係る赤字・黒字の構成分析!F$38,"▲", "-")), 2)), NA())</f>
        <v>0.18</v>
      </c>
      <c r="C32" s="160" t="e">
        <f>IF(ROUND(VALUE(SUBSTITUTE(連結実質赤字比率に係る赤字・黒字の構成分析!F$38,"▲", "-")), 2) &gt;= 0, ABS(ROUND(VALUE(SUBSTITUTE(連結実質赤字比率に係る赤字・黒字の構成分析!F$38,"▲", "-")), 2)), NA())</f>
        <v>#N/A</v>
      </c>
      <c r="D32" s="160">
        <f>IF(ROUND(VALUE(SUBSTITUTE(連結実質赤字比率に係る赤字・黒字の構成分析!G$38,"▲", "-")), 2) &lt; 0, ABS(ROUND(VALUE(SUBSTITUTE(連結実質赤字比率に係る赤字・黒字の構成分析!G$38,"▲", "-")), 2)), NA())</f>
        <v>0.46</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1.1000000000000001</v>
      </c>
      <c r="G32" s="160" t="e">
        <f>IF(ROUND(VALUE(SUBSTITUTE(連結実質赤字比率に係る赤字・黒字の構成分析!H$38,"▲", "-")), 2) &gt;= 0, ABS(ROUND(VALUE(SUBSTITUTE(連結実質赤字比率に係る赤字・黒字の構成分析!H$38,"▲", "-")), 2)), NA())</f>
        <v>#N/A</v>
      </c>
      <c r="H32" s="160">
        <f>IF(ROUND(VALUE(SUBSTITUTE(連結実質赤字比率に係る赤字・黒字の構成分析!I$38,"▲", "-")), 2) &lt; 0, ABS(ROUND(VALUE(SUBSTITUTE(連結実質赤字比率に係る赤字・黒字の構成分析!I$38,"▲", "-")), 2)), NA())</f>
        <v>0.63</v>
      </c>
      <c r="I32" s="160" t="e">
        <f>IF(ROUND(VALUE(SUBSTITUTE(連結実質赤字比率に係る赤字・黒字の構成分析!I$38,"▲", "-")), 2) &gt;= 0, ABS(ROUND(VALUE(SUBSTITUTE(連結実質赤字比率に係る赤字・黒字の構成分析!I$38,"▲", "-")), 2)), NA())</f>
        <v>#N/A</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1.19</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2.0699999999999998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1.44</v>
      </c>
    </row>
    <row r="34" spans="1:16">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3.97</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0.06</v>
      </c>
      <c r="D36" s="160">
        <f>IF(ROUND(VALUE(SUBSTITUTE(連結実質赤字比率に係る赤字・黒字の構成分析!G$34,"▲", "-")), 2) &lt; 0, ABS(ROUND(VALUE(SUBSTITUTE(連結実質赤字比率に係る赤字・黒字の構成分析!G$34,"▲", "-")), 2)), NA())</f>
        <v>1.23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2.74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2.0499999999999998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4.4800000000000004</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14061</v>
      </c>
      <c r="E42" s="161"/>
      <c r="F42" s="161"/>
      <c r="G42" s="161">
        <f>'実質公債費比率（分子）の構造'!L$52</f>
        <v>14324</v>
      </c>
      <c r="H42" s="161"/>
      <c r="I42" s="161"/>
      <c r="J42" s="161">
        <f>'実質公債費比率（分子）の構造'!M$52</f>
        <v>14006</v>
      </c>
      <c r="K42" s="161"/>
      <c r="L42" s="161"/>
      <c r="M42" s="161">
        <f>'実質公債費比率（分子）の構造'!N$52</f>
        <v>13934</v>
      </c>
      <c r="N42" s="161"/>
      <c r="O42" s="161"/>
      <c r="P42" s="161">
        <f>'実質公債費比率（分子）の構造'!O$52</f>
        <v>13774</v>
      </c>
    </row>
    <row r="43" spans="1:16">
      <c r="A43" s="161" t="s">
        <v>58</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c r="A44" s="161" t="s">
        <v>59</v>
      </c>
      <c r="B44" s="161">
        <f>'実質公債費比率（分子）の構造'!K$50</f>
        <v>232</v>
      </c>
      <c r="C44" s="161"/>
      <c r="D44" s="161"/>
      <c r="E44" s="161">
        <f>'実質公債費比率（分子）の構造'!L$50</f>
        <v>37</v>
      </c>
      <c r="F44" s="161"/>
      <c r="G44" s="161"/>
      <c r="H44" s="161">
        <f>'実質公債費比率（分子）の構造'!M$50</f>
        <v>145</v>
      </c>
      <c r="I44" s="161"/>
      <c r="J44" s="161"/>
      <c r="K44" s="161">
        <f>'実質公債費比率（分子）の構造'!N$50</f>
        <v>144</v>
      </c>
      <c r="L44" s="161"/>
      <c r="M44" s="161"/>
      <c r="N44" s="161">
        <f>'実質公債費比率（分子）の構造'!O$50</f>
        <v>186</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2350</v>
      </c>
      <c r="C46" s="161"/>
      <c r="D46" s="161"/>
      <c r="E46" s="161">
        <f>'実質公債費比率（分子）の構造'!L$48</f>
        <v>2399</v>
      </c>
      <c r="F46" s="161"/>
      <c r="G46" s="161"/>
      <c r="H46" s="161">
        <f>'実質公債費比率（分子）の構造'!M$48</f>
        <v>2524</v>
      </c>
      <c r="I46" s="161"/>
      <c r="J46" s="161"/>
      <c r="K46" s="161">
        <f>'実質公債費比率（分子）の構造'!N$48</f>
        <v>2753</v>
      </c>
      <c r="L46" s="161"/>
      <c r="M46" s="161"/>
      <c r="N46" s="161">
        <f>'実質公債費比率（分子）の構造'!O$48</f>
        <v>2963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16504</v>
      </c>
      <c r="C49" s="161"/>
      <c r="D49" s="161"/>
      <c r="E49" s="161">
        <f>'実質公債費比率（分子）の構造'!L$45</f>
        <v>16312</v>
      </c>
      <c r="F49" s="161"/>
      <c r="G49" s="161"/>
      <c r="H49" s="161">
        <f>'実質公債費比率（分子）の構造'!M$45</f>
        <v>16156</v>
      </c>
      <c r="I49" s="161"/>
      <c r="J49" s="161"/>
      <c r="K49" s="161">
        <f>'実質公債費比率（分子）の構造'!N$45</f>
        <v>15715</v>
      </c>
      <c r="L49" s="161"/>
      <c r="M49" s="161"/>
      <c r="N49" s="161">
        <f>'実質公債費比率（分子）の構造'!O$45</f>
        <v>15480</v>
      </c>
      <c r="O49" s="161"/>
      <c r="P49" s="161"/>
    </row>
    <row r="50" spans="1:16">
      <c r="A50" s="161" t="s">
        <v>65</v>
      </c>
      <c r="B50" s="161" t="e">
        <f>NA()</f>
        <v>#N/A</v>
      </c>
      <c r="C50" s="161">
        <f>IF(ISNUMBER('実質公債費比率（分子）の構造'!K$53),'実質公債費比率（分子）の構造'!K$53,NA())</f>
        <v>5026</v>
      </c>
      <c r="D50" s="161" t="e">
        <f>NA()</f>
        <v>#N/A</v>
      </c>
      <c r="E50" s="161" t="e">
        <f>NA()</f>
        <v>#N/A</v>
      </c>
      <c r="F50" s="161">
        <f>IF(ISNUMBER('実質公債費比率（分子）の構造'!L$53),'実質公債費比率（分子）の構造'!L$53,NA())</f>
        <v>4424</v>
      </c>
      <c r="G50" s="161" t="e">
        <f>NA()</f>
        <v>#N/A</v>
      </c>
      <c r="H50" s="161" t="e">
        <f>NA()</f>
        <v>#N/A</v>
      </c>
      <c r="I50" s="161">
        <f>IF(ISNUMBER('実質公債費比率（分子）の構造'!M$53),'実質公債費比率（分子）の構造'!M$53,NA())</f>
        <v>4820</v>
      </c>
      <c r="J50" s="161" t="e">
        <f>NA()</f>
        <v>#N/A</v>
      </c>
      <c r="K50" s="161" t="e">
        <f>NA()</f>
        <v>#N/A</v>
      </c>
      <c r="L50" s="161">
        <f>IF(ISNUMBER('実質公債費比率（分子）の構造'!N$53),'実質公債費比率（分子）の構造'!N$53,NA())</f>
        <v>4678</v>
      </c>
      <c r="M50" s="161" t="e">
        <f>NA()</f>
        <v>#N/A</v>
      </c>
      <c r="N50" s="161" t="e">
        <f>NA()</f>
        <v>#N/A</v>
      </c>
      <c r="O50" s="161">
        <f>IF(ISNUMBER('実質公債費比率（分子）の構造'!O$53),'実質公債費比率（分子）の構造'!O$53,NA())</f>
        <v>4856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123679</v>
      </c>
      <c r="E56" s="160"/>
      <c r="F56" s="160"/>
      <c r="G56" s="160">
        <f>'将来負担比率（分子）の構造'!J$52</f>
        <v>125693</v>
      </c>
      <c r="H56" s="160"/>
      <c r="I56" s="160"/>
      <c r="J56" s="160">
        <f>'将来負担比率（分子）の構造'!K$52</f>
        <v>125495</v>
      </c>
      <c r="K56" s="160"/>
      <c r="L56" s="160"/>
      <c r="M56" s="160">
        <f>'将来負担比率（分子）の構造'!L$52</f>
        <v>123348</v>
      </c>
      <c r="N56" s="160"/>
      <c r="O56" s="160"/>
      <c r="P56" s="160">
        <f>'将来負担比率（分子）の構造'!M$52</f>
        <v>120831</v>
      </c>
    </row>
    <row r="57" spans="1:16">
      <c r="A57" s="160" t="s">
        <v>36</v>
      </c>
      <c r="B57" s="160"/>
      <c r="C57" s="160"/>
      <c r="D57" s="160">
        <f>'将来負担比率（分子）の構造'!I$51</f>
        <v>30358</v>
      </c>
      <c r="E57" s="160"/>
      <c r="F57" s="160"/>
      <c r="G57" s="160">
        <f>'将来負担比率（分子）の構造'!J$51</f>
        <v>27667</v>
      </c>
      <c r="H57" s="160"/>
      <c r="I57" s="160"/>
      <c r="J57" s="160">
        <f>'将来負担比率（分子）の構造'!K$51</f>
        <v>26599</v>
      </c>
      <c r="K57" s="160"/>
      <c r="L57" s="160"/>
      <c r="M57" s="160">
        <f>'将来負担比率（分子）の構造'!L$51</f>
        <v>25029</v>
      </c>
      <c r="N57" s="160"/>
      <c r="O57" s="160"/>
      <c r="P57" s="160">
        <f>'将来負担比率（分子）の構造'!M$51</f>
        <v>23764</v>
      </c>
    </row>
    <row r="58" spans="1:16">
      <c r="A58" s="160" t="s">
        <v>35</v>
      </c>
      <c r="B58" s="160"/>
      <c r="C58" s="160"/>
      <c r="D58" s="160">
        <f>'将来負担比率（分子）の構造'!I$50</f>
        <v>8361</v>
      </c>
      <c r="E58" s="160"/>
      <c r="F58" s="160"/>
      <c r="G58" s="160">
        <f>'将来負担比率（分子）の構造'!J$50</f>
        <v>9512</v>
      </c>
      <c r="H58" s="160"/>
      <c r="I58" s="160"/>
      <c r="J58" s="160">
        <f>'将来負担比率（分子）の構造'!K$50</f>
        <v>10885</v>
      </c>
      <c r="K58" s="160"/>
      <c r="L58" s="160"/>
      <c r="M58" s="160">
        <f>'将来負担比率（分子）の構造'!L$50</f>
        <v>10709</v>
      </c>
      <c r="N58" s="160"/>
      <c r="O58" s="160"/>
      <c r="P58" s="160">
        <f>'将来負担比率（分子）の構造'!M$50</f>
        <v>10290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2289</v>
      </c>
      <c r="C61" s="160"/>
      <c r="D61" s="160"/>
      <c r="E61" s="160">
        <f>'将来負担比率（分子）の構造'!J$46</f>
        <v>2159</v>
      </c>
      <c r="F61" s="160"/>
      <c r="G61" s="160"/>
      <c r="H61" s="160">
        <f>'将来負担比率（分子）の構造'!K$46</f>
        <v>2039</v>
      </c>
      <c r="I61" s="160"/>
      <c r="J61" s="160"/>
      <c r="K61" s="160">
        <f>'将来負担比率（分子）の構造'!L$46</f>
        <v>1940</v>
      </c>
      <c r="L61" s="160"/>
      <c r="M61" s="160"/>
      <c r="N61" s="160">
        <f>'将来負担比率（分子）の構造'!M$46</f>
        <v>1677</v>
      </c>
      <c r="O61" s="160"/>
      <c r="P61" s="160"/>
    </row>
    <row r="62" spans="1:16">
      <c r="A62" s="160" t="s">
        <v>29</v>
      </c>
      <c r="B62" s="160">
        <f>'将来負担比率（分子）の構造'!I$45</f>
        <v>20291</v>
      </c>
      <c r="C62" s="160"/>
      <c r="D62" s="160"/>
      <c r="E62" s="160">
        <f>'将来負担比率（分子）の構造'!J$45</f>
        <v>18939</v>
      </c>
      <c r="F62" s="160"/>
      <c r="G62" s="160"/>
      <c r="H62" s="160">
        <f>'将来負担比率（分子）の構造'!K$45</f>
        <v>18034</v>
      </c>
      <c r="I62" s="160"/>
      <c r="J62" s="160"/>
      <c r="K62" s="160">
        <f>'将来負担比率（分子）の構造'!L$45</f>
        <v>17180</v>
      </c>
      <c r="L62" s="160"/>
      <c r="M62" s="160"/>
      <c r="N62" s="160">
        <f>'将来負担比率（分子）の構造'!M$45</f>
        <v>16203</v>
      </c>
      <c r="O62" s="160"/>
      <c r="P62" s="160"/>
    </row>
    <row r="63" spans="1:16">
      <c r="A63" s="160" t="s">
        <v>28</v>
      </c>
      <c r="B63" s="160">
        <f>'将来負担比率（分子）の構造'!I$44</f>
        <v>3482</v>
      </c>
      <c r="C63" s="160"/>
      <c r="D63" s="160"/>
      <c r="E63" s="160">
        <f>'将来負担比率（分子）の構造'!J$44</f>
        <v>3024</v>
      </c>
      <c r="F63" s="160"/>
      <c r="G63" s="160"/>
      <c r="H63" s="160">
        <f>'将来負担比率（分子）の構造'!K$44</f>
        <v>2684</v>
      </c>
      <c r="I63" s="160"/>
      <c r="J63" s="160"/>
      <c r="K63" s="160">
        <f>'将来負担比率（分子）の構造'!L$44</f>
        <v>2340</v>
      </c>
      <c r="L63" s="160"/>
      <c r="M63" s="160"/>
      <c r="N63" s="160">
        <f>'将来負担比率（分子）の構造'!M$44</f>
        <v>1991</v>
      </c>
      <c r="O63" s="160"/>
      <c r="P63" s="160"/>
    </row>
    <row r="64" spans="1:16">
      <c r="A64" s="160" t="s">
        <v>27</v>
      </c>
      <c r="B64" s="160">
        <f>'将来負担比率（分子）の構造'!I$43</f>
        <v>32119</v>
      </c>
      <c r="C64" s="160"/>
      <c r="D64" s="160"/>
      <c r="E64" s="160">
        <f>'将来負担比率（分子）の構造'!J$43</f>
        <v>31470</v>
      </c>
      <c r="F64" s="160"/>
      <c r="G64" s="160"/>
      <c r="H64" s="160">
        <f>'将来負担比率（分子）の構造'!K$43</f>
        <v>31246</v>
      </c>
      <c r="I64" s="160"/>
      <c r="J64" s="160"/>
      <c r="K64" s="160">
        <f>'将来負担比率（分子）の構造'!L$43</f>
        <v>29822</v>
      </c>
      <c r="L64" s="160"/>
      <c r="M64" s="160"/>
      <c r="N64" s="160">
        <f>'将来負担比率（分子）の構造'!M$43</f>
        <v>28110</v>
      </c>
      <c r="O64" s="160"/>
      <c r="P64" s="160"/>
    </row>
    <row r="65" spans="1:16">
      <c r="A65" s="160" t="s">
        <v>26</v>
      </c>
      <c r="B65" s="160">
        <f>'将来負担比率（分子）の構造'!I$42</f>
        <v>2208</v>
      </c>
      <c r="C65" s="160"/>
      <c r="D65" s="160"/>
      <c r="E65" s="160">
        <f>'将来負担比率（分子）の構造'!J$42</f>
        <v>1950</v>
      </c>
      <c r="F65" s="160"/>
      <c r="G65" s="160"/>
      <c r="H65" s="160">
        <f>'将来負担比率（分子）の構造'!K$42</f>
        <v>1787</v>
      </c>
      <c r="I65" s="160"/>
      <c r="J65" s="160"/>
      <c r="K65" s="160">
        <f>'将来負担比率（分子）の構造'!L$42</f>
        <v>1598</v>
      </c>
      <c r="L65" s="160"/>
      <c r="M65" s="160"/>
      <c r="N65" s="160">
        <f>'将来負担比率（分子）の構造'!M$42</f>
        <v>1448</v>
      </c>
      <c r="O65" s="160"/>
      <c r="P65" s="160"/>
    </row>
    <row r="66" spans="1:16">
      <c r="A66" s="160" t="s">
        <v>25</v>
      </c>
      <c r="B66" s="160">
        <f>'将来負担比率（分子）の構造'!I$41</f>
        <v>149444</v>
      </c>
      <c r="C66" s="160"/>
      <c r="D66" s="160"/>
      <c r="E66" s="160">
        <f>'将来負担比率（分子）の構造'!J$41</f>
        <v>150574</v>
      </c>
      <c r="F66" s="160"/>
      <c r="G66" s="160"/>
      <c r="H66" s="160">
        <f>'将来負担比率（分子）の構造'!K$41</f>
        <v>148477</v>
      </c>
      <c r="I66" s="160"/>
      <c r="J66" s="160"/>
      <c r="K66" s="160">
        <f>'将来負担比率（分子）の構造'!L$41</f>
        <v>144190</v>
      </c>
      <c r="L66" s="160"/>
      <c r="M66" s="160"/>
      <c r="N66" s="160">
        <f>'将来負担比率（分子）の構造'!M$41</f>
        <v>141986</v>
      </c>
      <c r="O66" s="160"/>
      <c r="P66" s="160"/>
    </row>
    <row r="67" spans="1:16">
      <c r="A67" s="160" t="s">
        <v>69</v>
      </c>
      <c r="B67" s="160" t="e">
        <f>NA()</f>
        <v>#N/A</v>
      </c>
      <c r="C67" s="160">
        <f>IF(ISNUMBER('将来負担比率（分子）の構造'!I$53), IF('将来負担比率（分子）の構造'!I$53 &lt; 0, 0, '将来負担比率（分子）の構造'!I$53), NA())</f>
        <v>47435</v>
      </c>
      <c r="D67" s="160" t="e">
        <f>NA()</f>
        <v>#N/A</v>
      </c>
      <c r="E67" s="160" t="e">
        <f>NA()</f>
        <v>#N/A</v>
      </c>
      <c r="F67" s="160">
        <f>IF(ISNUMBER('将来負担比率（分子）の構造'!J$53), IF('将来負担比率（分子）の構造'!J$53 &lt; 0, 0, '将来負担比率（分子）の構造'!J$53), NA())</f>
        <v>45245</v>
      </c>
      <c r="G67" s="160" t="e">
        <f>NA()</f>
        <v>#N/A</v>
      </c>
      <c r="H67" s="160" t="e">
        <f>NA()</f>
        <v>#N/A</v>
      </c>
      <c r="I67" s="160">
        <f>IF(ISNUMBER('将来負担比率（分子）の構造'!K$53), IF('将来負担比率（分子）の構造'!K$53 &lt; 0, 0, '将来負担比率（分子）の構造'!K$53), NA())</f>
        <v>41290</v>
      </c>
      <c r="J67" s="160" t="e">
        <f>NA()</f>
        <v>#N/A</v>
      </c>
      <c r="K67" s="160" t="e">
        <f>NA()</f>
        <v>#N/A</v>
      </c>
      <c r="L67" s="160">
        <f>IF(ISNUMBER('将来負担比率（分子）の構造'!L$53), IF('将来負担比率（分子）の構造'!L$53 &lt; 0, 0, '将来負担比率（分子）の構造'!L$53), NA())</f>
        <v>37982</v>
      </c>
      <c r="M67" s="160" t="e">
        <f>NA()</f>
        <v>#N/A</v>
      </c>
      <c r="N67" s="160" t="e">
        <f>NA()</f>
        <v>#N/A</v>
      </c>
      <c r="O67" s="160">
        <f>IF(ISNUMBER('将来負担比率（分子）の構造'!M$53), IF('将来負担比率（分子）の構造'!M$53 &lt; 0, 0, '将来負担比率（分子）の構造'!M$53), NA())</f>
        <v>36530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2478</v>
      </c>
      <c r="C72" s="164">
        <f>基金残高に係る経年分析!G55</f>
        <v>3646</v>
      </c>
      <c r="D72" s="164">
        <f>基金残高に係る経年分析!H55</f>
        <v>5235</v>
      </c>
    </row>
    <row r="73" spans="1:16">
      <c r="A73" s="163" t="s">
        <v>72</v>
      </c>
      <c r="B73" s="164">
        <f>基金残高に係る経年分析!F56</f>
        <v>2169</v>
      </c>
      <c r="C73" s="164">
        <f>基金残高に係る経年分析!G56</f>
        <v>1135</v>
      </c>
      <c r="D73" s="164">
        <f>基金残高に係る経年分析!H56</f>
        <v>1135</v>
      </c>
    </row>
    <row r="74" spans="1:16">
      <c r="A74" s="163" t="s">
        <v>73</v>
      </c>
      <c r="B74" s="164">
        <f>基金残高に係る経年分析!F57</f>
        <v>9756</v>
      </c>
      <c r="C74" s="164">
        <f>基金残高に係る経年分析!G57</f>
        <v>8801</v>
      </c>
      <c r="D74" s="164">
        <f>基金残高に係る経年分析!H57</f>
        <v>6347</v>
      </c>
    </row>
  </sheetData>
  <sheetProtection algorithmName="SHA-512" hashValue="IbI/ABRnRpp9gg8gGcNEAidE//big5O7aqeJKmdxV7/vrFrFZlHx2Uc/8QNNMi0KQYvSvFwjXY2eEGhIxG63iQ==" saltValue="WEW+atTzKuQbIAclQeBl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32208730</v>
      </c>
      <c r="S5" s="611"/>
      <c r="T5" s="611"/>
      <c r="U5" s="611"/>
      <c r="V5" s="611"/>
      <c r="W5" s="611"/>
      <c r="X5" s="611"/>
      <c r="Y5" s="612"/>
      <c r="Z5" s="613">
        <v>22.8</v>
      </c>
      <c r="AA5" s="613"/>
      <c r="AB5" s="613"/>
      <c r="AC5" s="613"/>
      <c r="AD5" s="614">
        <v>29795011</v>
      </c>
      <c r="AE5" s="614"/>
      <c r="AF5" s="614"/>
      <c r="AG5" s="614"/>
      <c r="AH5" s="614"/>
      <c r="AI5" s="614"/>
      <c r="AJ5" s="614"/>
      <c r="AK5" s="614"/>
      <c r="AL5" s="615">
        <v>43.5</v>
      </c>
      <c r="AM5" s="616"/>
      <c r="AN5" s="616"/>
      <c r="AO5" s="617"/>
      <c r="AP5" s="607" t="s">
        <v>222</v>
      </c>
      <c r="AQ5" s="608"/>
      <c r="AR5" s="608"/>
      <c r="AS5" s="608"/>
      <c r="AT5" s="608"/>
      <c r="AU5" s="608"/>
      <c r="AV5" s="608"/>
      <c r="AW5" s="608"/>
      <c r="AX5" s="608"/>
      <c r="AY5" s="608"/>
      <c r="AZ5" s="608"/>
      <c r="BA5" s="608"/>
      <c r="BB5" s="608"/>
      <c r="BC5" s="608"/>
      <c r="BD5" s="608"/>
      <c r="BE5" s="608"/>
      <c r="BF5" s="609"/>
      <c r="BG5" s="621">
        <v>29579587</v>
      </c>
      <c r="BH5" s="622"/>
      <c r="BI5" s="622"/>
      <c r="BJ5" s="622"/>
      <c r="BK5" s="622"/>
      <c r="BL5" s="622"/>
      <c r="BM5" s="622"/>
      <c r="BN5" s="623"/>
      <c r="BO5" s="624">
        <v>91.8</v>
      </c>
      <c r="BP5" s="624"/>
      <c r="BQ5" s="624"/>
      <c r="BR5" s="624"/>
      <c r="BS5" s="625">
        <v>508156</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727705</v>
      </c>
      <c r="S6" s="622"/>
      <c r="T6" s="622"/>
      <c r="U6" s="622"/>
      <c r="V6" s="622"/>
      <c r="W6" s="622"/>
      <c r="X6" s="622"/>
      <c r="Y6" s="623"/>
      <c r="Z6" s="624">
        <v>0.5</v>
      </c>
      <c r="AA6" s="624"/>
      <c r="AB6" s="624"/>
      <c r="AC6" s="624"/>
      <c r="AD6" s="625">
        <v>727705</v>
      </c>
      <c r="AE6" s="625"/>
      <c r="AF6" s="625"/>
      <c r="AG6" s="625"/>
      <c r="AH6" s="625"/>
      <c r="AI6" s="625"/>
      <c r="AJ6" s="625"/>
      <c r="AK6" s="625"/>
      <c r="AL6" s="626">
        <v>1.1000000000000001</v>
      </c>
      <c r="AM6" s="627"/>
      <c r="AN6" s="627"/>
      <c r="AO6" s="628"/>
      <c r="AP6" s="618" t="s">
        <v>227</v>
      </c>
      <c r="AQ6" s="619"/>
      <c r="AR6" s="619"/>
      <c r="AS6" s="619"/>
      <c r="AT6" s="619"/>
      <c r="AU6" s="619"/>
      <c r="AV6" s="619"/>
      <c r="AW6" s="619"/>
      <c r="AX6" s="619"/>
      <c r="AY6" s="619"/>
      <c r="AZ6" s="619"/>
      <c r="BA6" s="619"/>
      <c r="BB6" s="619"/>
      <c r="BC6" s="619"/>
      <c r="BD6" s="619"/>
      <c r="BE6" s="619"/>
      <c r="BF6" s="620"/>
      <c r="BG6" s="621">
        <v>29579587</v>
      </c>
      <c r="BH6" s="622"/>
      <c r="BI6" s="622"/>
      <c r="BJ6" s="622"/>
      <c r="BK6" s="622"/>
      <c r="BL6" s="622"/>
      <c r="BM6" s="622"/>
      <c r="BN6" s="623"/>
      <c r="BO6" s="624">
        <v>91.8</v>
      </c>
      <c r="BP6" s="624"/>
      <c r="BQ6" s="624"/>
      <c r="BR6" s="624"/>
      <c r="BS6" s="625">
        <v>508156</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492197</v>
      </c>
      <c r="CS6" s="622"/>
      <c r="CT6" s="622"/>
      <c r="CU6" s="622"/>
      <c r="CV6" s="622"/>
      <c r="CW6" s="622"/>
      <c r="CX6" s="622"/>
      <c r="CY6" s="623"/>
      <c r="CZ6" s="615">
        <v>0.4</v>
      </c>
      <c r="DA6" s="616"/>
      <c r="DB6" s="616"/>
      <c r="DC6" s="635"/>
      <c r="DD6" s="630" t="s">
        <v>124</v>
      </c>
      <c r="DE6" s="622"/>
      <c r="DF6" s="622"/>
      <c r="DG6" s="622"/>
      <c r="DH6" s="622"/>
      <c r="DI6" s="622"/>
      <c r="DJ6" s="622"/>
      <c r="DK6" s="622"/>
      <c r="DL6" s="622"/>
      <c r="DM6" s="622"/>
      <c r="DN6" s="622"/>
      <c r="DO6" s="622"/>
      <c r="DP6" s="623"/>
      <c r="DQ6" s="630">
        <v>492197</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52994</v>
      </c>
      <c r="S7" s="622"/>
      <c r="T7" s="622"/>
      <c r="U7" s="622"/>
      <c r="V7" s="622"/>
      <c r="W7" s="622"/>
      <c r="X7" s="622"/>
      <c r="Y7" s="623"/>
      <c r="Z7" s="624">
        <v>0</v>
      </c>
      <c r="AA7" s="624"/>
      <c r="AB7" s="624"/>
      <c r="AC7" s="624"/>
      <c r="AD7" s="625">
        <v>52994</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13993407</v>
      </c>
      <c r="BH7" s="622"/>
      <c r="BI7" s="622"/>
      <c r="BJ7" s="622"/>
      <c r="BK7" s="622"/>
      <c r="BL7" s="622"/>
      <c r="BM7" s="622"/>
      <c r="BN7" s="623"/>
      <c r="BO7" s="624">
        <v>43.4</v>
      </c>
      <c r="BP7" s="624"/>
      <c r="BQ7" s="624"/>
      <c r="BR7" s="624"/>
      <c r="BS7" s="625">
        <v>481063</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10504597</v>
      </c>
      <c r="CS7" s="622"/>
      <c r="CT7" s="622"/>
      <c r="CU7" s="622"/>
      <c r="CV7" s="622"/>
      <c r="CW7" s="622"/>
      <c r="CX7" s="622"/>
      <c r="CY7" s="623"/>
      <c r="CZ7" s="624">
        <v>7.5</v>
      </c>
      <c r="DA7" s="624"/>
      <c r="DB7" s="624"/>
      <c r="DC7" s="624"/>
      <c r="DD7" s="630">
        <v>1152011</v>
      </c>
      <c r="DE7" s="622"/>
      <c r="DF7" s="622"/>
      <c r="DG7" s="622"/>
      <c r="DH7" s="622"/>
      <c r="DI7" s="622"/>
      <c r="DJ7" s="622"/>
      <c r="DK7" s="622"/>
      <c r="DL7" s="622"/>
      <c r="DM7" s="622"/>
      <c r="DN7" s="622"/>
      <c r="DO7" s="622"/>
      <c r="DP7" s="623"/>
      <c r="DQ7" s="630">
        <v>9180296</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75117</v>
      </c>
      <c r="S8" s="622"/>
      <c r="T8" s="622"/>
      <c r="U8" s="622"/>
      <c r="V8" s="622"/>
      <c r="W8" s="622"/>
      <c r="X8" s="622"/>
      <c r="Y8" s="623"/>
      <c r="Z8" s="624">
        <v>0.1</v>
      </c>
      <c r="AA8" s="624"/>
      <c r="AB8" s="624"/>
      <c r="AC8" s="624"/>
      <c r="AD8" s="625">
        <v>75117</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418661</v>
      </c>
      <c r="BH8" s="622"/>
      <c r="BI8" s="622"/>
      <c r="BJ8" s="622"/>
      <c r="BK8" s="622"/>
      <c r="BL8" s="622"/>
      <c r="BM8" s="622"/>
      <c r="BN8" s="623"/>
      <c r="BO8" s="624">
        <v>1.3</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60809188</v>
      </c>
      <c r="CS8" s="622"/>
      <c r="CT8" s="622"/>
      <c r="CU8" s="622"/>
      <c r="CV8" s="622"/>
      <c r="CW8" s="622"/>
      <c r="CX8" s="622"/>
      <c r="CY8" s="623"/>
      <c r="CZ8" s="624">
        <v>43.3</v>
      </c>
      <c r="DA8" s="624"/>
      <c r="DB8" s="624"/>
      <c r="DC8" s="624"/>
      <c r="DD8" s="630">
        <v>1229936</v>
      </c>
      <c r="DE8" s="622"/>
      <c r="DF8" s="622"/>
      <c r="DG8" s="622"/>
      <c r="DH8" s="622"/>
      <c r="DI8" s="622"/>
      <c r="DJ8" s="622"/>
      <c r="DK8" s="622"/>
      <c r="DL8" s="622"/>
      <c r="DM8" s="622"/>
      <c r="DN8" s="622"/>
      <c r="DO8" s="622"/>
      <c r="DP8" s="623"/>
      <c r="DQ8" s="630">
        <v>27157709</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75808</v>
      </c>
      <c r="S9" s="622"/>
      <c r="T9" s="622"/>
      <c r="U9" s="622"/>
      <c r="V9" s="622"/>
      <c r="W9" s="622"/>
      <c r="X9" s="622"/>
      <c r="Y9" s="623"/>
      <c r="Z9" s="624">
        <v>0.1</v>
      </c>
      <c r="AA9" s="624"/>
      <c r="AB9" s="624"/>
      <c r="AC9" s="624"/>
      <c r="AD9" s="625">
        <v>75808</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10992915</v>
      </c>
      <c r="BH9" s="622"/>
      <c r="BI9" s="622"/>
      <c r="BJ9" s="622"/>
      <c r="BK9" s="622"/>
      <c r="BL9" s="622"/>
      <c r="BM9" s="622"/>
      <c r="BN9" s="623"/>
      <c r="BO9" s="624">
        <v>34.1</v>
      </c>
      <c r="BP9" s="624"/>
      <c r="BQ9" s="624"/>
      <c r="BR9" s="624"/>
      <c r="BS9" s="630" t="s">
        <v>234</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9649350</v>
      </c>
      <c r="CS9" s="622"/>
      <c r="CT9" s="622"/>
      <c r="CU9" s="622"/>
      <c r="CV9" s="622"/>
      <c r="CW9" s="622"/>
      <c r="CX9" s="622"/>
      <c r="CY9" s="623"/>
      <c r="CZ9" s="624">
        <v>6.9</v>
      </c>
      <c r="DA9" s="624"/>
      <c r="DB9" s="624"/>
      <c r="DC9" s="624"/>
      <c r="DD9" s="630">
        <v>214661</v>
      </c>
      <c r="DE9" s="622"/>
      <c r="DF9" s="622"/>
      <c r="DG9" s="622"/>
      <c r="DH9" s="622"/>
      <c r="DI9" s="622"/>
      <c r="DJ9" s="622"/>
      <c r="DK9" s="622"/>
      <c r="DL9" s="622"/>
      <c r="DM9" s="622"/>
      <c r="DN9" s="622"/>
      <c r="DO9" s="622"/>
      <c r="DP9" s="623"/>
      <c r="DQ9" s="630">
        <v>7336032</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124</v>
      </c>
      <c r="S10" s="622"/>
      <c r="T10" s="622"/>
      <c r="U10" s="622"/>
      <c r="V10" s="622"/>
      <c r="W10" s="622"/>
      <c r="X10" s="622"/>
      <c r="Y10" s="623"/>
      <c r="Z10" s="624" t="s">
        <v>234</v>
      </c>
      <c r="AA10" s="624"/>
      <c r="AB10" s="624"/>
      <c r="AC10" s="624"/>
      <c r="AD10" s="625" t="s">
        <v>234</v>
      </c>
      <c r="AE10" s="625"/>
      <c r="AF10" s="625"/>
      <c r="AG10" s="625"/>
      <c r="AH10" s="625"/>
      <c r="AI10" s="625"/>
      <c r="AJ10" s="625"/>
      <c r="AK10" s="625"/>
      <c r="AL10" s="626" t="s">
        <v>234</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924117</v>
      </c>
      <c r="BH10" s="622"/>
      <c r="BI10" s="622"/>
      <c r="BJ10" s="622"/>
      <c r="BK10" s="622"/>
      <c r="BL10" s="622"/>
      <c r="BM10" s="622"/>
      <c r="BN10" s="623"/>
      <c r="BO10" s="624">
        <v>2.9</v>
      </c>
      <c r="BP10" s="624"/>
      <c r="BQ10" s="624"/>
      <c r="BR10" s="624"/>
      <c r="BS10" s="630">
        <v>152774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173301</v>
      </c>
      <c r="CS10" s="622"/>
      <c r="CT10" s="622"/>
      <c r="CU10" s="622"/>
      <c r="CV10" s="622"/>
      <c r="CW10" s="622"/>
      <c r="CX10" s="622"/>
      <c r="CY10" s="623"/>
      <c r="CZ10" s="624">
        <v>0.1</v>
      </c>
      <c r="DA10" s="624"/>
      <c r="DB10" s="624"/>
      <c r="DC10" s="624"/>
      <c r="DD10" s="630">
        <v>6804</v>
      </c>
      <c r="DE10" s="622"/>
      <c r="DF10" s="622"/>
      <c r="DG10" s="622"/>
      <c r="DH10" s="622"/>
      <c r="DI10" s="622"/>
      <c r="DJ10" s="622"/>
      <c r="DK10" s="622"/>
      <c r="DL10" s="622"/>
      <c r="DM10" s="622"/>
      <c r="DN10" s="622"/>
      <c r="DO10" s="622"/>
      <c r="DP10" s="623"/>
      <c r="DQ10" s="630">
        <v>145901</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124</v>
      </c>
      <c r="S11" s="622"/>
      <c r="T11" s="622"/>
      <c r="U11" s="622"/>
      <c r="V11" s="622"/>
      <c r="W11" s="622"/>
      <c r="X11" s="622"/>
      <c r="Y11" s="623"/>
      <c r="Z11" s="624" t="s">
        <v>234</v>
      </c>
      <c r="AA11" s="624"/>
      <c r="AB11" s="624"/>
      <c r="AC11" s="624"/>
      <c r="AD11" s="625" t="s">
        <v>124</v>
      </c>
      <c r="AE11" s="625"/>
      <c r="AF11" s="625"/>
      <c r="AG11" s="625"/>
      <c r="AH11" s="625"/>
      <c r="AI11" s="625"/>
      <c r="AJ11" s="625"/>
      <c r="AK11" s="625"/>
      <c r="AL11" s="626" t="s">
        <v>234</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1657714</v>
      </c>
      <c r="BH11" s="622"/>
      <c r="BI11" s="622"/>
      <c r="BJ11" s="622"/>
      <c r="BK11" s="622"/>
      <c r="BL11" s="622"/>
      <c r="BM11" s="622"/>
      <c r="BN11" s="623"/>
      <c r="BO11" s="624">
        <v>5.0999999999999996</v>
      </c>
      <c r="BP11" s="624"/>
      <c r="BQ11" s="624"/>
      <c r="BR11" s="624"/>
      <c r="BS11" s="630">
        <v>328289</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824865</v>
      </c>
      <c r="CS11" s="622"/>
      <c r="CT11" s="622"/>
      <c r="CU11" s="622"/>
      <c r="CV11" s="622"/>
      <c r="CW11" s="622"/>
      <c r="CX11" s="622"/>
      <c r="CY11" s="623"/>
      <c r="CZ11" s="624">
        <v>0.6</v>
      </c>
      <c r="DA11" s="624"/>
      <c r="DB11" s="624"/>
      <c r="DC11" s="624"/>
      <c r="DD11" s="630">
        <v>211813</v>
      </c>
      <c r="DE11" s="622"/>
      <c r="DF11" s="622"/>
      <c r="DG11" s="622"/>
      <c r="DH11" s="622"/>
      <c r="DI11" s="622"/>
      <c r="DJ11" s="622"/>
      <c r="DK11" s="622"/>
      <c r="DL11" s="622"/>
      <c r="DM11" s="622"/>
      <c r="DN11" s="622"/>
      <c r="DO11" s="622"/>
      <c r="DP11" s="623"/>
      <c r="DQ11" s="630">
        <v>463759</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5308151</v>
      </c>
      <c r="S12" s="622"/>
      <c r="T12" s="622"/>
      <c r="U12" s="622"/>
      <c r="V12" s="622"/>
      <c r="W12" s="622"/>
      <c r="X12" s="622"/>
      <c r="Y12" s="623"/>
      <c r="Z12" s="624">
        <v>3.8</v>
      </c>
      <c r="AA12" s="624"/>
      <c r="AB12" s="624"/>
      <c r="AC12" s="624"/>
      <c r="AD12" s="625">
        <v>5308151</v>
      </c>
      <c r="AE12" s="625"/>
      <c r="AF12" s="625"/>
      <c r="AG12" s="625"/>
      <c r="AH12" s="625"/>
      <c r="AI12" s="625"/>
      <c r="AJ12" s="625"/>
      <c r="AK12" s="625"/>
      <c r="AL12" s="626">
        <v>7.8</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12651346</v>
      </c>
      <c r="BH12" s="622"/>
      <c r="BI12" s="622"/>
      <c r="BJ12" s="622"/>
      <c r="BK12" s="622"/>
      <c r="BL12" s="622"/>
      <c r="BM12" s="622"/>
      <c r="BN12" s="623"/>
      <c r="BO12" s="624">
        <v>39.299999999999997</v>
      </c>
      <c r="BP12" s="624"/>
      <c r="BQ12" s="624"/>
      <c r="BR12" s="624"/>
      <c r="BS12" s="630" t="s">
        <v>124</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9965940</v>
      </c>
      <c r="CS12" s="622"/>
      <c r="CT12" s="622"/>
      <c r="CU12" s="622"/>
      <c r="CV12" s="622"/>
      <c r="CW12" s="622"/>
      <c r="CX12" s="622"/>
      <c r="CY12" s="623"/>
      <c r="CZ12" s="624">
        <v>7.1</v>
      </c>
      <c r="DA12" s="624"/>
      <c r="DB12" s="624"/>
      <c r="DC12" s="624"/>
      <c r="DD12" s="630">
        <v>412304</v>
      </c>
      <c r="DE12" s="622"/>
      <c r="DF12" s="622"/>
      <c r="DG12" s="622"/>
      <c r="DH12" s="622"/>
      <c r="DI12" s="622"/>
      <c r="DJ12" s="622"/>
      <c r="DK12" s="622"/>
      <c r="DL12" s="622"/>
      <c r="DM12" s="622"/>
      <c r="DN12" s="622"/>
      <c r="DO12" s="622"/>
      <c r="DP12" s="623"/>
      <c r="DQ12" s="630">
        <v>1556337</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13030</v>
      </c>
      <c r="S13" s="622"/>
      <c r="T13" s="622"/>
      <c r="U13" s="622"/>
      <c r="V13" s="622"/>
      <c r="W13" s="622"/>
      <c r="X13" s="622"/>
      <c r="Y13" s="623"/>
      <c r="Z13" s="624">
        <v>0</v>
      </c>
      <c r="AA13" s="624"/>
      <c r="AB13" s="624"/>
      <c r="AC13" s="624"/>
      <c r="AD13" s="625">
        <v>13030</v>
      </c>
      <c r="AE13" s="625"/>
      <c r="AF13" s="625"/>
      <c r="AG13" s="625"/>
      <c r="AH13" s="625"/>
      <c r="AI13" s="625"/>
      <c r="AJ13" s="625"/>
      <c r="AK13" s="625"/>
      <c r="AL13" s="626">
        <v>0</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12510737</v>
      </c>
      <c r="BH13" s="622"/>
      <c r="BI13" s="622"/>
      <c r="BJ13" s="622"/>
      <c r="BK13" s="622"/>
      <c r="BL13" s="622"/>
      <c r="BM13" s="622"/>
      <c r="BN13" s="623"/>
      <c r="BO13" s="624">
        <v>38.799999999999997</v>
      </c>
      <c r="BP13" s="624"/>
      <c r="BQ13" s="624"/>
      <c r="BR13" s="624"/>
      <c r="BS13" s="630" t="s">
        <v>124</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13540612</v>
      </c>
      <c r="CS13" s="622"/>
      <c r="CT13" s="622"/>
      <c r="CU13" s="622"/>
      <c r="CV13" s="622"/>
      <c r="CW13" s="622"/>
      <c r="CX13" s="622"/>
      <c r="CY13" s="623"/>
      <c r="CZ13" s="624">
        <v>9.6999999999999993</v>
      </c>
      <c r="DA13" s="624"/>
      <c r="DB13" s="624"/>
      <c r="DC13" s="624"/>
      <c r="DD13" s="630">
        <v>5786715</v>
      </c>
      <c r="DE13" s="622"/>
      <c r="DF13" s="622"/>
      <c r="DG13" s="622"/>
      <c r="DH13" s="622"/>
      <c r="DI13" s="622"/>
      <c r="DJ13" s="622"/>
      <c r="DK13" s="622"/>
      <c r="DL13" s="622"/>
      <c r="DM13" s="622"/>
      <c r="DN13" s="622"/>
      <c r="DO13" s="622"/>
      <c r="DP13" s="623"/>
      <c r="DQ13" s="630">
        <v>6648807</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124</v>
      </c>
      <c r="S14" s="622"/>
      <c r="T14" s="622"/>
      <c r="U14" s="622"/>
      <c r="V14" s="622"/>
      <c r="W14" s="622"/>
      <c r="X14" s="622"/>
      <c r="Y14" s="623"/>
      <c r="Z14" s="624" t="s">
        <v>124</v>
      </c>
      <c r="AA14" s="624"/>
      <c r="AB14" s="624"/>
      <c r="AC14" s="624"/>
      <c r="AD14" s="625" t="s">
        <v>234</v>
      </c>
      <c r="AE14" s="625"/>
      <c r="AF14" s="625"/>
      <c r="AG14" s="625"/>
      <c r="AH14" s="625"/>
      <c r="AI14" s="625"/>
      <c r="AJ14" s="625"/>
      <c r="AK14" s="625"/>
      <c r="AL14" s="626" t="s">
        <v>234</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542058</v>
      </c>
      <c r="BH14" s="622"/>
      <c r="BI14" s="622"/>
      <c r="BJ14" s="622"/>
      <c r="BK14" s="622"/>
      <c r="BL14" s="622"/>
      <c r="BM14" s="622"/>
      <c r="BN14" s="623"/>
      <c r="BO14" s="624">
        <v>1.7</v>
      </c>
      <c r="BP14" s="624"/>
      <c r="BQ14" s="624"/>
      <c r="BR14" s="624"/>
      <c r="BS14" s="630">
        <v>27093</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3597912</v>
      </c>
      <c r="CS14" s="622"/>
      <c r="CT14" s="622"/>
      <c r="CU14" s="622"/>
      <c r="CV14" s="622"/>
      <c r="CW14" s="622"/>
      <c r="CX14" s="622"/>
      <c r="CY14" s="623"/>
      <c r="CZ14" s="624">
        <v>2.6</v>
      </c>
      <c r="DA14" s="624"/>
      <c r="DB14" s="624"/>
      <c r="DC14" s="624"/>
      <c r="DD14" s="630">
        <v>245213</v>
      </c>
      <c r="DE14" s="622"/>
      <c r="DF14" s="622"/>
      <c r="DG14" s="622"/>
      <c r="DH14" s="622"/>
      <c r="DI14" s="622"/>
      <c r="DJ14" s="622"/>
      <c r="DK14" s="622"/>
      <c r="DL14" s="622"/>
      <c r="DM14" s="622"/>
      <c r="DN14" s="622"/>
      <c r="DO14" s="622"/>
      <c r="DP14" s="623"/>
      <c r="DQ14" s="630">
        <v>3374396</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172195</v>
      </c>
      <c r="S15" s="622"/>
      <c r="T15" s="622"/>
      <c r="U15" s="622"/>
      <c r="V15" s="622"/>
      <c r="W15" s="622"/>
      <c r="X15" s="622"/>
      <c r="Y15" s="623"/>
      <c r="Z15" s="624">
        <v>0.1</v>
      </c>
      <c r="AA15" s="624"/>
      <c r="AB15" s="624"/>
      <c r="AC15" s="624"/>
      <c r="AD15" s="625">
        <v>172195</v>
      </c>
      <c r="AE15" s="625"/>
      <c r="AF15" s="625"/>
      <c r="AG15" s="625"/>
      <c r="AH15" s="625"/>
      <c r="AI15" s="625"/>
      <c r="AJ15" s="625"/>
      <c r="AK15" s="625"/>
      <c r="AL15" s="626">
        <v>0.3</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2391576</v>
      </c>
      <c r="BH15" s="622"/>
      <c r="BI15" s="622"/>
      <c r="BJ15" s="622"/>
      <c r="BK15" s="622"/>
      <c r="BL15" s="622"/>
      <c r="BM15" s="622"/>
      <c r="BN15" s="623"/>
      <c r="BO15" s="624">
        <v>7.4</v>
      </c>
      <c r="BP15" s="624"/>
      <c r="BQ15" s="624"/>
      <c r="BR15" s="624"/>
      <c r="BS15" s="630" t="s">
        <v>124</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14812227</v>
      </c>
      <c r="CS15" s="622"/>
      <c r="CT15" s="622"/>
      <c r="CU15" s="622"/>
      <c r="CV15" s="622"/>
      <c r="CW15" s="622"/>
      <c r="CX15" s="622"/>
      <c r="CY15" s="623"/>
      <c r="CZ15" s="624">
        <v>10.6</v>
      </c>
      <c r="DA15" s="624"/>
      <c r="DB15" s="624"/>
      <c r="DC15" s="624"/>
      <c r="DD15" s="630">
        <v>4792814</v>
      </c>
      <c r="DE15" s="622"/>
      <c r="DF15" s="622"/>
      <c r="DG15" s="622"/>
      <c r="DH15" s="622"/>
      <c r="DI15" s="622"/>
      <c r="DJ15" s="622"/>
      <c r="DK15" s="622"/>
      <c r="DL15" s="622"/>
      <c r="DM15" s="622"/>
      <c r="DN15" s="622"/>
      <c r="DO15" s="622"/>
      <c r="DP15" s="623"/>
      <c r="DQ15" s="630">
        <v>9517487</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234</v>
      </c>
      <c r="S16" s="622"/>
      <c r="T16" s="622"/>
      <c r="U16" s="622"/>
      <c r="V16" s="622"/>
      <c r="W16" s="622"/>
      <c r="X16" s="622"/>
      <c r="Y16" s="623"/>
      <c r="Z16" s="624" t="s">
        <v>124</v>
      </c>
      <c r="AA16" s="624"/>
      <c r="AB16" s="624"/>
      <c r="AC16" s="624"/>
      <c r="AD16" s="625" t="s">
        <v>234</v>
      </c>
      <c r="AE16" s="625"/>
      <c r="AF16" s="625"/>
      <c r="AG16" s="625"/>
      <c r="AH16" s="625"/>
      <c r="AI16" s="625"/>
      <c r="AJ16" s="625"/>
      <c r="AK16" s="625"/>
      <c r="AL16" s="626" t="s">
        <v>234</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124</v>
      </c>
      <c r="BH16" s="622"/>
      <c r="BI16" s="622"/>
      <c r="BJ16" s="622"/>
      <c r="BK16" s="622"/>
      <c r="BL16" s="622"/>
      <c r="BM16" s="622"/>
      <c r="BN16" s="623"/>
      <c r="BO16" s="624" t="s">
        <v>234</v>
      </c>
      <c r="BP16" s="624"/>
      <c r="BQ16" s="624"/>
      <c r="BR16" s="624"/>
      <c r="BS16" s="630" t="s">
        <v>124</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124</v>
      </c>
      <c r="CS16" s="622"/>
      <c r="CT16" s="622"/>
      <c r="CU16" s="622"/>
      <c r="CV16" s="622"/>
      <c r="CW16" s="622"/>
      <c r="CX16" s="622"/>
      <c r="CY16" s="623"/>
      <c r="CZ16" s="624" t="s">
        <v>124</v>
      </c>
      <c r="DA16" s="624"/>
      <c r="DB16" s="624"/>
      <c r="DC16" s="624"/>
      <c r="DD16" s="630" t="s">
        <v>124</v>
      </c>
      <c r="DE16" s="622"/>
      <c r="DF16" s="622"/>
      <c r="DG16" s="622"/>
      <c r="DH16" s="622"/>
      <c r="DI16" s="622"/>
      <c r="DJ16" s="622"/>
      <c r="DK16" s="622"/>
      <c r="DL16" s="622"/>
      <c r="DM16" s="622"/>
      <c r="DN16" s="622"/>
      <c r="DO16" s="622"/>
      <c r="DP16" s="623"/>
      <c r="DQ16" s="630" t="s">
        <v>124</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118594</v>
      </c>
      <c r="S17" s="622"/>
      <c r="T17" s="622"/>
      <c r="U17" s="622"/>
      <c r="V17" s="622"/>
      <c r="W17" s="622"/>
      <c r="X17" s="622"/>
      <c r="Y17" s="623"/>
      <c r="Z17" s="624">
        <v>0.1</v>
      </c>
      <c r="AA17" s="624"/>
      <c r="AB17" s="624"/>
      <c r="AC17" s="624"/>
      <c r="AD17" s="625">
        <v>118594</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v>1200</v>
      </c>
      <c r="BH17" s="622"/>
      <c r="BI17" s="622"/>
      <c r="BJ17" s="622"/>
      <c r="BK17" s="622"/>
      <c r="BL17" s="622"/>
      <c r="BM17" s="622"/>
      <c r="BN17" s="623"/>
      <c r="BO17" s="624">
        <v>0</v>
      </c>
      <c r="BP17" s="624"/>
      <c r="BQ17" s="624"/>
      <c r="BR17" s="624"/>
      <c r="BS17" s="630" t="s">
        <v>124</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15542319</v>
      </c>
      <c r="CS17" s="622"/>
      <c r="CT17" s="622"/>
      <c r="CU17" s="622"/>
      <c r="CV17" s="622"/>
      <c r="CW17" s="622"/>
      <c r="CX17" s="622"/>
      <c r="CY17" s="623"/>
      <c r="CZ17" s="624">
        <v>11.1</v>
      </c>
      <c r="DA17" s="624"/>
      <c r="DB17" s="624"/>
      <c r="DC17" s="624"/>
      <c r="DD17" s="630" t="s">
        <v>234</v>
      </c>
      <c r="DE17" s="622"/>
      <c r="DF17" s="622"/>
      <c r="DG17" s="622"/>
      <c r="DH17" s="622"/>
      <c r="DI17" s="622"/>
      <c r="DJ17" s="622"/>
      <c r="DK17" s="622"/>
      <c r="DL17" s="622"/>
      <c r="DM17" s="622"/>
      <c r="DN17" s="622"/>
      <c r="DO17" s="622"/>
      <c r="DP17" s="623"/>
      <c r="DQ17" s="630">
        <v>15217219</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32950474</v>
      </c>
      <c r="S18" s="622"/>
      <c r="T18" s="622"/>
      <c r="U18" s="622"/>
      <c r="V18" s="622"/>
      <c r="W18" s="622"/>
      <c r="X18" s="622"/>
      <c r="Y18" s="623"/>
      <c r="Z18" s="624">
        <v>23.3</v>
      </c>
      <c r="AA18" s="624"/>
      <c r="AB18" s="624"/>
      <c r="AC18" s="624"/>
      <c r="AD18" s="625">
        <v>31351922</v>
      </c>
      <c r="AE18" s="625"/>
      <c r="AF18" s="625"/>
      <c r="AG18" s="625"/>
      <c r="AH18" s="625"/>
      <c r="AI18" s="625"/>
      <c r="AJ18" s="625"/>
      <c r="AK18" s="625"/>
      <c r="AL18" s="626">
        <v>45.8</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124</v>
      </c>
      <c r="BH18" s="622"/>
      <c r="BI18" s="622"/>
      <c r="BJ18" s="622"/>
      <c r="BK18" s="622"/>
      <c r="BL18" s="622"/>
      <c r="BM18" s="622"/>
      <c r="BN18" s="623"/>
      <c r="BO18" s="624" t="s">
        <v>124</v>
      </c>
      <c r="BP18" s="624"/>
      <c r="BQ18" s="624"/>
      <c r="BR18" s="624"/>
      <c r="BS18" s="630" t="s">
        <v>124</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v>383527</v>
      </c>
      <c r="CS18" s="622"/>
      <c r="CT18" s="622"/>
      <c r="CU18" s="622"/>
      <c r="CV18" s="622"/>
      <c r="CW18" s="622"/>
      <c r="CX18" s="622"/>
      <c r="CY18" s="623"/>
      <c r="CZ18" s="624">
        <v>0.3</v>
      </c>
      <c r="DA18" s="624"/>
      <c r="DB18" s="624"/>
      <c r="DC18" s="624"/>
      <c r="DD18" s="630" t="s">
        <v>124</v>
      </c>
      <c r="DE18" s="622"/>
      <c r="DF18" s="622"/>
      <c r="DG18" s="622"/>
      <c r="DH18" s="622"/>
      <c r="DI18" s="622"/>
      <c r="DJ18" s="622"/>
      <c r="DK18" s="622"/>
      <c r="DL18" s="622"/>
      <c r="DM18" s="622"/>
      <c r="DN18" s="622"/>
      <c r="DO18" s="622"/>
      <c r="DP18" s="623"/>
      <c r="DQ18" s="630">
        <v>324827</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31351922</v>
      </c>
      <c r="S19" s="622"/>
      <c r="T19" s="622"/>
      <c r="U19" s="622"/>
      <c r="V19" s="622"/>
      <c r="W19" s="622"/>
      <c r="X19" s="622"/>
      <c r="Y19" s="623"/>
      <c r="Z19" s="624">
        <v>22.2</v>
      </c>
      <c r="AA19" s="624"/>
      <c r="AB19" s="624"/>
      <c r="AC19" s="624"/>
      <c r="AD19" s="625">
        <v>31351922</v>
      </c>
      <c r="AE19" s="625"/>
      <c r="AF19" s="625"/>
      <c r="AG19" s="625"/>
      <c r="AH19" s="625"/>
      <c r="AI19" s="625"/>
      <c r="AJ19" s="625"/>
      <c r="AK19" s="625"/>
      <c r="AL19" s="626">
        <v>45.8</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2629143</v>
      </c>
      <c r="BH19" s="622"/>
      <c r="BI19" s="622"/>
      <c r="BJ19" s="622"/>
      <c r="BK19" s="622"/>
      <c r="BL19" s="622"/>
      <c r="BM19" s="622"/>
      <c r="BN19" s="623"/>
      <c r="BO19" s="624">
        <v>8.1999999999999993</v>
      </c>
      <c r="BP19" s="624"/>
      <c r="BQ19" s="624"/>
      <c r="BR19" s="624"/>
      <c r="BS19" s="630" t="s">
        <v>234</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124</v>
      </c>
      <c r="CS19" s="622"/>
      <c r="CT19" s="622"/>
      <c r="CU19" s="622"/>
      <c r="CV19" s="622"/>
      <c r="CW19" s="622"/>
      <c r="CX19" s="622"/>
      <c r="CY19" s="623"/>
      <c r="CZ19" s="624" t="s">
        <v>124</v>
      </c>
      <c r="DA19" s="624"/>
      <c r="DB19" s="624"/>
      <c r="DC19" s="624"/>
      <c r="DD19" s="630" t="s">
        <v>234</v>
      </c>
      <c r="DE19" s="622"/>
      <c r="DF19" s="622"/>
      <c r="DG19" s="622"/>
      <c r="DH19" s="622"/>
      <c r="DI19" s="622"/>
      <c r="DJ19" s="622"/>
      <c r="DK19" s="622"/>
      <c r="DL19" s="622"/>
      <c r="DM19" s="622"/>
      <c r="DN19" s="622"/>
      <c r="DO19" s="622"/>
      <c r="DP19" s="623"/>
      <c r="DQ19" s="630" t="s">
        <v>234</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1598296</v>
      </c>
      <c r="S20" s="622"/>
      <c r="T20" s="622"/>
      <c r="U20" s="622"/>
      <c r="V20" s="622"/>
      <c r="W20" s="622"/>
      <c r="X20" s="622"/>
      <c r="Y20" s="623"/>
      <c r="Z20" s="624">
        <v>1.1000000000000001</v>
      </c>
      <c r="AA20" s="624"/>
      <c r="AB20" s="624"/>
      <c r="AC20" s="624"/>
      <c r="AD20" s="625" t="s">
        <v>234</v>
      </c>
      <c r="AE20" s="625"/>
      <c r="AF20" s="625"/>
      <c r="AG20" s="625"/>
      <c r="AH20" s="625"/>
      <c r="AI20" s="625"/>
      <c r="AJ20" s="625"/>
      <c r="AK20" s="625"/>
      <c r="AL20" s="626" t="s">
        <v>124</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2629143</v>
      </c>
      <c r="BH20" s="622"/>
      <c r="BI20" s="622"/>
      <c r="BJ20" s="622"/>
      <c r="BK20" s="622"/>
      <c r="BL20" s="622"/>
      <c r="BM20" s="622"/>
      <c r="BN20" s="623"/>
      <c r="BO20" s="624">
        <v>8.1999999999999993</v>
      </c>
      <c r="BP20" s="624"/>
      <c r="BQ20" s="624"/>
      <c r="BR20" s="624"/>
      <c r="BS20" s="630" t="s">
        <v>234</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140296035</v>
      </c>
      <c r="CS20" s="622"/>
      <c r="CT20" s="622"/>
      <c r="CU20" s="622"/>
      <c r="CV20" s="622"/>
      <c r="CW20" s="622"/>
      <c r="CX20" s="622"/>
      <c r="CY20" s="623"/>
      <c r="CZ20" s="624">
        <v>100</v>
      </c>
      <c r="DA20" s="624"/>
      <c r="DB20" s="624"/>
      <c r="DC20" s="624"/>
      <c r="DD20" s="630">
        <v>14052271</v>
      </c>
      <c r="DE20" s="622"/>
      <c r="DF20" s="622"/>
      <c r="DG20" s="622"/>
      <c r="DH20" s="622"/>
      <c r="DI20" s="622"/>
      <c r="DJ20" s="622"/>
      <c r="DK20" s="622"/>
      <c r="DL20" s="622"/>
      <c r="DM20" s="622"/>
      <c r="DN20" s="622"/>
      <c r="DO20" s="622"/>
      <c r="DP20" s="623"/>
      <c r="DQ20" s="630">
        <v>81414967</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256</v>
      </c>
      <c r="S21" s="622"/>
      <c r="T21" s="622"/>
      <c r="U21" s="622"/>
      <c r="V21" s="622"/>
      <c r="W21" s="622"/>
      <c r="X21" s="622"/>
      <c r="Y21" s="623"/>
      <c r="Z21" s="624">
        <v>0</v>
      </c>
      <c r="AA21" s="624"/>
      <c r="AB21" s="624"/>
      <c r="AC21" s="624"/>
      <c r="AD21" s="625" t="s">
        <v>234</v>
      </c>
      <c r="AE21" s="625"/>
      <c r="AF21" s="625"/>
      <c r="AG21" s="625"/>
      <c r="AH21" s="625"/>
      <c r="AI21" s="625"/>
      <c r="AJ21" s="625"/>
      <c r="AK21" s="625"/>
      <c r="AL21" s="626" t="s">
        <v>124</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215424</v>
      </c>
      <c r="BH21" s="622"/>
      <c r="BI21" s="622"/>
      <c r="BJ21" s="622"/>
      <c r="BK21" s="622"/>
      <c r="BL21" s="622"/>
      <c r="BM21" s="622"/>
      <c r="BN21" s="623"/>
      <c r="BO21" s="624">
        <v>0.7</v>
      </c>
      <c r="BP21" s="624"/>
      <c r="BQ21" s="624"/>
      <c r="BR21" s="624"/>
      <c r="BS21" s="630" t="s">
        <v>124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71702798</v>
      </c>
      <c r="S22" s="622"/>
      <c r="T22" s="622"/>
      <c r="U22" s="622"/>
      <c r="V22" s="622"/>
      <c r="W22" s="622"/>
      <c r="X22" s="622"/>
      <c r="Y22" s="623"/>
      <c r="Z22" s="624">
        <v>50.7</v>
      </c>
      <c r="AA22" s="624"/>
      <c r="AB22" s="624"/>
      <c r="AC22" s="624"/>
      <c r="AD22" s="625">
        <v>67690527</v>
      </c>
      <c r="AE22" s="625"/>
      <c r="AF22" s="625"/>
      <c r="AG22" s="625"/>
      <c r="AH22" s="625"/>
      <c r="AI22" s="625"/>
      <c r="AJ22" s="625"/>
      <c r="AK22" s="625"/>
      <c r="AL22" s="626">
        <v>98.8</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124</v>
      </c>
      <c r="BH22" s="622"/>
      <c r="BI22" s="622"/>
      <c r="BJ22" s="622"/>
      <c r="BK22" s="622"/>
      <c r="BL22" s="622"/>
      <c r="BM22" s="622"/>
      <c r="BN22" s="623"/>
      <c r="BO22" s="624" t="s">
        <v>234</v>
      </c>
      <c r="BP22" s="624"/>
      <c r="BQ22" s="624"/>
      <c r="BR22" s="624"/>
      <c r="BS22" s="630" t="s">
        <v>124</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47490</v>
      </c>
      <c r="S23" s="622"/>
      <c r="T23" s="622"/>
      <c r="U23" s="622"/>
      <c r="V23" s="622"/>
      <c r="W23" s="622"/>
      <c r="X23" s="622"/>
      <c r="Y23" s="623"/>
      <c r="Z23" s="624">
        <v>0</v>
      </c>
      <c r="AA23" s="624"/>
      <c r="AB23" s="624"/>
      <c r="AC23" s="624"/>
      <c r="AD23" s="625">
        <v>47490</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2413719</v>
      </c>
      <c r="BH23" s="622"/>
      <c r="BI23" s="622"/>
      <c r="BJ23" s="622"/>
      <c r="BK23" s="622"/>
      <c r="BL23" s="622"/>
      <c r="BM23" s="622"/>
      <c r="BN23" s="623"/>
      <c r="BO23" s="624">
        <v>7.5</v>
      </c>
      <c r="BP23" s="624"/>
      <c r="BQ23" s="624"/>
      <c r="BR23" s="624"/>
      <c r="BS23" s="630" t="s">
        <v>234</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362001</v>
      </c>
      <c r="S24" s="622"/>
      <c r="T24" s="622"/>
      <c r="U24" s="622"/>
      <c r="V24" s="622"/>
      <c r="W24" s="622"/>
      <c r="X24" s="622"/>
      <c r="Y24" s="623"/>
      <c r="Z24" s="624">
        <v>0.3</v>
      </c>
      <c r="AA24" s="624"/>
      <c r="AB24" s="624"/>
      <c r="AC24" s="624"/>
      <c r="AD24" s="625" t="s">
        <v>234</v>
      </c>
      <c r="AE24" s="625"/>
      <c r="AF24" s="625"/>
      <c r="AG24" s="625"/>
      <c r="AH24" s="625"/>
      <c r="AI24" s="625"/>
      <c r="AJ24" s="625"/>
      <c r="AK24" s="625"/>
      <c r="AL24" s="626" t="s">
        <v>234</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124</v>
      </c>
      <c r="BH24" s="622"/>
      <c r="BI24" s="622"/>
      <c r="BJ24" s="622"/>
      <c r="BK24" s="622"/>
      <c r="BL24" s="622"/>
      <c r="BM24" s="622"/>
      <c r="BN24" s="623"/>
      <c r="BO24" s="624" t="s">
        <v>124</v>
      </c>
      <c r="BP24" s="624"/>
      <c r="BQ24" s="624"/>
      <c r="BR24" s="624"/>
      <c r="BS24" s="630" t="s">
        <v>124</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75007928</v>
      </c>
      <c r="CS24" s="611"/>
      <c r="CT24" s="611"/>
      <c r="CU24" s="611"/>
      <c r="CV24" s="611"/>
      <c r="CW24" s="611"/>
      <c r="CX24" s="611"/>
      <c r="CY24" s="612"/>
      <c r="CZ24" s="615">
        <v>53.5</v>
      </c>
      <c r="DA24" s="616"/>
      <c r="DB24" s="616"/>
      <c r="DC24" s="635"/>
      <c r="DD24" s="656">
        <v>44446670</v>
      </c>
      <c r="DE24" s="611"/>
      <c r="DF24" s="611"/>
      <c r="DG24" s="611"/>
      <c r="DH24" s="611"/>
      <c r="DI24" s="611"/>
      <c r="DJ24" s="611"/>
      <c r="DK24" s="612"/>
      <c r="DL24" s="656">
        <v>43753813</v>
      </c>
      <c r="DM24" s="611"/>
      <c r="DN24" s="611"/>
      <c r="DO24" s="611"/>
      <c r="DP24" s="611"/>
      <c r="DQ24" s="611"/>
      <c r="DR24" s="611"/>
      <c r="DS24" s="611"/>
      <c r="DT24" s="611"/>
      <c r="DU24" s="611"/>
      <c r="DV24" s="612"/>
      <c r="DW24" s="615">
        <v>60.1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2523414</v>
      </c>
      <c r="S25" s="622"/>
      <c r="T25" s="622"/>
      <c r="U25" s="622"/>
      <c r="V25" s="622"/>
      <c r="W25" s="622"/>
      <c r="X25" s="622"/>
      <c r="Y25" s="623"/>
      <c r="Z25" s="624">
        <v>1.8</v>
      </c>
      <c r="AA25" s="624"/>
      <c r="AB25" s="624"/>
      <c r="AC25" s="624"/>
      <c r="AD25" s="625">
        <v>363655</v>
      </c>
      <c r="AE25" s="625"/>
      <c r="AF25" s="625"/>
      <c r="AG25" s="625"/>
      <c r="AH25" s="625"/>
      <c r="AI25" s="625"/>
      <c r="AJ25" s="625"/>
      <c r="AK25" s="625"/>
      <c r="AL25" s="626">
        <v>0.5</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124</v>
      </c>
      <c r="BH25" s="622"/>
      <c r="BI25" s="622"/>
      <c r="BJ25" s="622"/>
      <c r="BK25" s="622"/>
      <c r="BL25" s="622"/>
      <c r="BM25" s="622"/>
      <c r="BN25" s="623"/>
      <c r="BO25" s="624" t="s">
        <v>124</v>
      </c>
      <c r="BP25" s="624"/>
      <c r="BQ25" s="624"/>
      <c r="BR25" s="624"/>
      <c r="BS25" s="630" t="s">
        <v>124</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17432913</v>
      </c>
      <c r="CS25" s="657"/>
      <c r="CT25" s="657"/>
      <c r="CU25" s="657"/>
      <c r="CV25" s="657"/>
      <c r="CW25" s="657"/>
      <c r="CX25" s="657"/>
      <c r="CY25" s="658"/>
      <c r="CZ25" s="626">
        <v>12.4</v>
      </c>
      <c r="DA25" s="654"/>
      <c r="DB25" s="654"/>
      <c r="DC25" s="659"/>
      <c r="DD25" s="630">
        <v>16871157</v>
      </c>
      <c r="DE25" s="657"/>
      <c r="DF25" s="657"/>
      <c r="DG25" s="657"/>
      <c r="DH25" s="657"/>
      <c r="DI25" s="657"/>
      <c r="DJ25" s="657"/>
      <c r="DK25" s="658"/>
      <c r="DL25" s="630">
        <v>16233737</v>
      </c>
      <c r="DM25" s="657"/>
      <c r="DN25" s="657"/>
      <c r="DO25" s="657"/>
      <c r="DP25" s="657"/>
      <c r="DQ25" s="657"/>
      <c r="DR25" s="657"/>
      <c r="DS25" s="657"/>
      <c r="DT25" s="657"/>
      <c r="DU25" s="657"/>
      <c r="DV25" s="658"/>
      <c r="DW25" s="626">
        <v>22.3</v>
      </c>
      <c r="DX25" s="654"/>
      <c r="DY25" s="654"/>
      <c r="DZ25" s="654"/>
      <c r="EA25" s="654"/>
      <c r="EB25" s="654"/>
      <c r="EC25" s="655"/>
    </row>
    <row r="26" spans="2:133" ht="11.25" customHeight="1">
      <c r="B26" s="618" t="s">
        <v>290</v>
      </c>
      <c r="C26" s="619"/>
      <c r="D26" s="619"/>
      <c r="E26" s="619"/>
      <c r="F26" s="619"/>
      <c r="G26" s="619"/>
      <c r="H26" s="619"/>
      <c r="I26" s="619"/>
      <c r="J26" s="619"/>
      <c r="K26" s="619"/>
      <c r="L26" s="619"/>
      <c r="M26" s="619"/>
      <c r="N26" s="619"/>
      <c r="O26" s="619"/>
      <c r="P26" s="619"/>
      <c r="Q26" s="620"/>
      <c r="R26" s="621">
        <v>1259948</v>
      </c>
      <c r="S26" s="622"/>
      <c r="T26" s="622"/>
      <c r="U26" s="622"/>
      <c r="V26" s="622"/>
      <c r="W26" s="622"/>
      <c r="X26" s="622"/>
      <c r="Y26" s="623"/>
      <c r="Z26" s="624">
        <v>0.9</v>
      </c>
      <c r="AA26" s="624"/>
      <c r="AB26" s="624"/>
      <c r="AC26" s="624"/>
      <c r="AD26" s="625">
        <v>110951</v>
      </c>
      <c r="AE26" s="625"/>
      <c r="AF26" s="625"/>
      <c r="AG26" s="625"/>
      <c r="AH26" s="625"/>
      <c r="AI26" s="625"/>
      <c r="AJ26" s="625"/>
      <c r="AK26" s="625"/>
      <c r="AL26" s="626">
        <v>0.2</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124</v>
      </c>
      <c r="BH26" s="622"/>
      <c r="BI26" s="622"/>
      <c r="BJ26" s="622"/>
      <c r="BK26" s="622"/>
      <c r="BL26" s="622"/>
      <c r="BM26" s="622"/>
      <c r="BN26" s="623"/>
      <c r="BO26" s="624" t="s">
        <v>124</v>
      </c>
      <c r="BP26" s="624"/>
      <c r="BQ26" s="624"/>
      <c r="BR26" s="624"/>
      <c r="BS26" s="630" t="s">
        <v>124</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11630170</v>
      </c>
      <c r="CS26" s="622"/>
      <c r="CT26" s="622"/>
      <c r="CU26" s="622"/>
      <c r="CV26" s="622"/>
      <c r="CW26" s="622"/>
      <c r="CX26" s="622"/>
      <c r="CY26" s="623"/>
      <c r="CZ26" s="626">
        <v>8.3000000000000007</v>
      </c>
      <c r="DA26" s="654"/>
      <c r="DB26" s="654"/>
      <c r="DC26" s="659"/>
      <c r="DD26" s="630">
        <v>11159074</v>
      </c>
      <c r="DE26" s="622"/>
      <c r="DF26" s="622"/>
      <c r="DG26" s="622"/>
      <c r="DH26" s="622"/>
      <c r="DI26" s="622"/>
      <c r="DJ26" s="622"/>
      <c r="DK26" s="623"/>
      <c r="DL26" s="630" t="s">
        <v>124</v>
      </c>
      <c r="DM26" s="622"/>
      <c r="DN26" s="622"/>
      <c r="DO26" s="622"/>
      <c r="DP26" s="622"/>
      <c r="DQ26" s="622"/>
      <c r="DR26" s="622"/>
      <c r="DS26" s="622"/>
      <c r="DT26" s="622"/>
      <c r="DU26" s="622"/>
      <c r="DV26" s="623"/>
      <c r="DW26" s="626" t="s">
        <v>124</v>
      </c>
      <c r="DX26" s="654"/>
      <c r="DY26" s="654"/>
      <c r="DZ26" s="654"/>
      <c r="EA26" s="654"/>
      <c r="EB26" s="654"/>
      <c r="EC26" s="655"/>
    </row>
    <row r="27" spans="2:133" ht="11.25" customHeight="1">
      <c r="B27" s="618" t="s">
        <v>293</v>
      </c>
      <c r="C27" s="619"/>
      <c r="D27" s="619"/>
      <c r="E27" s="619"/>
      <c r="F27" s="619"/>
      <c r="G27" s="619"/>
      <c r="H27" s="619"/>
      <c r="I27" s="619"/>
      <c r="J27" s="619"/>
      <c r="K27" s="619"/>
      <c r="L27" s="619"/>
      <c r="M27" s="619"/>
      <c r="N27" s="619"/>
      <c r="O27" s="619"/>
      <c r="P27" s="619"/>
      <c r="Q27" s="620"/>
      <c r="R27" s="621">
        <v>29248207</v>
      </c>
      <c r="S27" s="622"/>
      <c r="T27" s="622"/>
      <c r="U27" s="622"/>
      <c r="V27" s="622"/>
      <c r="W27" s="622"/>
      <c r="X27" s="622"/>
      <c r="Y27" s="623"/>
      <c r="Z27" s="624">
        <v>20.7</v>
      </c>
      <c r="AA27" s="624"/>
      <c r="AB27" s="624"/>
      <c r="AC27" s="624"/>
      <c r="AD27" s="625" t="s">
        <v>234</v>
      </c>
      <c r="AE27" s="625"/>
      <c r="AF27" s="625"/>
      <c r="AG27" s="625"/>
      <c r="AH27" s="625"/>
      <c r="AI27" s="625"/>
      <c r="AJ27" s="625"/>
      <c r="AK27" s="625"/>
      <c r="AL27" s="626" t="s">
        <v>124</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32208730</v>
      </c>
      <c r="BH27" s="622"/>
      <c r="BI27" s="622"/>
      <c r="BJ27" s="622"/>
      <c r="BK27" s="622"/>
      <c r="BL27" s="622"/>
      <c r="BM27" s="622"/>
      <c r="BN27" s="623"/>
      <c r="BO27" s="624">
        <v>100</v>
      </c>
      <c r="BP27" s="624"/>
      <c r="BQ27" s="624"/>
      <c r="BR27" s="624"/>
      <c r="BS27" s="630">
        <v>508156</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42032696</v>
      </c>
      <c r="CS27" s="657"/>
      <c r="CT27" s="657"/>
      <c r="CU27" s="657"/>
      <c r="CV27" s="657"/>
      <c r="CW27" s="657"/>
      <c r="CX27" s="657"/>
      <c r="CY27" s="658"/>
      <c r="CZ27" s="626">
        <v>30</v>
      </c>
      <c r="DA27" s="654"/>
      <c r="DB27" s="654"/>
      <c r="DC27" s="659"/>
      <c r="DD27" s="630">
        <v>12358294</v>
      </c>
      <c r="DE27" s="657"/>
      <c r="DF27" s="657"/>
      <c r="DG27" s="657"/>
      <c r="DH27" s="657"/>
      <c r="DI27" s="657"/>
      <c r="DJ27" s="657"/>
      <c r="DK27" s="658"/>
      <c r="DL27" s="630">
        <v>12358072</v>
      </c>
      <c r="DM27" s="657"/>
      <c r="DN27" s="657"/>
      <c r="DO27" s="657"/>
      <c r="DP27" s="657"/>
      <c r="DQ27" s="657"/>
      <c r="DR27" s="657"/>
      <c r="DS27" s="657"/>
      <c r="DT27" s="657"/>
      <c r="DU27" s="657"/>
      <c r="DV27" s="658"/>
      <c r="DW27" s="626">
        <v>17</v>
      </c>
      <c r="DX27" s="654"/>
      <c r="DY27" s="654"/>
      <c r="DZ27" s="654"/>
      <c r="EA27" s="654"/>
      <c r="EB27" s="654"/>
      <c r="EC27" s="655"/>
    </row>
    <row r="28" spans="2:133" ht="11.25" customHeight="1">
      <c r="B28" s="663" t="s">
        <v>296</v>
      </c>
      <c r="C28" s="664"/>
      <c r="D28" s="664"/>
      <c r="E28" s="664"/>
      <c r="F28" s="664"/>
      <c r="G28" s="664"/>
      <c r="H28" s="664"/>
      <c r="I28" s="664"/>
      <c r="J28" s="664"/>
      <c r="K28" s="664"/>
      <c r="L28" s="664"/>
      <c r="M28" s="664"/>
      <c r="N28" s="664"/>
      <c r="O28" s="664"/>
      <c r="P28" s="664"/>
      <c r="Q28" s="665"/>
      <c r="R28" s="621">
        <v>2197</v>
      </c>
      <c r="S28" s="622"/>
      <c r="T28" s="622"/>
      <c r="U28" s="622"/>
      <c r="V28" s="622"/>
      <c r="W28" s="622"/>
      <c r="X28" s="622"/>
      <c r="Y28" s="623"/>
      <c r="Z28" s="624">
        <v>0</v>
      </c>
      <c r="AA28" s="624"/>
      <c r="AB28" s="624"/>
      <c r="AC28" s="624"/>
      <c r="AD28" s="625">
        <v>2197</v>
      </c>
      <c r="AE28" s="625"/>
      <c r="AF28" s="625"/>
      <c r="AG28" s="625"/>
      <c r="AH28" s="625"/>
      <c r="AI28" s="625"/>
      <c r="AJ28" s="625"/>
      <c r="AK28" s="625"/>
      <c r="AL28" s="626">
        <v>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15542319</v>
      </c>
      <c r="CS28" s="622"/>
      <c r="CT28" s="622"/>
      <c r="CU28" s="622"/>
      <c r="CV28" s="622"/>
      <c r="CW28" s="622"/>
      <c r="CX28" s="622"/>
      <c r="CY28" s="623"/>
      <c r="CZ28" s="626">
        <v>11.1</v>
      </c>
      <c r="DA28" s="654"/>
      <c r="DB28" s="654"/>
      <c r="DC28" s="659"/>
      <c r="DD28" s="630">
        <v>15217219</v>
      </c>
      <c r="DE28" s="622"/>
      <c r="DF28" s="622"/>
      <c r="DG28" s="622"/>
      <c r="DH28" s="622"/>
      <c r="DI28" s="622"/>
      <c r="DJ28" s="622"/>
      <c r="DK28" s="623"/>
      <c r="DL28" s="630">
        <v>15162004</v>
      </c>
      <c r="DM28" s="622"/>
      <c r="DN28" s="622"/>
      <c r="DO28" s="622"/>
      <c r="DP28" s="622"/>
      <c r="DQ28" s="622"/>
      <c r="DR28" s="622"/>
      <c r="DS28" s="622"/>
      <c r="DT28" s="622"/>
      <c r="DU28" s="622"/>
      <c r="DV28" s="623"/>
      <c r="DW28" s="626">
        <v>20.8</v>
      </c>
      <c r="DX28" s="654"/>
      <c r="DY28" s="654"/>
      <c r="DZ28" s="654"/>
      <c r="EA28" s="654"/>
      <c r="EB28" s="654"/>
      <c r="EC28" s="655"/>
    </row>
    <row r="29" spans="2:133" ht="11.25" customHeight="1">
      <c r="B29" s="618" t="s">
        <v>298</v>
      </c>
      <c r="C29" s="619"/>
      <c r="D29" s="619"/>
      <c r="E29" s="619"/>
      <c r="F29" s="619"/>
      <c r="G29" s="619"/>
      <c r="H29" s="619"/>
      <c r="I29" s="619"/>
      <c r="J29" s="619"/>
      <c r="K29" s="619"/>
      <c r="L29" s="619"/>
      <c r="M29" s="619"/>
      <c r="N29" s="619"/>
      <c r="O29" s="619"/>
      <c r="P29" s="619"/>
      <c r="Q29" s="620"/>
      <c r="R29" s="621">
        <v>7628128</v>
      </c>
      <c r="S29" s="622"/>
      <c r="T29" s="622"/>
      <c r="U29" s="622"/>
      <c r="V29" s="622"/>
      <c r="W29" s="622"/>
      <c r="X29" s="622"/>
      <c r="Y29" s="623"/>
      <c r="Z29" s="624">
        <v>5.4</v>
      </c>
      <c r="AA29" s="624"/>
      <c r="AB29" s="624"/>
      <c r="AC29" s="624"/>
      <c r="AD29" s="625" t="s">
        <v>234</v>
      </c>
      <c r="AE29" s="625"/>
      <c r="AF29" s="625"/>
      <c r="AG29" s="625"/>
      <c r="AH29" s="625"/>
      <c r="AI29" s="625"/>
      <c r="AJ29" s="625"/>
      <c r="AK29" s="625"/>
      <c r="AL29" s="626" t="s">
        <v>124</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15535612</v>
      </c>
      <c r="CS29" s="657"/>
      <c r="CT29" s="657"/>
      <c r="CU29" s="657"/>
      <c r="CV29" s="657"/>
      <c r="CW29" s="657"/>
      <c r="CX29" s="657"/>
      <c r="CY29" s="658"/>
      <c r="CZ29" s="626">
        <v>11.1</v>
      </c>
      <c r="DA29" s="654"/>
      <c r="DB29" s="654"/>
      <c r="DC29" s="659"/>
      <c r="DD29" s="630">
        <v>15210512</v>
      </c>
      <c r="DE29" s="657"/>
      <c r="DF29" s="657"/>
      <c r="DG29" s="657"/>
      <c r="DH29" s="657"/>
      <c r="DI29" s="657"/>
      <c r="DJ29" s="657"/>
      <c r="DK29" s="658"/>
      <c r="DL29" s="630">
        <v>15155297</v>
      </c>
      <c r="DM29" s="657"/>
      <c r="DN29" s="657"/>
      <c r="DO29" s="657"/>
      <c r="DP29" s="657"/>
      <c r="DQ29" s="657"/>
      <c r="DR29" s="657"/>
      <c r="DS29" s="657"/>
      <c r="DT29" s="657"/>
      <c r="DU29" s="657"/>
      <c r="DV29" s="658"/>
      <c r="DW29" s="626">
        <v>20.8</v>
      </c>
      <c r="DX29" s="654"/>
      <c r="DY29" s="654"/>
      <c r="DZ29" s="654"/>
      <c r="EA29" s="654"/>
      <c r="EB29" s="654"/>
      <c r="EC29" s="655"/>
    </row>
    <row r="30" spans="2:133" ht="11.25" customHeight="1">
      <c r="B30" s="618" t="s">
        <v>303</v>
      </c>
      <c r="C30" s="619"/>
      <c r="D30" s="619"/>
      <c r="E30" s="619"/>
      <c r="F30" s="619"/>
      <c r="G30" s="619"/>
      <c r="H30" s="619"/>
      <c r="I30" s="619"/>
      <c r="J30" s="619"/>
      <c r="K30" s="619"/>
      <c r="L30" s="619"/>
      <c r="M30" s="619"/>
      <c r="N30" s="619"/>
      <c r="O30" s="619"/>
      <c r="P30" s="619"/>
      <c r="Q30" s="620"/>
      <c r="R30" s="621">
        <v>656003</v>
      </c>
      <c r="S30" s="622"/>
      <c r="T30" s="622"/>
      <c r="U30" s="622"/>
      <c r="V30" s="622"/>
      <c r="W30" s="622"/>
      <c r="X30" s="622"/>
      <c r="Y30" s="623"/>
      <c r="Z30" s="624">
        <v>0.5</v>
      </c>
      <c r="AA30" s="624"/>
      <c r="AB30" s="624"/>
      <c r="AC30" s="624"/>
      <c r="AD30" s="625">
        <v>139143</v>
      </c>
      <c r="AE30" s="625"/>
      <c r="AF30" s="625"/>
      <c r="AG30" s="625"/>
      <c r="AH30" s="625"/>
      <c r="AI30" s="625"/>
      <c r="AJ30" s="625"/>
      <c r="AK30" s="625"/>
      <c r="AL30" s="626">
        <v>0.2</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99</v>
      </c>
      <c r="BH30" s="682"/>
      <c r="BI30" s="682"/>
      <c r="BJ30" s="682"/>
      <c r="BK30" s="682"/>
      <c r="BL30" s="682"/>
      <c r="BM30" s="616">
        <v>96.4</v>
      </c>
      <c r="BN30" s="682"/>
      <c r="BO30" s="682"/>
      <c r="BP30" s="682"/>
      <c r="BQ30" s="683"/>
      <c r="BR30" s="681">
        <v>98.9</v>
      </c>
      <c r="BS30" s="682"/>
      <c r="BT30" s="682"/>
      <c r="BU30" s="682"/>
      <c r="BV30" s="682"/>
      <c r="BW30" s="682"/>
      <c r="BX30" s="616">
        <v>95.6</v>
      </c>
      <c r="BY30" s="682"/>
      <c r="BZ30" s="682"/>
      <c r="CA30" s="682"/>
      <c r="CB30" s="683"/>
      <c r="CD30" s="686"/>
      <c r="CE30" s="687"/>
      <c r="CF30" s="636" t="s">
        <v>306</v>
      </c>
      <c r="CG30" s="637"/>
      <c r="CH30" s="637"/>
      <c r="CI30" s="637"/>
      <c r="CJ30" s="637"/>
      <c r="CK30" s="637"/>
      <c r="CL30" s="637"/>
      <c r="CM30" s="637"/>
      <c r="CN30" s="637"/>
      <c r="CO30" s="637"/>
      <c r="CP30" s="637"/>
      <c r="CQ30" s="638"/>
      <c r="CR30" s="621">
        <v>14735349</v>
      </c>
      <c r="CS30" s="622"/>
      <c r="CT30" s="622"/>
      <c r="CU30" s="622"/>
      <c r="CV30" s="622"/>
      <c r="CW30" s="622"/>
      <c r="CX30" s="622"/>
      <c r="CY30" s="623"/>
      <c r="CZ30" s="626">
        <v>10.5</v>
      </c>
      <c r="DA30" s="654"/>
      <c r="DB30" s="654"/>
      <c r="DC30" s="659"/>
      <c r="DD30" s="630">
        <v>14410249</v>
      </c>
      <c r="DE30" s="622"/>
      <c r="DF30" s="622"/>
      <c r="DG30" s="622"/>
      <c r="DH30" s="622"/>
      <c r="DI30" s="622"/>
      <c r="DJ30" s="622"/>
      <c r="DK30" s="623"/>
      <c r="DL30" s="630">
        <v>14355034</v>
      </c>
      <c r="DM30" s="622"/>
      <c r="DN30" s="622"/>
      <c r="DO30" s="622"/>
      <c r="DP30" s="622"/>
      <c r="DQ30" s="622"/>
      <c r="DR30" s="622"/>
      <c r="DS30" s="622"/>
      <c r="DT30" s="622"/>
      <c r="DU30" s="622"/>
      <c r="DV30" s="623"/>
      <c r="DW30" s="626">
        <v>19.7</v>
      </c>
      <c r="DX30" s="654"/>
      <c r="DY30" s="654"/>
      <c r="DZ30" s="654"/>
      <c r="EA30" s="654"/>
      <c r="EB30" s="654"/>
      <c r="EC30" s="655"/>
    </row>
    <row r="31" spans="2:133" ht="11.25" customHeight="1">
      <c r="B31" s="618" t="s">
        <v>307</v>
      </c>
      <c r="C31" s="619"/>
      <c r="D31" s="619"/>
      <c r="E31" s="619"/>
      <c r="F31" s="619"/>
      <c r="G31" s="619"/>
      <c r="H31" s="619"/>
      <c r="I31" s="619"/>
      <c r="J31" s="619"/>
      <c r="K31" s="619"/>
      <c r="L31" s="619"/>
      <c r="M31" s="619"/>
      <c r="N31" s="619"/>
      <c r="O31" s="619"/>
      <c r="P31" s="619"/>
      <c r="Q31" s="620"/>
      <c r="R31" s="621">
        <v>787783</v>
      </c>
      <c r="S31" s="622"/>
      <c r="T31" s="622"/>
      <c r="U31" s="622"/>
      <c r="V31" s="622"/>
      <c r="W31" s="622"/>
      <c r="X31" s="622"/>
      <c r="Y31" s="623"/>
      <c r="Z31" s="624">
        <v>0.6</v>
      </c>
      <c r="AA31" s="624"/>
      <c r="AB31" s="624"/>
      <c r="AC31" s="624"/>
      <c r="AD31" s="625" t="s">
        <v>124</v>
      </c>
      <c r="AE31" s="625"/>
      <c r="AF31" s="625"/>
      <c r="AG31" s="625"/>
      <c r="AH31" s="625"/>
      <c r="AI31" s="625"/>
      <c r="AJ31" s="625"/>
      <c r="AK31" s="625"/>
      <c r="AL31" s="626" t="s">
        <v>234</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98.9</v>
      </c>
      <c r="BH31" s="657"/>
      <c r="BI31" s="657"/>
      <c r="BJ31" s="657"/>
      <c r="BK31" s="657"/>
      <c r="BL31" s="657"/>
      <c r="BM31" s="627">
        <v>96</v>
      </c>
      <c r="BN31" s="679"/>
      <c r="BO31" s="679"/>
      <c r="BP31" s="679"/>
      <c r="BQ31" s="680"/>
      <c r="BR31" s="678">
        <v>98.8</v>
      </c>
      <c r="BS31" s="657"/>
      <c r="BT31" s="657"/>
      <c r="BU31" s="657"/>
      <c r="BV31" s="657"/>
      <c r="BW31" s="657"/>
      <c r="BX31" s="627">
        <v>95.2</v>
      </c>
      <c r="BY31" s="679"/>
      <c r="BZ31" s="679"/>
      <c r="CA31" s="679"/>
      <c r="CB31" s="680"/>
      <c r="CD31" s="686"/>
      <c r="CE31" s="687"/>
      <c r="CF31" s="636" t="s">
        <v>310</v>
      </c>
      <c r="CG31" s="637"/>
      <c r="CH31" s="637"/>
      <c r="CI31" s="637"/>
      <c r="CJ31" s="637"/>
      <c r="CK31" s="637"/>
      <c r="CL31" s="637"/>
      <c r="CM31" s="637"/>
      <c r="CN31" s="637"/>
      <c r="CO31" s="637"/>
      <c r="CP31" s="637"/>
      <c r="CQ31" s="638"/>
      <c r="CR31" s="621">
        <v>800263</v>
      </c>
      <c r="CS31" s="657"/>
      <c r="CT31" s="657"/>
      <c r="CU31" s="657"/>
      <c r="CV31" s="657"/>
      <c r="CW31" s="657"/>
      <c r="CX31" s="657"/>
      <c r="CY31" s="658"/>
      <c r="CZ31" s="626">
        <v>0.6</v>
      </c>
      <c r="DA31" s="654"/>
      <c r="DB31" s="654"/>
      <c r="DC31" s="659"/>
      <c r="DD31" s="630">
        <v>800263</v>
      </c>
      <c r="DE31" s="657"/>
      <c r="DF31" s="657"/>
      <c r="DG31" s="657"/>
      <c r="DH31" s="657"/>
      <c r="DI31" s="657"/>
      <c r="DJ31" s="657"/>
      <c r="DK31" s="658"/>
      <c r="DL31" s="630">
        <v>800263</v>
      </c>
      <c r="DM31" s="657"/>
      <c r="DN31" s="657"/>
      <c r="DO31" s="657"/>
      <c r="DP31" s="657"/>
      <c r="DQ31" s="657"/>
      <c r="DR31" s="657"/>
      <c r="DS31" s="657"/>
      <c r="DT31" s="657"/>
      <c r="DU31" s="657"/>
      <c r="DV31" s="658"/>
      <c r="DW31" s="626">
        <v>1.1000000000000001</v>
      </c>
      <c r="DX31" s="654"/>
      <c r="DY31" s="654"/>
      <c r="DZ31" s="654"/>
      <c r="EA31" s="654"/>
      <c r="EB31" s="654"/>
      <c r="EC31" s="655"/>
    </row>
    <row r="32" spans="2:133" ht="11.25" customHeight="1">
      <c r="B32" s="618" t="s">
        <v>311</v>
      </c>
      <c r="C32" s="619"/>
      <c r="D32" s="619"/>
      <c r="E32" s="619"/>
      <c r="F32" s="619"/>
      <c r="G32" s="619"/>
      <c r="H32" s="619"/>
      <c r="I32" s="619"/>
      <c r="J32" s="619"/>
      <c r="K32" s="619"/>
      <c r="L32" s="619"/>
      <c r="M32" s="619"/>
      <c r="N32" s="619"/>
      <c r="O32" s="619"/>
      <c r="P32" s="619"/>
      <c r="Q32" s="620"/>
      <c r="R32" s="621">
        <v>3939709</v>
      </c>
      <c r="S32" s="622"/>
      <c r="T32" s="622"/>
      <c r="U32" s="622"/>
      <c r="V32" s="622"/>
      <c r="W32" s="622"/>
      <c r="X32" s="622"/>
      <c r="Y32" s="623"/>
      <c r="Z32" s="624">
        <v>2.8</v>
      </c>
      <c r="AA32" s="624"/>
      <c r="AB32" s="624"/>
      <c r="AC32" s="624"/>
      <c r="AD32" s="625" t="s">
        <v>124</v>
      </c>
      <c r="AE32" s="625"/>
      <c r="AF32" s="625"/>
      <c r="AG32" s="625"/>
      <c r="AH32" s="625"/>
      <c r="AI32" s="625"/>
      <c r="AJ32" s="625"/>
      <c r="AK32" s="625"/>
      <c r="AL32" s="626" t="s">
        <v>234</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98.9</v>
      </c>
      <c r="BH32" s="691"/>
      <c r="BI32" s="691"/>
      <c r="BJ32" s="691"/>
      <c r="BK32" s="691"/>
      <c r="BL32" s="691"/>
      <c r="BM32" s="692">
        <v>96.2</v>
      </c>
      <c r="BN32" s="691"/>
      <c r="BO32" s="691"/>
      <c r="BP32" s="691"/>
      <c r="BQ32" s="693"/>
      <c r="BR32" s="690">
        <v>98.8</v>
      </c>
      <c r="BS32" s="691"/>
      <c r="BT32" s="691"/>
      <c r="BU32" s="691"/>
      <c r="BV32" s="691"/>
      <c r="BW32" s="691"/>
      <c r="BX32" s="692">
        <v>95.2</v>
      </c>
      <c r="BY32" s="691"/>
      <c r="BZ32" s="691"/>
      <c r="CA32" s="691"/>
      <c r="CB32" s="693"/>
      <c r="CD32" s="688"/>
      <c r="CE32" s="689"/>
      <c r="CF32" s="636" t="s">
        <v>313</v>
      </c>
      <c r="CG32" s="637"/>
      <c r="CH32" s="637"/>
      <c r="CI32" s="637"/>
      <c r="CJ32" s="637"/>
      <c r="CK32" s="637"/>
      <c r="CL32" s="637"/>
      <c r="CM32" s="637"/>
      <c r="CN32" s="637"/>
      <c r="CO32" s="637"/>
      <c r="CP32" s="637"/>
      <c r="CQ32" s="638"/>
      <c r="CR32" s="621">
        <v>6707</v>
      </c>
      <c r="CS32" s="622"/>
      <c r="CT32" s="622"/>
      <c r="CU32" s="622"/>
      <c r="CV32" s="622"/>
      <c r="CW32" s="622"/>
      <c r="CX32" s="622"/>
      <c r="CY32" s="623"/>
      <c r="CZ32" s="626">
        <v>0</v>
      </c>
      <c r="DA32" s="654"/>
      <c r="DB32" s="654"/>
      <c r="DC32" s="659"/>
      <c r="DD32" s="630">
        <v>6707</v>
      </c>
      <c r="DE32" s="622"/>
      <c r="DF32" s="622"/>
      <c r="DG32" s="622"/>
      <c r="DH32" s="622"/>
      <c r="DI32" s="622"/>
      <c r="DJ32" s="622"/>
      <c r="DK32" s="623"/>
      <c r="DL32" s="630">
        <v>6707</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314</v>
      </c>
      <c r="C33" s="619"/>
      <c r="D33" s="619"/>
      <c r="E33" s="619"/>
      <c r="F33" s="619"/>
      <c r="G33" s="619"/>
      <c r="H33" s="619"/>
      <c r="I33" s="619"/>
      <c r="J33" s="619"/>
      <c r="K33" s="619"/>
      <c r="L33" s="619"/>
      <c r="M33" s="619"/>
      <c r="N33" s="619"/>
      <c r="O33" s="619"/>
      <c r="P33" s="619"/>
      <c r="Q33" s="620"/>
      <c r="R33" s="621">
        <v>1631376</v>
      </c>
      <c r="S33" s="622"/>
      <c r="T33" s="622"/>
      <c r="U33" s="622"/>
      <c r="V33" s="622"/>
      <c r="W33" s="622"/>
      <c r="X33" s="622"/>
      <c r="Y33" s="623"/>
      <c r="Z33" s="624">
        <v>1.2</v>
      </c>
      <c r="AA33" s="624"/>
      <c r="AB33" s="624"/>
      <c r="AC33" s="624"/>
      <c r="AD33" s="625" t="s">
        <v>124</v>
      </c>
      <c r="AE33" s="625"/>
      <c r="AF33" s="625"/>
      <c r="AG33" s="625"/>
      <c r="AH33" s="625"/>
      <c r="AI33" s="625"/>
      <c r="AJ33" s="625"/>
      <c r="AK33" s="625"/>
      <c r="AL33" s="626" t="s">
        <v>124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51235836</v>
      </c>
      <c r="CS33" s="657"/>
      <c r="CT33" s="657"/>
      <c r="CU33" s="657"/>
      <c r="CV33" s="657"/>
      <c r="CW33" s="657"/>
      <c r="CX33" s="657"/>
      <c r="CY33" s="658"/>
      <c r="CZ33" s="626">
        <v>36.5</v>
      </c>
      <c r="DA33" s="654"/>
      <c r="DB33" s="654"/>
      <c r="DC33" s="659"/>
      <c r="DD33" s="630">
        <v>35544063</v>
      </c>
      <c r="DE33" s="657"/>
      <c r="DF33" s="657"/>
      <c r="DG33" s="657"/>
      <c r="DH33" s="657"/>
      <c r="DI33" s="657"/>
      <c r="DJ33" s="657"/>
      <c r="DK33" s="658"/>
      <c r="DL33" s="630">
        <v>22702218</v>
      </c>
      <c r="DM33" s="657"/>
      <c r="DN33" s="657"/>
      <c r="DO33" s="657"/>
      <c r="DP33" s="657"/>
      <c r="DQ33" s="657"/>
      <c r="DR33" s="657"/>
      <c r="DS33" s="657"/>
      <c r="DT33" s="657"/>
      <c r="DU33" s="657"/>
      <c r="DV33" s="658"/>
      <c r="DW33" s="626">
        <v>31.2</v>
      </c>
      <c r="DX33" s="654"/>
      <c r="DY33" s="654"/>
      <c r="DZ33" s="654"/>
      <c r="EA33" s="654"/>
      <c r="EB33" s="654"/>
      <c r="EC33" s="655"/>
    </row>
    <row r="34" spans="2:133" ht="11.25" customHeight="1">
      <c r="B34" s="618" t="s">
        <v>316</v>
      </c>
      <c r="C34" s="619"/>
      <c r="D34" s="619"/>
      <c r="E34" s="619"/>
      <c r="F34" s="619"/>
      <c r="G34" s="619"/>
      <c r="H34" s="619"/>
      <c r="I34" s="619"/>
      <c r="J34" s="619"/>
      <c r="K34" s="619"/>
      <c r="L34" s="619"/>
      <c r="M34" s="619"/>
      <c r="N34" s="619"/>
      <c r="O34" s="619"/>
      <c r="P34" s="619"/>
      <c r="Q34" s="620"/>
      <c r="R34" s="621">
        <v>8708952</v>
      </c>
      <c r="S34" s="622"/>
      <c r="T34" s="622"/>
      <c r="U34" s="622"/>
      <c r="V34" s="622"/>
      <c r="W34" s="622"/>
      <c r="X34" s="622"/>
      <c r="Y34" s="623"/>
      <c r="Z34" s="624">
        <v>6.2</v>
      </c>
      <c r="AA34" s="624"/>
      <c r="AB34" s="624"/>
      <c r="AC34" s="624"/>
      <c r="AD34" s="625">
        <v>136244</v>
      </c>
      <c r="AE34" s="625"/>
      <c r="AF34" s="625"/>
      <c r="AG34" s="625"/>
      <c r="AH34" s="625"/>
      <c r="AI34" s="625"/>
      <c r="AJ34" s="625"/>
      <c r="AK34" s="625"/>
      <c r="AL34" s="626">
        <v>0.2</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13139797</v>
      </c>
      <c r="CS34" s="622"/>
      <c r="CT34" s="622"/>
      <c r="CU34" s="622"/>
      <c r="CV34" s="622"/>
      <c r="CW34" s="622"/>
      <c r="CX34" s="622"/>
      <c r="CY34" s="623"/>
      <c r="CZ34" s="626">
        <v>9.4</v>
      </c>
      <c r="DA34" s="654"/>
      <c r="DB34" s="654"/>
      <c r="DC34" s="659"/>
      <c r="DD34" s="630">
        <v>9747492</v>
      </c>
      <c r="DE34" s="622"/>
      <c r="DF34" s="622"/>
      <c r="DG34" s="622"/>
      <c r="DH34" s="622"/>
      <c r="DI34" s="622"/>
      <c r="DJ34" s="622"/>
      <c r="DK34" s="623"/>
      <c r="DL34" s="630">
        <v>8130079</v>
      </c>
      <c r="DM34" s="622"/>
      <c r="DN34" s="622"/>
      <c r="DO34" s="622"/>
      <c r="DP34" s="622"/>
      <c r="DQ34" s="622"/>
      <c r="DR34" s="622"/>
      <c r="DS34" s="622"/>
      <c r="DT34" s="622"/>
      <c r="DU34" s="622"/>
      <c r="DV34" s="623"/>
      <c r="DW34" s="626">
        <v>11.2</v>
      </c>
      <c r="DX34" s="654"/>
      <c r="DY34" s="654"/>
      <c r="DZ34" s="654"/>
      <c r="EA34" s="654"/>
      <c r="EB34" s="654"/>
      <c r="EC34" s="655"/>
    </row>
    <row r="35" spans="2:133" ht="11.25" customHeight="1">
      <c r="B35" s="618" t="s">
        <v>320</v>
      </c>
      <c r="C35" s="619"/>
      <c r="D35" s="619"/>
      <c r="E35" s="619"/>
      <c r="F35" s="619"/>
      <c r="G35" s="619"/>
      <c r="H35" s="619"/>
      <c r="I35" s="619"/>
      <c r="J35" s="619"/>
      <c r="K35" s="619"/>
      <c r="L35" s="619"/>
      <c r="M35" s="619"/>
      <c r="N35" s="619"/>
      <c r="O35" s="619"/>
      <c r="P35" s="619"/>
      <c r="Q35" s="620"/>
      <c r="R35" s="621">
        <v>12833400</v>
      </c>
      <c r="S35" s="622"/>
      <c r="T35" s="622"/>
      <c r="U35" s="622"/>
      <c r="V35" s="622"/>
      <c r="W35" s="622"/>
      <c r="X35" s="622"/>
      <c r="Y35" s="623"/>
      <c r="Z35" s="624">
        <v>9.1</v>
      </c>
      <c r="AA35" s="624"/>
      <c r="AB35" s="624"/>
      <c r="AC35" s="624"/>
      <c r="AD35" s="625" t="s">
        <v>124</v>
      </c>
      <c r="AE35" s="625"/>
      <c r="AF35" s="625"/>
      <c r="AG35" s="625"/>
      <c r="AH35" s="625"/>
      <c r="AI35" s="625"/>
      <c r="AJ35" s="625"/>
      <c r="AK35" s="625"/>
      <c r="AL35" s="626" t="s">
        <v>234</v>
      </c>
      <c r="AM35" s="627"/>
      <c r="AN35" s="627"/>
      <c r="AO35" s="628"/>
      <c r="AP35" s="214"/>
      <c r="AQ35" s="694" t="s">
        <v>321</v>
      </c>
      <c r="AR35" s="695"/>
      <c r="AS35" s="695"/>
      <c r="AT35" s="695"/>
      <c r="AU35" s="695"/>
      <c r="AV35" s="695"/>
      <c r="AW35" s="695"/>
      <c r="AX35" s="695"/>
      <c r="AY35" s="696"/>
      <c r="AZ35" s="610">
        <v>14965470</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843537</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3305820</v>
      </c>
      <c r="CS35" s="657"/>
      <c r="CT35" s="657"/>
      <c r="CU35" s="657"/>
      <c r="CV35" s="657"/>
      <c r="CW35" s="657"/>
      <c r="CX35" s="657"/>
      <c r="CY35" s="658"/>
      <c r="CZ35" s="626">
        <v>2.4</v>
      </c>
      <c r="DA35" s="654"/>
      <c r="DB35" s="654"/>
      <c r="DC35" s="659"/>
      <c r="DD35" s="630">
        <v>2512421</v>
      </c>
      <c r="DE35" s="657"/>
      <c r="DF35" s="657"/>
      <c r="DG35" s="657"/>
      <c r="DH35" s="657"/>
      <c r="DI35" s="657"/>
      <c r="DJ35" s="657"/>
      <c r="DK35" s="658"/>
      <c r="DL35" s="630">
        <v>2484541</v>
      </c>
      <c r="DM35" s="657"/>
      <c r="DN35" s="657"/>
      <c r="DO35" s="657"/>
      <c r="DP35" s="657"/>
      <c r="DQ35" s="657"/>
      <c r="DR35" s="657"/>
      <c r="DS35" s="657"/>
      <c r="DT35" s="657"/>
      <c r="DU35" s="657"/>
      <c r="DV35" s="658"/>
      <c r="DW35" s="626">
        <v>3.4</v>
      </c>
      <c r="DX35" s="654"/>
      <c r="DY35" s="654"/>
      <c r="DZ35" s="654"/>
      <c r="EA35" s="654"/>
      <c r="EB35" s="654"/>
      <c r="EC35" s="655"/>
    </row>
    <row r="36" spans="2:133" ht="11.25" customHeight="1">
      <c r="B36" s="618" t="s">
        <v>324</v>
      </c>
      <c r="C36" s="619"/>
      <c r="D36" s="619"/>
      <c r="E36" s="619"/>
      <c r="F36" s="619"/>
      <c r="G36" s="619"/>
      <c r="H36" s="619"/>
      <c r="I36" s="619"/>
      <c r="J36" s="619"/>
      <c r="K36" s="619"/>
      <c r="L36" s="619"/>
      <c r="M36" s="619"/>
      <c r="N36" s="619"/>
      <c r="O36" s="619"/>
      <c r="P36" s="619"/>
      <c r="Q36" s="620"/>
      <c r="R36" s="621" t="s">
        <v>234</v>
      </c>
      <c r="S36" s="622"/>
      <c r="T36" s="622"/>
      <c r="U36" s="622"/>
      <c r="V36" s="622"/>
      <c r="W36" s="622"/>
      <c r="X36" s="622"/>
      <c r="Y36" s="623"/>
      <c r="Z36" s="624" t="s">
        <v>124</v>
      </c>
      <c r="AA36" s="624"/>
      <c r="AB36" s="624"/>
      <c r="AC36" s="624"/>
      <c r="AD36" s="625" t="s">
        <v>234</v>
      </c>
      <c r="AE36" s="625"/>
      <c r="AF36" s="625"/>
      <c r="AG36" s="625"/>
      <c r="AH36" s="625"/>
      <c r="AI36" s="625"/>
      <c r="AJ36" s="625"/>
      <c r="AK36" s="625"/>
      <c r="AL36" s="626" t="s">
        <v>124</v>
      </c>
      <c r="AM36" s="627"/>
      <c r="AN36" s="627"/>
      <c r="AO36" s="628"/>
      <c r="AQ36" s="698" t="s">
        <v>325</v>
      </c>
      <c r="AR36" s="699"/>
      <c r="AS36" s="699"/>
      <c r="AT36" s="699"/>
      <c r="AU36" s="699"/>
      <c r="AV36" s="699"/>
      <c r="AW36" s="699"/>
      <c r="AX36" s="699"/>
      <c r="AY36" s="700"/>
      <c r="AZ36" s="621">
        <v>2944816</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-769178</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14193945</v>
      </c>
      <c r="CS36" s="622"/>
      <c r="CT36" s="622"/>
      <c r="CU36" s="622"/>
      <c r="CV36" s="622"/>
      <c r="CW36" s="622"/>
      <c r="CX36" s="622"/>
      <c r="CY36" s="623"/>
      <c r="CZ36" s="626">
        <v>10.1</v>
      </c>
      <c r="DA36" s="654"/>
      <c r="DB36" s="654"/>
      <c r="DC36" s="659"/>
      <c r="DD36" s="630">
        <v>13127695</v>
      </c>
      <c r="DE36" s="622"/>
      <c r="DF36" s="622"/>
      <c r="DG36" s="622"/>
      <c r="DH36" s="622"/>
      <c r="DI36" s="622"/>
      <c r="DJ36" s="622"/>
      <c r="DK36" s="623"/>
      <c r="DL36" s="630">
        <v>6651046</v>
      </c>
      <c r="DM36" s="622"/>
      <c r="DN36" s="622"/>
      <c r="DO36" s="622"/>
      <c r="DP36" s="622"/>
      <c r="DQ36" s="622"/>
      <c r="DR36" s="622"/>
      <c r="DS36" s="622"/>
      <c r="DT36" s="622"/>
      <c r="DU36" s="622"/>
      <c r="DV36" s="623"/>
      <c r="DW36" s="626">
        <v>9.1</v>
      </c>
      <c r="DX36" s="654"/>
      <c r="DY36" s="654"/>
      <c r="DZ36" s="654"/>
      <c r="EA36" s="654"/>
      <c r="EB36" s="654"/>
      <c r="EC36" s="655"/>
    </row>
    <row r="37" spans="2:133" ht="11.25" customHeight="1">
      <c r="B37" s="618" t="s">
        <v>328</v>
      </c>
      <c r="C37" s="619"/>
      <c r="D37" s="619"/>
      <c r="E37" s="619"/>
      <c r="F37" s="619"/>
      <c r="G37" s="619"/>
      <c r="H37" s="619"/>
      <c r="I37" s="619"/>
      <c r="J37" s="619"/>
      <c r="K37" s="619"/>
      <c r="L37" s="619"/>
      <c r="M37" s="619"/>
      <c r="N37" s="619"/>
      <c r="O37" s="619"/>
      <c r="P37" s="619"/>
      <c r="Q37" s="620"/>
      <c r="R37" s="621">
        <v>4332400</v>
      </c>
      <c r="S37" s="622"/>
      <c r="T37" s="622"/>
      <c r="U37" s="622"/>
      <c r="V37" s="622"/>
      <c r="W37" s="622"/>
      <c r="X37" s="622"/>
      <c r="Y37" s="623"/>
      <c r="Z37" s="624">
        <v>3.1</v>
      </c>
      <c r="AA37" s="624"/>
      <c r="AB37" s="624"/>
      <c r="AC37" s="624"/>
      <c r="AD37" s="625" t="s">
        <v>124</v>
      </c>
      <c r="AE37" s="625"/>
      <c r="AF37" s="625"/>
      <c r="AG37" s="625"/>
      <c r="AH37" s="625"/>
      <c r="AI37" s="625"/>
      <c r="AJ37" s="625"/>
      <c r="AK37" s="625"/>
      <c r="AL37" s="626" t="s">
        <v>234</v>
      </c>
      <c r="AM37" s="627"/>
      <c r="AN37" s="627"/>
      <c r="AO37" s="628"/>
      <c r="AQ37" s="698" t="s">
        <v>329</v>
      </c>
      <c r="AR37" s="699"/>
      <c r="AS37" s="699"/>
      <c r="AT37" s="699"/>
      <c r="AU37" s="699"/>
      <c r="AV37" s="699"/>
      <c r="AW37" s="699"/>
      <c r="AX37" s="699"/>
      <c r="AY37" s="700"/>
      <c r="AZ37" s="621">
        <v>1710733</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40005</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1899532</v>
      </c>
      <c r="CS37" s="657"/>
      <c r="CT37" s="657"/>
      <c r="CU37" s="657"/>
      <c r="CV37" s="657"/>
      <c r="CW37" s="657"/>
      <c r="CX37" s="657"/>
      <c r="CY37" s="658"/>
      <c r="CZ37" s="626">
        <v>1.4</v>
      </c>
      <c r="DA37" s="654"/>
      <c r="DB37" s="654"/>
      <c r="DC37" s="659"/>
      <c r="DD37" s="630">
        <v>1899532</v>
      </c>
      <c r="DE37" s="657"/>
      <c r="DF37" s="657"/>
      <c r="DG37" s="657"/>
      <c r="DH37" s="657"/>
      <c r="DI37" s="657"/>
      <c r="DJ37" s="657"/>
      <c r="DK37" s="658"/>
      <c r="DL37" s="630">
        <v>1832649</v>
      </c>
      <c r="DM37" s="657"/>
      <c r="DN37" s="657"/>
      <c r="DO37" s="657"/>
      <c r="DP37" s="657"/>
      <c r="DQ37" s="657"/>
      <c r="DR37" s="657"/>
      <c r="DS37" s="657"/>
      <c r="DT37" s="657"/>
      <c r="DU37" s="657"/>
      <c r="DV37" s="658"/>
      <c r="DW37" s="626">
        <v>2.5</v>
      </c>
      <c r="DX37" s="654"/>
      <c r="DY37" s="654"/>
      <c r="DZ37" s="654"/>
      <c r="EA37" s="654"/>
      <c r="EB37" s="654"/>
      <c r="EC37" s="655"/>
    </row>
    <row r="38" spans="2:133" ht="11.25" customHeight="1">
      <c r="B38" s="666" t="s">
        <v>332</v>
      </c>
      <c r="C38" s="667"/>
      <c r="D38" s="667"/>
      <c r="E38" s="667"/>
      <c r="F38" s="667"/>
      <c r="G38" s="667"/>
      <c r="H38" s="667"/>
      <c r="I38" s="667"/>
      <c r="J38" s="667"/>
      <c r="K38" s="667"/>
      <c r="L38" s="667"/>
      <c r="M38" s="667"/>
      <c r="N38" s="667"/>
      <c r="O38" s="667"/>
      <c r="P38" s="667"/>
      <c r="Q38" s="668"/>
      <c r="R38" s="701">
        <v>141331406</v>
      </c>
      <c r="S38" s="702"/>
      <c r="T38" s="702"/>
      <c r="U38" s="702"/>
      <c r="V38" s="702"/>
      <c r="W38" s="702"/>
      <c r="X38" s="702"/>
      <c r="Y38" s="703"/>
      <c r="Z38" s="704">
        <v>100</v>
      </c>
      <c r="AA38" s="704"/>
      <c r="AB38" s="704"/>
      <c r="AC38" s="704"/>
      <c r="AD38" s="705">
        <v>68490207</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383527</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59061</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9826680</v>
      </c>
      <c r="CS38" s="622"/>
      <c r="CT38" s="622"/>
      <c r="CU38" s="622"/>
      <c r="CV38" s="622"/>
      <c r="CW38" s="622"/>
      <c r="CX38" s="622"/>
      <c r="CY38" s="623"/>
      <c r="CZ38" s="626">
        <v>7</v>
      </c>
      <c r="DA38" s="654"/>
      <c r="DB38" s="654"/>
      <c r="DC38" s="659"/>
      <c r="DD38" s="630">
        <v>7525842</v>
      </c>
      <c r="DE38" s="622"/>
      <c r="DF38" s="622"/>
      <c r="DG38" s="622"/>
      <c r="DH38" s="622"/>
      <c r="DI38" s="622"/>
      <c r="DJ38" s="622"/>
      <c r="DK38" s="623"/>
      <c r="DL38" s="630">
        <v>5436552</v>
      </c>
      <c r="DM38" s="622"/>
      <c r="DN38" s="622"/>
      <c r="DO38" s="622"/>
      <c r="DP38" s="622"/>
      <c r="DQ38" s="622"/>
      <c r="DR38" s="622"/>
      <c r="DS38" s="622"/>
      <c r="DT38" s="622"/>
      <c r="DU38" s="622"/>
      <c r="DV38" s="623"/>
      <c r="DW38" s="626">
        <v>7.5</v>
      </c>
      <c r="DX38" s="654"/>
      <c r="DY38" s="654"/>
      <c r="DZ38" s="654"/>
      <c r="EA38" s="654"/>
      <c r="EB38" s="654"/>
      <c r="EC38" s="655"/>
    </row>
    <row r="39" spans="2:133" ht="11.25" customHeight="1">
      <c r="AQ39" s="698" t="s">
        <v>336</v>
      </c>
      <c r="AR39" s="699"/>
      <c r="AS39" s="699"/>
      <c r="AT39" s="699"/>
      <c r="AU39" s="699"/>
      <c r="AV39" s="699"/>
      <c r="AW39" s="699"/>
      <c r="AX39" s="699"/>
      <c r="AY39" s="700"/>
      <c r="AZ39" s="621">
        <v>321301</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92</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3070413</v>
      </c>
      <c r="CS39" s="657"/>
      <c r="CT39" s="657"/>
      <c r="CU39" s="657"/>
      <c r="CV39" s="657"/>
      <c r="CW39" s="657"/>
      <c r="CX39" s="657"/>
      <c r="CY39" s="658"/>
      <c r="CZ39" s="626">
        <v>2.2000000000000002</v>
      </c>
      <c r="DA39" s="654"/>
      <c r="DB39" s="654"/>
      <c r="DC39" s="659"/>
      <c r="DD39" s="630">
        <v>2603141</v>
      </c>
      <c r="DE39" s="657"/>
      <c r="DF39" s="657"/>
      <c r="DG39" s="657"/>
      <c r="DH39" s="657"/>
      <c r="DI39" s="657"/>
      <c r="DJ39" s="657"/>
      <c r="DK39" s="658"/>
      <c r="DL39" s="630" t="s">
        <v>124</v>
      </c>
      <c r="DM39" s="657"/>
      <c r="DN39" s="657"/>
      <c r="DO39" s="657"/>
      <c r="DP39" s="657"/>
      <c r="DQ39" s="657"/>
      <c r="DR39" s="657"/>
      <c r="DS39" s="657"/>
      <c r="DT39" s="657"/>
      <c r="DU39" s="657"/>
      <c r="DV39" s="658"/>
      <c r="DW39" s="626" t="s">
        <v>234</v>
      </c>
      <c r="DX39" s="654"/>
      <c r="DY39" s="654"/>
      <c r="DZ39" s="654"/>
      <c r="EA39" s="654"/>
      <c r="EB39" s="654"/>
      <c r="EC39" s="655"/>
    </row>
    <row r="40" spans="2:133" ht="11.25" customHeight="1">
      <c r="AQ40" s="698" t="s">
        <v>340</v>
      </c>
      <c r="AR40" s="699"/>
      <c r="AS40" s="699"/>
      <c r="AT40" s="699"/>
      <c r="AU40" s="699"/>
      <c r="AV40" s="699"/>
      <c r="AW40" s="699"/>
      <c r="AX40" s="699"/>
      <c r="AY40" s="700"/>
      <c r="AZ40" s="621">
        <v>3900029</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142</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7699181</v>
      </c>
      <c r="CS40" s="622"/>
      <c r="CT40" s="622"/>
      <c r="CU40" s="622"/>
      <c r="CV40" s="622"/>
      <c r="CW40" s="622"/>
      <c r="CX40" s="622"/>
      <c r="CY40" s="623"/>
      <c r="CZ40" s="626">
        <v>5.5</v>
      </c>
      <c r="DA40" s="654"/>
      <c r="DB40" s="654"/>
      <c r="DC40" s="659"/>
      <c r="DD40" s="630">
        <v>27472</v>
      </c>
      <c r="DE40" s="622"/>
      <c r="DF40" s="622"/>
      <c r="DG40" s="622"/>
      <c r="DH40" s="622"/>
      <c r="DI40" s="622"/>
      <c r="DJ40" s="622"/>
      <c r="DK40" s="623"/>
      <c r="DL40" s="630" t="s">
        <v>124</v>
      </c>
      <c r="DM40" s="622"/>
      <c r="DN40" s="622"/>
      <c r="DO40" s="622"/>
      <c r="DP40" s="622"/>
      <c r="DQ40" s="622"/>
      <c r="DR40" s="622"/>
      <c r="DS40" s="622"/>
      <c r="DT40" s="622"/>
      <c r="DU40" s="622"/>
      <c r="DV40" s="623"/>
      <c r="DW40" s="626" t="s">
        <v>124</v>
      </c>
      <c r="DX40" s="654"/>
      <c r="DY40" s="654"/>
      <c r="DZ40" s="654"/>
      <c r="EA40" s="654"/>
      <c r="EB40" s="654"/>
      <c r="EC40" s="655"/>
    </row>
    <row r="41" spans="2:133" ht="11.25" customHeight="1">
      <c r="AQ41" s="708" t="s">
        <v>343</v>
      </c>
      <c r="AR41" s="709"/>
      <c r="AS41" s="709"/>
      <c r="AT41" s="709"/>
      <c r="AU41" s="709"/>
      <c r="AV41" s="709"/>
      <c r="AW41" s="709"/>
      <c r="AX41" s="709"/>
      <c r="AY41" s="710"/>
      <c r="AZ41" s="701">
        <v>5705064</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366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124</v>
      </c>
      <c r="CS41" s="657"/>
      <c r="CT41" s="657"/>
      <c r="CU41" s="657"/>
      <c r="CV41" s="657"/>
      <c r="CW41" s="657"/>
      <c r="CX41" s="657"/>
      <c r="CY41" s="658"/>
      <c r="CZ41" s="626" t="s">
        <v>234</v>
      </c>
      <c r="DA41" s="654"/>
      <c r="DB41" s="654"/>
      <c r="DC41" s="659"/>
      <c r="DD41" s="630" t="s">
        <v>234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14052271</v>
      </c>
      <c r="CS42" s="622"/>
      <c r="CT42" s="622"/>
      <c r="CU42" s="622"/>
      <c r="CV42" s="622"/>
      <c r="CW42" s="622"/>
      <c r="CX42" s="622"/>
      <c r="CY42" s="623"/>
      <c r="CZ42" s="626">
        <v>10</v>
      </c>
      <c r="DA42" s="627"/>
      <c r="DB42" s="627"/>
      <c r="DC42" s="722"/>
      <c r="DD42" s="630">
        <v>1424234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319449</v>
      </c>
      <c r="CS43" s="657"/>
      <c r="CT43" s="657"/>
      <c r="CU43" s="657"/>
      <c r="CV43" s="657"/>
      <c r="CW43" s="657"/>
      <c r="CX43" s="657"/>
      <c r="CY43" s="658"/>
      <c r="CZ43" s="626">
        <v>0.2</v>
      </c>
      <c r="DA43" s="654"/>
      <c r="DB43" s="654"/>
      <c r="DC43" s="659"/>
      <c r="DD43" s="630">
        <v>287849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14052271</v>
      </c>
      <c r="CS44" s="622"/>
      <c r="CT44" s="622"/>
      <c r="CU44" s="622"/>
      <c r="CV44" s="622"/>
      <c r="CW44" s="622"/>
      <c r="CX44" s="622"/>
      <c r="CY44" s="623"/>
      <c r="CZ44" s="626">
        <v>10</v>
      </c>
      <c r="DA44" s="627"/>
      <c r="DB44" s="627"/>
      <c r="DC44" s="722"/>
      <c r="DD44" s="630">
        <v>1424234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6467718</v>
      </c>
      <c r="CS45" s="657"/>
      <c r="CT45" s="657"/>
      <c r="CU45" s="657"/>
      <c r="CV45" s="657"/>
      <c r="CW45" s="657"/>
      <c r="CX45" s="657"/>
      <c r="CY45" s="658"/>
      <c r="CZ45" s="626">
        <v>4.5999999999999996</v>
      </c>
      <c r="DA45" s="654"/>
      <c r="DB45" s="654"/>
      <c r="DC45" s="659"/>
      <c r="DD45" s="630">
        <v>102658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6707095</v>
      </c>
      <c r="CS46" s="622"/>
      <c r="CT46" s="622"/>
      <c r="CU46" s="622"/>
      <c r="CV46" s="622"/>
      <c r="CW46" s="622"/>
      <c r="CX46" s="622"/>
      <c r="CY46" s="623"/>
      <c r="CZ46" s="626">
        <v>4.8</v>
      </c>
      <c r="DA46" s="627"/>
      <c r="DB46" s="627"/>
      <c r="DC46" s="722"/>
      <c r="DD46" s="630">
        <v>1321255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124</v>
      </c>
      <c r="CS47" s="657"/>
      <c r="CT47" s="657"/>
      <c r="CU47" s="657"/>
      <c r="CV47" s="657"/>
      <c r="CW47" s="657"/>
      <c r="CX47" s="657"/>
      <c r="CY47" s="658"/>
      <c r="CZ47" s="626" t="s">
        <v>234</v>
      </c>
      <c r="DA47" s="654"/>
      <c r="DB47" s="654"/>
      <c r="DC47" s="659"/>
      <c r="DD47" s="630" t="s">
        <v>124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124</v>
      </c>
      <c r="CS48" s="622"/>
      <c r="CT48" s="622"/>
      <c r="CU48" s="622"/>
      <c r="CV48" s="622"/>
      <c r="CW48" s="622"/>
      <c r="CX48" s="622"/>
      <c r="CY48" s="623"/>
      <c r="CZ48" s="626" t="s">
        <v>124</v>
      </c>
      <c r="DA48" s="627"/>
      <c r="DB48" s="627"/>
      <c r="DC48" s="722"/>
      <c r="DD48" s="630" t="s">
        <v>124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140296035</v>
      </c>
      <c r="CS49" s="691"/>
      <c r="CT49" s="691"/>
      <c r="CU49" s="691"/>
      <c r="CV49" s="691"/>
      <c r="CW49" s="691"/>
      <c r="CX49" s="691"/>
      <c r="CY49" s="723"/>
      <c r="CZ49" s="706">
        <v>100</v>
      </c>
      <c r="DA49" s="724"/>
      <c r="DB49" s="724"/>
      <c r="DC49" s="725"/>
      <c r="DD49" s="726">
        <v>81414967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aBsAn2UPf8mbBJLs/F7xTxxU3JZEHGMzzJttDXU0H32pZWYUDMhvX8n54/kdI86mkSjIkbY3qUgn44F8dyOnpg==" saltValue="OEcWL7c9TQdsyx33ZFWH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139659</v>
      </c>
      <c r="R7" s="757"/>
      <c r="S7" s="757"/>
      <c r="T7" s="757"/>
      <c r="U7" s="757"/>
      <c r="V7" s="757">
        <v>138626</v>
      </c>
      <c r="W7" s="757"/>
      <c r="X7" s="757"/>
      <c r="Y7" s="757"/>
      <c r="Z7" s="757"/>
      <c r="AA7" s="757">
        <f>+Q7-V7</f>
        <v>1033</v>
      </c>
      <c r="AB7" s="757"/>
      <c r="AC7" s="757"/>
      <c r="AD7" s="757"/>
      <c r="AE7" s="758"/>
      <c r="AF7" s="759">
        <v>1023</v>
      </c>
      <c r="AG7" s="760"/>
      <c r="AH7" s="760"/>
      <c r="AI7" s="760"/>
      <c r="AJ7" s="761"/>
      <c r="AK7" s="796">
        <v>3940</v>
      </c>
      <c r="AL7" s="797"/>
      <c r="AM7" s="797"/>
      <c r="AN7" s="797"/>
      <c r="AO7" s="797"/>
      <c r="AP7" s="797">
        <v>130122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596</v>
      </c>
      <c r="BT7" s="801"/>
      <c r="BU7" s="801"/>
      <c r="BV7" s="801"/>
      <c r="BW7" s="801"/>
      <c r="BX7" s="801"/>
      <c r="BY7" s="801"/>
      <c r="BZ7" s="801"/>
      <c r="CA7" s="801"/>
      <c r="CB7" s="801"/>
      <c r="CC7" s="801"/>
      <c r="CD7" s="801"/>
      <c r="CE7" s="801"/>
      <c r="CF7" s="801"/>
      <c r="CG7" s="802"/>
      <c r="CH7" s="793">
        <v>-495</v>
      </c>
      <c r="CI7" s="794"/>
      <c r="CJ7" s="794"/>
      <c r="CK7" s="794"/>
      <c r="CL7" s="795"/>
      <c r="CM7" s="793">
        <v>2594</v>
      </c>
      <c r="CN7" s="794"/>
      <c r="CO7" s="794"/>
      <c r="CP7" s="794"/>
      <c r="CQ7" s="795"/>
      <c r="CR7" s="793">
        <v>20</v>
      </c>
      <c r="CS7" s="794"/>
      <c r="CT7" s="794"/>
      <c r="CU7" s="794"/>
      <c r="CV7" s="795"/>
      <c r="CW7" s="793">
        <v>58</v>
      </c>
      <c r="CX7" s="794"/>
      <c r="CY7" s="794"/>
      <c r="CZ7" s="794"/>
      <c r="DA7" s="795"/>
      <c r="DB7" s="793" t="s">
        <v>607</v>
      </c>
      <c r="DC7" s="794"/>
      <c r="DD7" s="794"/>
      <c r="DE7" s="794"/>
      <c r="DF7" s="795"/>
      <c r="DG7" s="793" t="s">
        <v>609</v>
      </c>
      <c r="DH7" s="794"/>
      <c r="DI7" s="794"/>
      <c r="DJ7" s="794"/>
      <c r="DK7" s="795"/>
      <c r="DL7" s="793" t="s">
        <v>607</v>
      </c>
      <c r="DM7" s="794"/>
      <c r="DN7" s="794"/>
      <c r="DO7" s="794"/>
      <c r="DP7" s="795"/>
      <c r="DQ7" s="793" t="s">
        <v>607</v>
      </c>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3688</v>
      </c>
      <c r="R8" s="781"/>
      <c r="S8" s="781"/>
      <c r="T8" s="781"/>
      <c r="U8" s="781"/>
      <c r="V8" s="781">
        <v>3652</v>
      </c>
      <c r="W8" s="781"/>
      <c r="X8" s="781"/>
      <c r="Y8" s="781"/>
      <c r="Z8" s="781"/>
      <c r="AA8" s="781">
        <f>+Q8-V8</f>
        <v>36</v>
      </c>
      <c r="AB8" s="781"/>
      <c r="AC8" s="781"/>
      <c r="AD8" s="781"/>
      <c r="AE8" s="782"/>
      <c r="AF8" s="783">
        <v>36</v>
      </c>
      <c r="AG8" s="784"/>
      <c r="AH8" s="784"/>
      <c r="AI8" s="784"/>
      <c r="AJ8" s="785"/>
      <c r="AK8" s="786">
        <v>1892</v>
      </c>
      <c r="AL8" s="787"/>
      <c r="AM8" s="787"/>
      <c r="AN8" s="787"/>
      <c r="AO8" s="787"/>
      <c r="AP8" s="787">
        <v>11699</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597</v>
      </c>
      <c r="BT8" s="791"/>
      <c r="BU8" s="791"/>
      <c r="BV8" s="791"/>
      <c r="BW8" s="791"/>
      <c r="BX8" s="791"/>
      <c r="BY8" s="791"/>
      <c r="BZ8" s="791"/>
      <c r="CA8" s="791"/>
      <c r="CB8" s="791"/>
      <c r="CC8" s="791"/>
      <c r="CD8" s="791"/>
      <c r="CE8" s="791"/>
      <c r="CF8" s="791"/>
      <c r="CG8" s="792"/>
      <c r="CH8" s="803">
        <v>-1</v>
      </c>
      <c r="CI8" s="804"/>
      <c r="CJ8" s="804"/>
      <c r="CK8" s="804"/>
      <c r="CL8" s="805"/>
      <c r="CM8" s="803">
        <v>421</v>
      </c>
      <c r="CN8" s="804"/>
      <c r="CO8" s="804"/>
      <c r="CP8" s="804"/>
      <c r="CQ8" s="805"/>
      <c r="CR8" s="803">
        <v>305</v>
      </c>
      <c r="CS8" s="804"/>
      <c r="CT8" s="804"/>
      <c r="CU8" s="804"/>
      <c r="CV8" s="805"/>
      <c r="CW8" s="803" t="s">
        <v>607</v>
      </c>
      <c r="CX8" s="804"/>
      <c r="CY8" s="804"/>
      <c r="CZ8" s="804"/>
      <c r="DA8" s="805"/>
      <c r="DB8" s="803" t="s">
        <v>607</v>
      </c>
      <c r="DC8" s="804"/>
      <c r="DD8" s="804"/>
      <c r="DE8" s="804"/>
      <c r="DF8" s="805"/>
      <c r="DG8" s="803" t="s">
        <v>607</v>
      </c>
      <c r="DH8" s="804"/>
      <c r="DI8" s="804"/>
      <c r="DJ8" s="804"/>
      <c r="DK8" s="805"/>
      <c r="DL8" s="803" t="s">
        <v>607</v>
      </c>
      <c r="DM8" s="804"/>
      <c r="DN8" s="804"/>
      <c r="DO8" s="804"/>
      <c r="DP8" s="805"/>
      <c r="DQ8" s="803" t="s">
        <v>607</v>
      </c>
      <c r="DR8" s="804"/>
      <c r="DS8" s="804"/>
      <c r="DT8" s="804"/>
      <c r="DU8" s="805"/>
      <c r="DV8" s="806"/>
      <c r="DW8" s="807"/>
      <c r="DX8" s="807"/>
      <c r="DY8" s="807"/>
      <c r="DZ8" s="808"/>
      <c r="EA8" s="234"/>
    </row>
    <row r="9" spans="1:131" s="235" customFormat="1" ht="26.25" customHeight="1">
      <c r="A9" s="241">
        <v>3</v>
      </c>
      <c r="B9" s="777" t="s">
        <v>381</v>
      </c>
      <c r="C9" s="778"/>
      <c r="D9" s="778"/>
      <c r="E9" s="778"/>
      <c r="F9" s="778"/>
      <c r="G9" s="778"/>
      <c r="H9" s="778"/>
      <c r="I9" s="778"/>
      <c r="J9" s="778"/>
      <c r="K9" s="778"/>
      <c r="L9" s="778"/>
      <c r="M9" s="778"/>
      <c r="N9" s="778"/>
      <c r="O9" s="778"/>
      <c r="P9" s="779"/>
      <c r="Q9" s="780">
        <v>35</v>
      </c>
      <c r="R9" s="781"/>
      <c r="S9" s="781"/>
      <c r="T9" s="781"/>
      <c r="U9" s="781"/>
      <c r="V9" s="781">
        <v>35</v>
      </c>
      <c r="W9" s="781"/>
      <c r="X9" s="781"/>
      <c r="Y9" s="781"/>
      <c r="Z9" s="781"/>
      <c r="AA9" s="781">
        <f>+Q9-V9</f>
        <v>0</v>
      </c>
      <c r="AB9" s="781"/>
      <c r="AC9" s="781"/>
      <c r="AD9" s="781"/>
      <c r="AE9" s="782"/>
      <c r="AF9" s="783">
        <v>0</v>
      </c>
      <c r="AG9" s="784"/>
      <c r="AH9" s="784"/>
      <c r="AI9" s="784"/>
      <c r="AJ9" s="785"/>
      <c r="AK9" s="786" t="s">
        <v>584</v>
      </c>
      <c r="AL9" s="787"/>
      <c r="AM9" s="787"/>
      <c r="AN9" s="787"/>
      <c r="AO9" s="787"/>
      <c r="AP9" s="787" t="s">
        <v>584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t="s">
        <v>606</v>
      </c>
      <c r="BS9" s="790" t="s">
        <v>598</v>
      </c>
      <c r="BT9" s="791"/>
      <c r="BU9" s="791"/>
      <c r="BV9" s="791"/>
      <c r="BW9" s="791"/>
      <c r="BX9" s="791"/>
      <c r="BY9" s="791"/>
      <c r="BZ9" s="791"/>
      <c r="CA9" s="791"/>
      <c r="CB9" s="791"/>
      <c r="CC9" s="791"/>
      <c r="CD9" s="791"/>
      <c r="CE9" s="791"/>
      <c r="CF9" s="791"/>
      <c r="CG9" s="792"/>
      <c r="CH9" s="803">
        <v>42</v>
      </c>
      <c r="CI9" s="804"/>
      <c r="CJ9" s="804"/>
      <c r="CK9" s="804"/>
      <c r="CL9" s="805"/>
      <c r="CM9" s="803">
        <v>3396</v>
      </c>
      <c r="CN9" s="804"/>
      <c r="CO9" s="804"/>
      <c r="CP9" s="804"/>
      <c r="CQ9" s="805"/>
      <c r="CR9" s="803">
        <v>10</v>
      </c>
      <c r="CS9" s="804"/>
      <c r="CT9" s="804"/>
      <c r="CU9" s="804"/>
      <c r="CV9" s="805"/>
      <c r="CW9" s="803" t="s">
        <v>607</v>
      </c>
      <c r="CX9" s="804"/>
      <c r="CY9" s="804"/>
      <c r="CZ9" s="804"/>
      <c r="DA9" s="805"/>
      <c r="DB9" s="803" t="s">
        <v>607</v>
      </c>
      <c r="DC9" s="804"/>
      <c r="DD9" s="804"/>
      <c r="DE9" s="804"/>
      <c r="DF9" s="805"/>
      <c r="DG9" s="803">
        <v>2195</v>
      </c>
      <c r="DH9" s="804"/>
      <c r="DI9" s="804"/>
      <c r="DJ9" s="804"/>
      <c r="DK9" s="805"/>
      <c r="DL9" s="803" t="s">
        <v>607</v>
      </c>
      <c r="DM9" s="804"/>
      <c r="DN9" s="804"/>
      <c r="DO9" s="804"/>
      <c r="DP9" s="805"/>
      <c r="DQ9" s="803">
        <v>1677</v>
      </c>
      <c r="DR9" s="804"/>
      <c r="DS9" s="804"/>
      <c r="DT9" s="804"/>
      <c r="DU9" s="805"/>
      <c r="DV9" s="806"/>
      <c r="DW9" s="807"/>
      <c r="DX9" s="807"/>
      <c r="DY9" s="807"/>
      <c r="DZ9" s="808"/>
      <c r="EA9" s="234"/>
    </row>
    <row r="10" spans="1:131" s="235" customFormat="1" ht="26.25" customHeight="1">
      <c r="A10" s="241">
        <v>4</v>
      </c>
      <c r="B10" s="777" t="s">
        <v>382</v>
      </c>
      <c r="C10" s="778"/>
      <c r="D10" s="778"/>
      <c r="E10" s="778"/>
      <c r="F10" s="778"/>
      <c r="G10" s="778"/>
      <c r="H10" s="778"/>
      <c r="I10" s="778"/>
      <c r="J10" s="778"/>
      <c r="K10" s="778"/>
      <c r="L10" s="778"/>
      <c r="M10" s="778"/>
      <c r="N10" s="778"/>
      <c r="O10" s="778"/>
      <c r="P10" s="779"/>
      <c r="Q10" s="780">
        <v>168</v>
      </c>
      <c r="R10" s="781"/>
      <c r="S10" s="781"/>
      <c r="T10" s="781"/>
      <c r="U10" s="781"/>
      <c r="V10" s="781">
        <v>70</v>
      </c>
      <c r="W10" s="781"/>
      <c r="X10" s="781"/>
      <c r="Y10" s="781"/>
      <c r="Z10" s="781"/>
      <c r="AA10" s="781">
        <f>+Q10-V10</f>
        <v>98</v>
      </c>
      <c r="AB10" s="781"/>
      <c r="AC10" s="781"/>
      <c r="AD10" s="781"/>
      <c r="AE10" s="782"/>
      <c r="AF10" s="783">
        <v>1</v>
      </c>
      <c r="AG10" s="784"/>
      <c r="AH10" s="784"/>
      <c r="AI10" s="784"/>
      <c r="AJ10" s="785"/>
      <c r="AK10" s="786">
        <v>1</v>
      </c>
      <c r="AL10" s="787"/>
      <c r="AM10" s="787"/>
      <c r="AN10" s="787"/>
      <c r="AO10" s="787"/>
      <c r="AP10" s="787">
        <v>165</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599</v>
      </c>
      <c r="BT10" s="791"/>
      <c r="BU10" s="791"/>
      <c r="BV10" s="791"/>
      <c r="BW10" s="791"/>
      <c r="BX10" s="791"/>
      <c r="BY10" s="791"/>
      <c r="BZ10" s="791"/>
      <c r="CA10" s="791"/>
      <c r="CB10" s="791"/>
      <c r="CC10" s="791"/>
      <c r="CD10" s="791"/>
      <c r="CE10" s="791"/>
      <c r="CF10" s="791"/>
      <c r="CG10" s="792"/>
      <c r="CH10" s="803">
        <v>31</v>
      </c>
      <c r="CI10" s="804"/>
      <c r="CJ10" s="804"/>
      <c r="CK10" s="804"/>
      <c r="CL10" s="805"/>
      <c r="CM10" s="803">
        <v>3486</v>
      </c>
      <c r="CN10" s="804"/>
      <c r="CO10" s="804"/>
      <c r="CP10" s="804"/>
      <c r="CQ10" s="805"/>
      <c r="CR10" s="803">
        <v>80</v>
      </c>
      <c r="CS10" s="804"/>
      <c r="CT10" s="804"/>
      <c r="CU10" s="804"/>
      <c r="CV10" s="805"/>
      <c r="CW10" s="803" t="s">
        <v>607</v>
      </c>
      <c r="CX10" s="804"/>
      <c r="CY10" s="804"/>
      <c r="CZ10" s="804"/>
      <c r="DA10" s="805"/>
      <c r="DB10" s="803" t="s">
        <v>607</v>
      </c>
      <c r="DC10" s="804"/>
      <c r="DD10" s="804"/>
      <c r="DE10" s="804"/>
      <c r="DF10" s="805"/>
      <c r="DG10" s="803" t="s">
        <v>607</v>
      </c>
      <c r="DH10" s="804"/>
      <c r="DI10" s="804"/>
      <c r="DJ10" s="804"/>
      <c r="DK10" s="805"/>
      <c r="DL10" s="803" t="s">
        <v>607</v>
      </c>
      <c r="DM10" s="804"/>
      <c r="DN10" s="804"/>
      <c r="DO10" s="804"/>
      <c r="DP10" s="805"/>
      <c r="DQ10" s="803" t="s">
        <v>607</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605</v>
      </c>
      <c r="BT11" s="791"/>
      <c r="BU11" s="791"/>
      <c r="BV11" s="791"/>
      <c r="BW11" s="791"/>
      <c r="BX11" s="791"/>
      <c r="BY11" s="791"/>
      <c r="BZ11" s="791"/>
      <c r="CA11" s="791"/>
      <c r="CB11" s="791"/>
      <c r="CC11" s="791"/>
      <c r="CD11" s="791"/>
      <c r="CE11" s="791"/>
      <c r="CF11" s="791"/>
      <c r="CG11" s="792"/>
      <c r="CH11" s="803">
        <v>529</v>
      </c>
      <c r="CI11" s="804"/>
      <c r="CJ11" s="804"/>
      <c r="CK11" s="804"/>
      <c r="CL11" s="805"/>
      <c r="CM11" s="803">
        <v>8899</v>
      </c>
      <c r="CN11" s="804"/>
      <c r="CO11" s="804"/>
      <c r="CP11" s="804"/>
      <c r="CQ11" s="805"/>
      <c r="CR11" s="803">
        <v>43</v>
      </c>
      <c r="CS11" s="804"/>
      <c r="CT11" s="804"/>
      <c r="CU11" s="804"/>
      <c r="CV11" s="805"/>
      <c r="CW11" s="803" t="s">
        <v>607</v>
      </c>
      <c r="CX11" s="804"/>
      <c r="CY11" s="804"/>
      <c r="CZ11" s="804"/>
      <c r="DA11" s="805"/>
      <c r="DB11" s="803" t="s">
        <v>607</v>
      </c>
      <c r="DC11" s="804"/>
      <c r="DD11" s="804"/>
      <c r="DE11" s="804"/>
      <c r="DF11" s="805"/>
      <c r="DG11" s="803" t="s">
        <v>607</v>
      </c>
      <c r="DH11" s="804"/>
      <c r="DI11" s="804"/>
      <c r="DJ11" s="804"/>
      <c r="DK11" s="805"/>
      <c r="DL11" s="803" t="s">
        <v>607</v>
      </c>
      <c r="DM11" s="804"/>
      <c r="DN11" s="804"/>
      <c r="DO11" s="804"/>
      <c r="DP11" s="805"/>
      <c r="DQ11" s="803" t="s">
        <v>608</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600</v>
      </c>
      <c r="BT12" s="791"/>
      <c r="BU12" s="791"/>
      <c r="BV12" s="791"/>
      <c r="BW12" s="791"/>
      <c r="BX12" s="791"/>
      <c r="BY12" s="791"/>
      <c r="BZ12" s="791"/>
      <c r="CA12" s="791"/>
      <c r="CB12" s="791"/>
      <c r="CC12" s="791"/>
      <c r="CD12" s="791"/>
      <c r="CE12" s="791"/>
      <c r="CF12" s="791"/>
      <c r="CG12" s="792"/>
      <c r="CH12" s="803">
        <v>3</v>
      </c>
      <c r="CI12" s="804"/>
      <c r="CJ12" s="804"/>
      <c r="CK12" s="804"/>
      <c r="CL12" s="805"/>
      <c r="CM12" s="803">
        <v>118</v>
      </c>
      <c r="CN12" s="804"/>
      <c r="CO12" s="804"/>
      <c r="CP12" s="804"/>
      <c r="CQ12" s="805"/>
      <c r="CR12" s="803">
        <v>35</v>
      </c>
      <c r="CS12" s="804"/>
      <c r="CT12" s="804"/>
      <c r="CU12" s="804"/>
      <c r="CV12" s="805"/>
      <c r="CW12" s="803" t="s">
        <v>607</v>
      </c>
      <c r="CX12" s="804"/>
      <c r="CY12" s="804"/>
      <c r="CZ12" s="804"/>
      <c r="DA12" s="805"/>
      <c r="DB12" s="803" t="s">
        <v>607</v>
      </c>
      <c r="DC12" s="804"/>
      <c r="DD12" s="804"/>
      <c r="DE12" s="804"/>
      <c r="DF12" s="805"/>
      <c r="DG12" s="803" t="s">
        <v>607</v>
      </c>
      <c r="DH12" s="804"/>
      <c r="DI12" s="804"/>
      <c r="DJ12" s="804"/>
      <c r="DK12" s="805"/>
      <c r="DL12" s="803" t="s">
        <v>607</v>
      </c>
      <c r="DM12" s="804"/>
      <c r="DN12" s="804"/>
      <c r="DO12" s="804"/>
      <c r="DP12" s="805"/>
      <c r="DQ12" s="803" t="s">
        <v>607</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601</v>
      </c>
      <c r="BT13" s="791"/>
      <c r="BU13" s="791"/>
      <c r="BV13" s="791"/>
      <c r="BW13" s="791"/>
      <c r="BX13" s="791"/>
      <c r="BY13" s="791"/>
      <c r="BZ13" s="791"/>
      <c r="CA13" s="791"/>
      <c r="CB13" s="791"/>
      <c r="CC13" s="791"/>
      <c r="CD13" s="791"/>
      <c r="CE13" s="791"/>
      <c r="CF13" s="791"/>
      <c r="CG13" s="792"/>
      <c r="CH13" s="803">
        <v>21</v>
      </c>
      <c r="CI13" s="804"/>
      <c r="CJ13" s="804"/>
      <c r="CK13" s="804"/>
      <c r="CL13" s="805"/>
      <c r="CM13" s="803">
        <v>423</v>
      </c>
      <c r="CN13" s="804"/>
      <c r="CO13" s="804"/>
      <c r="CP13" s="804"/>
      <c r="CQ13" s="805"/>
      <c r="CR13" s="803">
        <v>3</v>
      </c>
      <c r="CS13" s="804"/>
      <c r="CT13" s="804"/>
      <c r="CU13" s="804"/>
      <c r="CV13" s="805"/>
      <c r="CW13" s="803">
        <v>11</v>
      </c>
      <c r="CX13" s="804"/>
      <c r="CY13" s="804"/>
      <c r="CZ13" s="804"/>
      <c r="DA13" s="805"/>
      <c r="DB13" s="803" t="s">
        <v>607</v>
      </c>
      <c r="DC13" s="804"/>
      <c r="DD13" s="804"/>
      <c r="DE13" s="804"/>
      <c r="DF13" s="805"/>
      <c r="DG13" s="803" t="s">
        <v>607</v>
      </c>
      <c r="DH13" s="804"/>
      <c r="DI13" s="804"/>
      <c r="DJ13" s="804"/>
      <c r="DK13" s="805"/>
      <c r="DL13" s="803" t="s">
        <v>607</v>
      </c>
      <c r="DM13" s="804"/>
      <c r="DN13" s="804"/>
      <c r="DO13" s="804"/>
      <c r="DP13" s="805"/>
      <c r="DQ13" s="803" t="s">
        <v>607</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602</v>
      </c>
      <c r="BT14" s="791"/>
      <c r="BU14" s="791"/>
      <c r="BV14" s="791"/>
      <c r="BW14" s="791"/>
      <c r="BX14" s="791"/>
      <c r="BY14" s="791"/>
      <c r="BZ14" s="791"/>
      <c r="CA14" s="791"/>
      <c r="CB14" s="791"/>
      <c r="CC14" s="791"/>
      <c r="CD14" s="791"/>
      <c r="CE14" s="791"/>
      <c r="CF14" s="791"/>
      <c r="CG14" s="792"/>
      <c r="CH14" s="803">
        <v>-2</v>
      </c>
      <c r="CI14" s="804"/>
      <c r="CJ14" s="804"/>
      <c r="CK14" s="804"/>
      <c r="CL14" s="805"/>
      <c r="CM14" s="803">
        <v>351</v>
      </c>
      <c r="CN14" s="804"/>
      <c r="CO14" s="804"/>
      <c r="CP14" s="804"/>
      <c r="CQ14" s="805"/>
      <c r="CR14" s="803">
        <v>30</v>
      </c>
      <c r="CS14" s="804"/>
      <c r="CT14" s="804"/>
      <c r="CU14" s="804"/>
      <c r="CV14" s="805"/>
      <c r="CW14" s="803">
        <v>65</v>
      </c>
      <c r="CX14" s="804"/>
      <c r="CY14" s="804"/>
      <c r="CZ14" s="804"/>
      <c r="DA14" s="805"/>
      <c r="DB14" s="803" t="s">
        <v>607</v>
      </c>
      <c r="DC14" s="804"/>
      <c r="DD14" s="804"/>
      <c r="DE14" s="804"/>
      <c r="DF14" s="805"/>
      <c r="DG14" s="803" t="s">
        <v>607</v>
      </c>
      <c r="DH14" s="804"/>
      <c r="DI14" s="804"/>
      <c r="DJ14" s="804"/>
      <c r="DK14" s="805"/>
      <c r="DL14" s="803" t="s">
        <v>608</v>
      </c>
      <c r="DM14" s="804"/>
      <c r="DN14" s="804"/>
      <c r="DO14" s="804"/>
      <c r="DP14" s="805"/>
      <c r="DQ14" s="803" t="s">
        <v>610</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603</v>
      </c>
      <c r="BT15" s="791"/>
      <c r="BU15" s="791"/>
      <c r="BV15" s="791"/>
      <c r="BW15" s="791"/>
      <c r="BX15" s="791"/>
      <c r="BY15" s="791"/>
      <c r="BZ15" s="791"/>
      <c r="CA15" s="791"/>
      <c r="CB15" s="791"/>
      <c r="CC15" s="791"/>
      <c r="CD15" s="791"/>
      <c r="CE15" s="791"/>
      <c r="CF15" s="791"/>
      <c r="CG15" s="792"/>
      <c r="CH15" s="803">
        <v>3</v>
      </c>
      <c r="CI15" s="804"/>
      <c r="CJ15" s="804"/>
      <c r="CK15" s="804"/>
      <c r="CL15" s="805"/>
      <c r="CM15" s="803">
        <v>25</v>
      </c>
      <c r="CN15" s="804"/>
      <c r="CO15" s="804"/>
      <c r="CP15" s="804"/>
      <c r="CQ15" s="805"/>
      <c r="CR15" s="803">
        <v>15</v>
      </c>
      <c r="CS15" s="804"/>
      <c r="CT15" s="804"/>
      <c r="CU15" s="804"/>
      <c r="CV15" s="805"/>
      <c r="CW15" s="803" t="s">
        <v>607</v>
      </c>
      <c r="CX15" s="804"/>
      <c r="CY15" s="804"/>
      <c r="CZ15" s="804"/>
      <c r="DA15" s="805"/>
      <c r="DB15" s="803" t="s">
        <v>607</v>
      </c>
      <c r="DC15" s="804"/>
      <c r="DD15" s="804"/>
      <c r="DE15" s="804"/>
      <c r="DF15" s="805"/>
      <c r="DG15" s="803" t="s">
        <v>607</v>
      </c>
      <c r="DH15" s="804"/>
      <c r="DI15" s="804"/>
      <c r="DJ15" s="804"/>
      <c r="DK15" s="805"/>
      <c r="DL15" s="803" t="s">
        <v>608</v>
      </c>
      <c r="DM15" s="804"/>
      <c r="DN15" s="804"/>
      <c r="DO15" s="804"/>
      <c r="DP15" s="805"/>
      <c r="DQ15" s="803" t="s">
        <v>607</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604</v>
      </c>
      <c r="BT16" s="791"/>
      <c r="BU16" s="791"/>
      <c r="BV16" s="791"/>
      <c r="BW16" s="791"/>
      <c r="BX16" s="791"/>
      <c r="BY16" s="791"/>
      <c r="BZ16" s="791"/>
      <c r="CA16" s="791"/>
      <c r="CB16" s="791"/>
      <c r="CC16" s="791"/>
      <c r="CD16" s="791"/>
      <c r="CE16" s="791"/>
      <c r="CF16" s="791"/>
      <c r="CG16" s="792"/>
      <c r="CH16" s="803">
        <v>-1</v>
      </c>
      <c r="CI16" s="804"/>
      <c r="CJ16" s="804"/>
      <c r="CK16" s="804"/>
      <c r="CL16" s="805"/>
      <c r="CM16" s="803">
        <v>62</v>
      </c>
      <c r="CN16" s="804"/>
      <c r="CO16" s="804"/>
      <c r="CP16" s="804"/>
      <c r="CQ16" s="805"/>
      <c r="CR16" s="803">
        <v>20</v>
      </c>
      <c r="CS16" s="804"/>
      <c r="CT16" s="804"/>
      <c r="CU16" s="804"/>
      <c r="CV16" s="805"/>
      <c r="CW16" s="803">
        <v>17</v>
      </c>
      <c r="CX16" s="804"/>
      <c r="CY16" s="804"/>
      <c r="CZ16" s="804"/>
      <c r="DA16" s="805"/>
      <c r="DB16" s="803" t="s">
        <v>607</v>
      </c>
      <c r="DC16" s="804"/>
      <c r="DD16" s="804"/>
      <c r="DE16" s="804"/>
      <c r="DF16" s="805"/>
      <c r="DG16" s="803" t="s">
        <v>607</v>
      </c>
      <c r="DH16" s="804"/>
      <c r="DI16" s="804"/>
      <c r="DJ16" s="804"/>
      <c r="DK16" s="805"/>
      <c r="DL16" s="803" t="s">
        <v>607</v>
      </c>
      <c r="DM16" s="804"/>
      <c r="DN16" s="804"/>
      <c r="DO16" s="804"/>
      <c r="DP16" s="805"/>
      <c r="DQ16" s="803" t="s">
        <v>607</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384</v>
      </c>
      <c r="B23" s="812" t="s">
        <v>385</v>
      </c>
      <c r="C23" s="813"/>
      <c r="D23" s="813"/>
      <c r="E23" s="813"/>
      <c r="F23" s="813"/>
      <c r="G23" s="813"/>
      <c r="H23" s="813"/>
      <c r="I23" s="813"/>
      <c r="J23" s="813"/>
      <c r="K23" s="813"/>
      <c r="L23" s="813"/>
      <c r="M23" s="813"/>
      <c r="N23" s="813"/>
      <c r="O23" s="813"/>
      <c r="P23" s="814"/>
      <c r="Q23" s="815">
        <v>141614</v>
      </c>
      <c r="R23" s="816"/>
      <c r="S23" s="816"/>
      <c r="T23" s="816"/>
      <c r="U23" s="816"/>
      <c r="V23" s="816">
        <v>140447</v>
      </c>
      <c r="W23" s="816"/>
      <c r="X23" s="816"/>
      <c r="Y23" s="816"/>
      <c r="Z23" s="816"/>
      <c r="AA23" s="816">
        <f>+Q23-V23</f>
        <v>1167</v>
      </c>
      <c r="AB23" s="816"/>
      <c r="AC23" s="816"/>
      <c r="AD23" s="816"/>
      <c r="AE23" s="817"/>
      <c r="AF23" s="818">
        <v>1060</v>
      </c>
      <c r="AG23" s="816"/>
      <c r="AH23" s="816"/>
      <c r="AI23" s="816"/>
      <c r="AJ23" s="819"/>
      <c r="AK23" s="820"/>
      <c r="AL23" s="821"/>
      <c r="AM23" s="821"/>
      <c r="AN23" s="821"/>
      <c r="AO23" s="821"/>
      <c r="AP23" s="816">
        <f>+AP7+AP8+AP10</f>
        <v>141986</v>
      </c>
      <c r="AQ23" s="816"/>
      <c r="AR23" s="816"/>
      <c r="AS23" s="816"/>
      <c r="AT23" s="816"/>
      <c r="AU23" s="822"/>
      <c r="AV23" s="822"/>
      <c r="AW23" s="822"/>
      <c r="AX23" s="822"/>
      <c r="AY23" s="823"/>
      <c r="AZ23" s="831" t="s">
        <v>386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397</v>
      </c>
      <c r="C28" s="754"/>
      <c r="D28" s="754"/>
      <c r="E28" s="754"/>
      <c r="F28" s="754"/>
      <c r="G28" s="754"/>
      <c r="H28" s="754"/>
      <c r="I28" s="754"/>
      <c r="J28" s="754"/>
      <c r="K28" s="754"/>
      <c r="L28" s="754"/>
      <c r="M28" s="754"/>
      <c r="N28" s="754"/>
      <c r="O28" s="754"/>
      <c r="P28" s="755"/>
      <c r="Q28" s="844">
        <v>36983</v>
      </c>
      <c r="R28" s="845"/>
      <c r="S28" s="845"/>
      <c r="T28" s="845"/>
      <c r="U28" s="845"/>
      <c r="V28" s="845">
        <f>36140-1</f>
        <v>36139</v>
      </c>
      <c r="W28" s="845"/>
      <c r="X28" s="845"/>
      <c r="Y28" s="845"/>
      <c r="Z28" s="845"/>
      <c r="AA28" s="845">
        <f>+Q28-V28</f>
        <v>844</v>
      </c>
      <c r="AB28" s="845"/>
      <c r="AC28" s="845"/>
      <c r="AD28" s="845"/>
      <c r="AE28" s="846"/>
      <c r="AF28" s="847">
        <v>844</v>
      </c>
      <c r="AG28" s="845"/>
      <c r="AH28" s="845"/>
      <c r="AI28" s="845"/>
      <c r="AJ28" s="848"/>
      <c r="AK28" s="849">
        <v>3900</v>
      </c>
      <c r="AL28" s="840"/>
      <c r="AM28" s="840"/>
      <c r="AN28" s="840"/>
      <c r="AO28" s="840"/>
      <c r="AP28" s="840" t="s">
        <v>584</v>
      </c>
      <c r="AQ28" s="840"/>
      <c r="AR28" s="840"/>
      <c r="AS28" s="840"/>
      <c r="AT28" s="840"/>
      <c r="AU28" s="840" t="s">
        <v>584</v>
      </c>
      <c r="AV28" s="840"/>
      <c r="AW28" s="840"/>
      <c r="AX28" s="840"/>
      <c r="AY28" s="840"/>
      <c r="AZ28" s="841" t="s">
        <v>584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398</v>
      </c>
      <c r="C29" s="778"/>
      <c r="D29" s="778"/>
      <c r="E29" s="778"/>
      <c r="F29" s="778"/>
      <c r="G29" s="778"/>
      <c r="H29" s="778"/>
      <c r="I29" s="778"/>
      <c r="J29" s="778"/>
      <c r="K29" s="778"/>
      <c r="L29" s="778"/>
      <c r="M29" s="778"/>
      <c r="N29" s="778"/>
      <c r="O29" s="778"/>
      <c r="P29" s="779"/>
      <c r="Q29" s="780">
        <v>14571</v>
      </c>
      <c r="R29" s="781"/>
      <c r="S29" s="781"/>
      <c r="T29" s="781"/>
      <c r="U29" s="781"/>
      <c r="V29" s="781">
        <v>14566</v>
      </c>
      <c r="W29" s="781"/>
      <c r="X29" s="781"/>
      <c r="Y29" s="781"/>
      <c r="Z29" s="781"/>
      <c r="AA29" s="781">
        <f>+Q29-V29</f>
        <v>5</v>
      </c>
      <c r="AB29" s="781"/>
      <c r="AC29" s="781"/>
      <c r="AD29" s="781"/>
      <c r="AE29" s="782"/>
      <c r="AF29" s="783">
        <v>5</v>
      </c>
      <c r="AG29" s="784"/>
      <c r="AH29" s="784"/>
      <c r="AI29" s="784"/>
      <c r="AJ29" s="785"/>
      <c r="AK29" s="852" t="s">
        <v>584</v>
      </c>
      <c r="AL29" s="853"/>
      <c r="AM29" s="853"/>
      <c r="AN29" s="853"/>
      <c r="AO29" s="853"/>
      <c r="AP29" s="853">
        <v>39</v>
      </c>
      <c r="AQ29" s="853"/>
      <c r="AR29" s="853"/>
      <c r="AS29" s="853"/>
      <c r="AT29" s="853"/>
      <c r="AU29" s="853" t="s">
        <v>584</v>
      </c>
      <c r="AV29" s="853"/>
      <c r="AW29" s="853"/>
      <c r="AX29" s="853"/>
      <c r="AY29" s="853"/>
      <c r="AZ29" s="854" t="s">
        <v>584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399</v>
      </c>
      <c r="C30" s="778"/>
      <c r="D30" s="778"/>
      <c r="E30" s="778"/>
      <c r="F30" s="778"/>
      <c r="G30" s="778"/>
      <c r="H30" s="778"/>
      <c r="I30" s="778"/>
      <c r="J30" s="778"/>
      <c r="K30" s="778"/>
      <c r="L30" s="778"/>
      <c r="M30" s="778"/>
      <c r="N30" s="778"/>
      <c r="O30" s="778"/>
      <c r="P30" s="779"/>
      <c r="Q30" s="780">
        <v>28080</v>
      </c>
      <c r="R30" s="781"/>
      <c r="S30" s="781"/>
      <c r="T30" s="781"/>
      <c r="U30" s="781"/>
      <c r="V30" s="781">
        <v>27638</v>
      </c>
      <c r="W30" s="781"/>
      <c r="X30" s="781"/>
      <c r="Y30" s="781"/>
      <c r="Z30" s="781"/>
      <c r="AA30" s="781">
        <f t="shared" ref="AA30:AA31" si="0">+Q30-V30</f>
        <v>442</v>
      </c>
      <c r="AB30" s="781"/>
      <c r="AC30" s="781"/>
      <c r="AD30" s="781"/>
      <c r="AE30" s="782"/>
      <c r="AF30" s="783">
        <v>442</v>
      </c>
      <c r="AG30" s="784"/>
      <c r="AH30" s="784"/>
      <c r="AI30" s="784"/>
      <c r="AJ30" s="785"/>
      <c r="AK30" s="852">
        <v>4497</v>
      </c>
      <c r="AL30" s="853"/>
      <c r="AM30" s="853"/>
      <c r="AN30" s="853"/>
      <c r="AO30" s="853"/>
      <c r="AP30" s="853" t="s">
        <v>584</v>
      </c>
      <c r="AQ30" s="853"/>
      <c r="AR30" s="853"/>
      <c r="AS30" s="853"/>
      <c r="AT30" s="853"/>
      <c r="AU30" s="853" t="s">
        <v>585</v>
      </c>
      <c r="AV30" s="853"/>
      <c r="AW30" s="853"/>
      <c r="AX30" s="853"/>
      <c r="AY30" s="853"/>
      <c r="AZ30" s="854" t="s">
        <v>584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400</v>
      </c>
      <c r="C31" s="778"/>
      <c r="D31" s="778"/>
      <c r="E31" s="778"/>
      <c r="F31" s="778"/>
      <c r="G31" s="778"/>
      <c r="H31" s="778"/>
      <c r="I31" s="778"/>
      <c r="J31" s="778"/>
      <c r="K31" s="778"/>
      <c r="L31" s="778"/>
      <c r="M31" s="778"/>
      <c r="N31" s="778"/>
      <c r="O31" s="778"/>
      <c r="P31" s="779"/>
      <c r="Q31" s="780">
        <v>3995</v>
      </c>
      <c r="R31" s="781"/>
      <c r="S31" s="781"/>
      <c r="T31" s="781"/>
      <c r="U31" s="781"/>
      <c r="V31" s="781">
        <v>3897</v>
      </c>
      <c r="W31" s="781"/>
      <c r="X31" s="781"/>
      <c r="Y31" s="781"/>
      <c r="Z31" s="781"/>
      <c r="AA31" s="781">
        <f t="shared" si="0"/>
        <v>98</v>
      </c>
      <c r="AB31" s="781"/>
      <c r="AC31" s="781"/>
      <c r="AD31" s="781"/>
      <c r="AE31" s="782"/>
      <c r="AF31" s="783">
        <v>98</v>
      </c>
      <c r="AG31" s="784"/>
      <c r="AH31" s="784"/>
      <c r="AI31" s="784"/>
      <c r="AJ31" s="785"/>
      <c r="AK31" s="852">
        <v>1074</v>
      </c>
      <c r="AL31" s="853"/>
      <c r="AM31" s="853"/>
      <c r="AN31" s="853"/>
      <c r="AO31" s="853"/>
      <c r="AP31" s="853" t="s">
        <v>584</v>
      </c>
      <c r="AQ31" s="853"/>
      <c r="AR31" s="853"/>
      <c r="AS31" s="853"/>
      <c r="AT31" s="853"/>
      <c r="AU31" s="853" t="s">
        <v>584</v>
      </c>
      <c r="AV31" s="853"/>
      <c r="AW31" s="853"/>
      <c r="AX31" s="853"/>
      <c r="AY31" s="853"/>
      <c r="AZ31" s="854" t="s">
        <v>584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4820</v>
      </c>
      <c r="R32" s="781"/>
      <c r="S32" s="781"/>
      <c r="T32" s="781"/>
      <c r="U32" s="781"/>
      <c r="V32" s="781">
        <v>4447</v>
      </c>
      <c r="W32" s="781"/>
      <c r="X32" s="781"/>
      <c r="Y32" s="781"/>
      <c r="Z32" s="781"/>
      <c r="AA32" s="781">
        <f t="shared" ref="AA32" si="1">+Q32-V32</f>
        <v>373</v>
      </c>
      <c r="AB32" s="781"/>
      <c r="AC32" s="781"/>
      <c r="AD32" s="781"/>
      <c r="AE32" s="782"/>
      <c r="AF32" s="783">
        <v>2814</v>
      </c>
      <c r="AG32" s="784"/>
      <c r="AH32" s="784"/>
      <c r="AI32" s="784"/>
      <c r="AJ32" s="785"/>
      <c r="AK32" s="852">
        <v>107</v>
      </c>
      <c r="AL32" s="853"/>
      <c r="AM32" s="853"/>
      <c r="AN32" s="853"/>
      <c r="AO32" s="853"/>
      <c r="AP32" s="853">
        <v>17718</v>
      </c>
      <c r="AQ32" s="853"/>
      <c r="AR32" s="853"/>
      <c r="AS32" s="853"/>
      <c r="AT32" s="853"/>
      <c r="AU32" s="853">
        <v>921</v>
      </c>
      <c r="AV32" s="853"/>
      <c r="AW32" s="853"/>
      <c r="AX32" s="853"/>
      <c r="AY32" s="853"/>
      <c r="AZ32" s="854" t="s">
        <v>588</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403</v>
      </c>
      <c r="C33" s="778"/>
      <c r="D33" s="778"/>
      <c r="E33" s="778"/>
      <c r="F33" s="778"/>
      <c r="G33" s="778"/>
      <c r="H33" s="778"/>
      <c r="I33" s="778"/>
      <c r="J33" s="778"/>
      <c r="K33" s="778"/>
      <c r="L33" s="778"/>
      <c r="M33" s="778"/>
      <c r="N33" s="778"/>
      <c r="O33" s="778"/>
      <c r="P33" s="779"/>
      <c r="Q33" s="780">
        <v>7605</v>
      </c>
      <c r="R33" s="781"/>
      <c r="S33" s="781"/>
      <c r="T33" s="781"/>
      <c r="U33" s="781"/>
      <c r="V33" s="781">
        <v>6623</v>
      </c>
      <c r="W33" s="781"/>
      <c r="X33" s="781"/>
      <c r="Y33" s="781"/>
      <c r="Z33" s="781"/>
      <c r="AA33" s="781">
        <f t="shared" ref="AA33" si="2">+Q33-V33</f>
        <v>982</v>
      </c>
      <c r="AB33" s="781"/>
      <c r="AC33" s="781"/>
      <c r="AD33" s="781"/>
      <c r="AE33" s="782"/>
      <c r="AF33" s="783">
        <v>2101</v>
      </c>
      <c r="AG33" s="784"/>
      <c r="AH33" s="784"/>
      <c r="AI33" s="784"/>
      <c r="AJ33" s="785"/>
      <c r="AK33" s="852">
        <v>1711</v>
      </c>
      <c r="AL33" s="853"/>
      <c r="AM33" s="853"/>
      <c r="AN33" s="853"/>
      <c r="AO33" s="853"/>
      <c r="AP33" s="853">
        <v>53932</v>
      </c>
      <c r="AQ33" s="853"/>
      <c r="AR33" s="853"/>
      <c r="AS33" s="853"/>
      <c r="AT33" s="853"/>
      <c r="AU33" s="853">
        <v>15424</v>
      </c>
      <c r="AV33" s="853"/>
      <c r="AW33" s="853"/>
      <c r="AX33" s="853"/>
      <c r="AY33" s="853"/>
      <c r="AZ33" s="854" t="s">
        <v>584</v>
      </c>
      <c r="BA33" s="854"/>
      <c r="BB33" s="854"/>
      <c r="BC33" s="854"/>
      <c r="BD33" s="854"/>
      <c r="BE33" s="850" t="s">
        <v>404</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405</v>
      </c>
      <c r="C34" s="778"/>
      <c r="D34" s="778"/>
      <c r="E34" s="778"/>
      <c r="F34" s="778"/>
      <c r="G34" s="778"/>
      <c r="H34" s="778"/>
      <c r="I34" s="778"/>
      <c r="J34" s="778"/>
      <c r="K34" s="778"/>
      <c r="L34" s="778"/>
      <c r="M34" s="778"/>
      <c r="N34" s="778"/>
      <c r="O34" s="778"/>
      <c r="P34" s="779"/>
      <c r="Q34" s="780">
        <v>1485</v>
      </c>
      <c r="R34" s="781"/>
      <c r="S34" s="781"/>
      <c r="T34" s="781"/>
      <c r="U34" s="781"/>
      <c r="V34" s="781">
        <v>1509</v>
      </c>
      <c r="W34" s="781"/>
      <c r="X34" s="781"/>
      <c r="Y34" s="781"/>
      <c r="Z34" s="781"/>
      <c r="AA34" s="781">
        <f t="shared" ref="AA34" si="3">+Q34-V34</f>
        <v>-24</v>
      </c>
      <c r="AB34" s="781"/>
      <c r="AC34" s="781"/>
      <c r="AD34" s="781"/>
      <c r="AE34" s="782"/>
      <c r="AF34" s="783">
        <v>387</v>
      </c>
      <c r="AG34" s="784"/>
      <c r="AH34" s="784"/>
      <c r="AI34" s="784"/>
      <c r="AJ34" s="785"/>
      <c r="AK34" s="852">
        <v>384</v>
      </c>
      <c r="AL34" s="853"/>
      <c r="AM34" s="853"/>
      <c r="AN34" s="853"/>
      <c r="AO34" s="853"/>
      <c r="AP34" s="853">
        <v>1844</v>
      </c>
      <c r="AQ34" s="853"/>
      <c r="AR34" s="853"/>
      <c r="AS34" s="853"/>
      <c r="AT34" s="853"/>
      <c r="AU34" s="853">
        <v>398</v>
      </c>
      <c r="AV34" s="853"/>
      <c r="AW34" s="853"/>
      <c r="AX34" s="853"/>
      <c r="AY34" s="853"/>
      <c r="AZ34" s="854" t="s">
        <v>584</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406</v>
      </c>
      <c r="C35" s="778"/>
      <c r="D35" s="778"/>
      <c r="E35" s="778"/>
      <c r="F35" s="778"/>
      <c r="G35" s="778"/>
      <c r="H35" s="778"/>
      <c r="I35" s="778"/>
      <c r="J35" s="778"/>
      <c r="K35" s="778"/>
      <c r="L35" s="778"/>
      <c r="M35" s="778"/>
      <c r="N35" s="778"/>
      <c r="O35" s="778"/>
      <c r="P35" s="779"/>
      <c r="Q35" s="780">
        <v>20425</v>
      </c>
      <c r="R35" s="781"/>
      <c r="S35" s="781"/>
      <c r="T35" s="781"/>
      <c r="U35" s="781"/>
      <c r="V35" s="781">
        <v>20037</v>
      </c>
      <c r="W35" s="781"/>
      <c r="X35" s="781"/>
      <c r="Y35" s="781"/>
      <c r="Z35" s="781"/>
      <c r="AA35" s="781">
        <f t="shared" ref="AA35" si="4">+Q35-V35</f>
        <v>388</v>
      </c>
      <c r="AB35" s="781"/>
      <c r="AC35" s="781"/>
      <c r="AD35" s="781"/>
      <c r="AE35" s="782"/>
      <c r="AF35" s="783">
        <v>-3173</v>
      </c>
      <c r="AG35" s="784"/>
      <c r="AH35" s="784"/>
      <c r="AI35" s="784"/>
      <c r="AJ35" s="785"/>
      <c r="AK35" s="852">
        <v>2945</v>
      </c>
      <c r="AL35" s="853"/>
      <c r="AM35" s="853"/>
      <c r="AN35" s="853"/>
      <c r="AO35" s="853"/>
      <c r="AP35" s="853">
        <v>17271</v>
      </c>
      <c r="AQ35" s="853"/>
      <c r="AR35" s="853"/>
      <c r="AS35" s="853"/>
      <c r="AT35" s="853"/>
      <c r="AU35" s="853">
        <v>11071</v>
      </c>
      <c r="AV35" s="853"/>
      <c r="AW35" s="853"/>
      <c r="AX35" s="853"/>
      <c r="AY35" s="853"/>
      <c r="AZ35" s="854">
        <v>18.3</v>
      </c>
      <c r="BA35" s="854"/>
      <c r="BB35" s="854"/>
      <c r="BC35" s="854"/>
      <c r="BD35" s="854"/>
      <c r="BE35" s="850" t="s">
        <v>402</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407</v>
      </c>
      <c r="C36" s="778"/>
      <c r="D36" s="778"/>
      <c r="E36" s="778"/>
      <c r="F36" s="778"/>
      <c r="G36" s="778"/>
      <c r="H36" s="778"/>
      <c r="I36" s="778"/>
      <c r="J36" s="778"/>
      <c r="K36" s="778"/>
      <c r="L36" s="778"/>
      <c r="M36" s="778"/>
      <c r="N36" s="778"/>
      <c r="O36" s="778"/>
      <c r="P36" s="779"/>
      <c r="Q36" s="780">
        <v>408</v>
      </c>
      <c r="R36" s="781"/>
      <c r="S36" s="781"/>
      <c r="T36" s="781"/>
      <c r="U36" s="781"/>
      <c r="V36" s="781">
        <v>401</v>
      </c>
      <c r="W36" s="781"/>
      <c r="X36" s="781"/>
      <c r="Y36" s="781"/>
      <c r="Z36" s="781"/>
      <c r="AA36" s="781">
        <f>+Q36-V36</f>
        <v>7</v>
      </c>
      <c r="AB36" s="781"/>
      <c r="AC36" s="781"/>
      <c r="AD36" s="781"/>
      <c r="AE36" s="782"/>
      <c r="AF36" s="783">
        <v>7</v>
      </c>
      <c r="AG36" s="784"/>
      <c r="AH36" s="784"/>
      <c r="AI36" s="784"/>
      <c r="AJ36" s="785"/>
      <c r="AK36" s="852">
        <v>185</v>
      </c>
      <c r="AL36" s="853"/>
      <c r="AM36" s="853"/>
      <c r="AN36" s="853"/>
      <c r="AO36" s="853"/>
      <c r="AP36" s="853">
        <v>434</v>
      </c>
      <c r="AQ36" s="853"/>
      <c r="AR36" s="853"/>
      <c r="AS36" s="853"/>
      <c r="AT36" s="853"/>
      <c r="AU36" s="853">
        <v>295</v>
      </c>
      <c r="AV36" s="853"/>
      <c r="AW36" s="853"/>
      <c r="AX36" s="853"/>
      <c r="AY36" s="853"/>
      <c r="AZ36" s="854" t="s">
        <v>584</v>
      </c>
      <c r="BA36" s="854"/>
      <c r="BB36" s="854"/>
      <c r="BC36" s="854"/>
      <c r="BD36" s="854"/>
      <c r="BE36" s="850" t="s">
        <v>408</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409</v>
      </c>
      <c r="C37" s="778"/>
      <c r="D37" s="778"/>
      <c r="E37" s="778"/>
      <c r="F37" s="778"/>
      <c r="G37" s="778"/>
      <c r="H37" s="778"/>
      <c r="I37" s="778"/>
      <c r="J37" s="778"/>
      <c r="K37" s="778"/>
      <c r="L37" s="778"/>
      <c r="M37" s="778"/>
      <c r="N37" s="778"/>
      <c r="O37" s="778"/>
      <c r="P37" s="779"/>
      <c r="Q37" s="780">
        <v>6</v>
      </c>
      <c r="R37" s="781"/>
      <c r="S37" s="781"/>
      <c r="T37" s="781"/>
      <c r="U37" s="781"/>
      <c r="V37" s="781">
        <v>5</v>
      </c>
      <c r="W37" s="781"/>
      <c r="X37" s="781"/>
      <c r="Y37" s="781"/>
      <c r="Z37" s="781"/>
      <c r="AA37" s="781">
        <f>+Q37-V37</f>
        <v>1</v>
      </c>
      <c r="AB37" s="781"/>
      <c r="AC37" s="781"/>
      <c r="AD37" s="781"/>
      <c r="AE37" s="782"/>
      <c r="AF37" s="783">
        <v>1</v>
      </c>
      <c r="AG37" s="784"/>
      <c r="AH37" s="784"/>
      <c r="AI37" s="784"/>
      <c r="AJ37" s="785"/>
      <c r="AK37" s="852" t="s">
        <v>584</v>
      </c>
      <c r="AL37" s="853"/>
      <c r="AM37" s="853"/>
      <c r="AN37" s="853"/>
      <c r="AO37" s="853"/>
      <c r="AP37" s="853" t="s">
        <v>584</v>
      </c>
      <c r="AQ37" s="853"/>
      <c r="AR37" s="853"/>
      <c r="AS37" s="853"/>
      <c r="AT37" s="853"/>
      <c r="AU37" s="853" t="s">
        <v>586</v>
      </c>
      <c r="AV37" s="853"/>
      <c r="AW37" s="853"/>
      <c r="AX37" s="853"/>
      <c r="AY37" s="853"/>
      <c r="AZ37" s="854" t="s">
        <v>587</v>
      </c>
      <c r="BA37" s="854"/>
      <c r="BB37" s="854"/>
      <c r="BC37" s="854"/>
      <c r="BD37" s="854"/>
      <c r="BE37" s="850" t="s">
        <v>408</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384</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3525</v>
      </c>
      <c r="AG63" s="864"/>
      <c r="AH63" s="864"/>
      <c r="AI63" s="864"/>
      <c r="AJ63" s="865"/>
      <c r="AK63" s="866"/>
      <c r="AL63" s="861"/>
      <c r="AM63" s="861"/>
      <c r="AN63" s="861"/>
      <c r="AO63" s="861"/>
      <c r="AP63" s="864">
        <f>+AP29+AP32+AP33+AP34+AP35+AP36</f>
        <v>91238</v>
      </c>
      <c r="AQ63" s="864"/>
      <c r="AR63" s="864"/>
      <c r="AS63" s="864"/>
      <c r="AT63" s="864"/>
      <c r="AU63" s="864">
        <f>+AU32+AU33+AU34+AU35+AU36</f>
        <v>28109</v>
      </c>
      <c r="AV63" s="864"/>
      <c r="AW63" s="864"/>
      <c r="AX63" s="864"/>
      <c r="AY63" s="864"/>
      <c r="AZ63" s="868"/>
      <c r="BA63" s="868"/>
      <c r="BB63" s="868"/>
      <c r="BC63" s="868"/>
      <c r="BD63" s="868"/>
      <c r="BE63" s="869"/>
      <c r="BF63" s="869"/>
      <c r="BG63" s="869"/>
      <c r="BH63" s="869"/>
      <c r="BI63" s="870"/>
      <c r="BJ63" s="871" t="s">
        <v>124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413</v>
      </c>
      <c r="B66" s="763"/>
      <c r="C66" s="763"/>
      <c r="D66" s="763"/>
      <c r="E66" s="763"/>
      <c r="F66" s="763"/>
      <c r="G66" s="763"/>
      <c r="H66" s="763"/>
      <c r="I66" s="763"/>
      <c r="J66" s="763"/>
      <c r="K66" s="763"/>
      <c r="L66" s="763"/>
      <c r="M66" s="763"/>
      <c r="N66" s="763"/>
      <c r="O66" s="763"/>
      <c r="P66" s="764"/>
      <c r="Q66" s="739" t="s">
        <v>414</v>
      </c>
      <c r="R66" s="740"/>
      <c r="S66" s="740"/>
      <c r="T66" s="740"/>
      <c r="U66" s="741"/>
      <c r="V66" s="739" t="s">
        <v>415</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394</v>
      </c>
      <c r="AQ66" s="740"/>
      <c r="AR66" s="740"/>
      <c r="AS66" s="740"/>
      <c r="AT66" s="741"/>
      <c r="AU66" s="739" t="s">
        <v>419</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589</v>
      </c>
      <c r="C68" s="892"/>
      <c r="D68" s="892"/>
      <c r="E68" s="892"/>
      <c r="F68" s="892"/>
      <c r="G68" s="892"/>
      <c r="H68" s="892"/>
      <c r="I68" s="892"/>
      <c r="J68" s="892"/>
      <c r="K68" s="892"/>
      <c r="L68" s="892"/>
      <c r="M68" s="892"/>
      <c r="N68" s="892"/>
      <c r="O68" s="892"/>
      <c r="P68" s="893"/>
      <c r="Q68" s="894">
        <v>1988</v>
      </c>
      <c r="R68" s="888"/>
      <c r="S68" s="888"/>
      <c r="T68" s="888"/>
      <c r="U68" s="888"/>
      <c r="V68" s="888">
        <v>1986</v>
      </c>
      <c r="W68" s="888"/>
      <c r="X68" s="888"/>
      <c r="Y68" s="888"/>
      <c r="Z68" s="888"/>
      <c r="AA68" s="888">
        <v>2</v>
      </c>
      <c r="AB68" s="888"/>
      <c r="AC68" s="888"/>
      <c r="AD68" s="888"/>
      <c r="AE68" s="888"/>
      <c r="AF68" s="888">
        <v>2</v>
      </c>
      <c r="AG68" s="888"/>
      <c r="AH68" s="888"/>
      <c r="AI68" s="888"/>
      <c r="AJ68" s="888"/>
      <c r="AK68" s="888" t="s">
        <v>584</v>
      </c>
      <c r="AL68" s="888"/>
      <c r="AM68" s="888"/>
      <c r="AN68" s="888"/>
      <c r="AO68" s="888"/>
      <c r="AP68" s="888">
        <v>2679</v>
      </c>
      <c r="AQ68" s="888"/>
      <c r="AR68" s="888"/>
      <c r="AS68" s="888"/>
      <c r="AT68" s="888"/>
      <c r="AU68" s="888">
        <v>1991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590</v>
      </c>
      <c r="C69" s="896"/>
      <c r="D69" s="896"/>
      <c r="E69" s="896"/>
      <c r="F69" s="896"/>
      <c r="G69" s="896"/>
      <c r="H69" s="896"/>
      <c r="I69" s="896"/>
      <c r="J69" s="896"/>
      <c r="K69" s="896"/>
      <c r="L69" s="896"/>
      <c r="M69" s="896"/>
      <c r="N69" s="896"/>
      <c r="O69" s="896"/>
      <c r="P69" s="897"/>
      <c r="Q69" s="898">
        <v>695</v>
      </c>
      <c r="R69" s="853"/>
      <c r="S69" s="853"/>
      <c r="T69" s="853"/>
      <c r="U69" s="853"/>
      <c r="V69" s="853">
        <v>681</v>
      </c>
      <c r="W69" s="853"/>
      <c r="X69" s="853"/>
      <c r="Y69" s="853"/>
      <c r="Z69" s="853"/>
      <c r="AA69" s="853">
        <v>13</v>
      </c>
      <c r="AB69" s="853"/>
      <c r="AC69" s="853"/>
      <c r="AD69" s="853"/>
      <c r="AE69" s="853"/>
      <c r="AF69" s="853">
        <v>13</v>
      </c>
      <c r="AG69" s="853"/>
      <c r="AH69" s="853"/>
      <c r="AI69" s="853"/>
      <c r="AJ69" s="853"/>
      <c r="AK69" s="853" t="s">
        <v>584</v>
      </c>
      <c r="AL69" s="853"/>
      <c r="AM69" s="853"/>
      <c r="AN69" s="853"/>
      <c r="AO69" s="853"/>
      <c r="AP69" s="853" t="s">
        <v>584</v>
      </c>
      <c r="AQ69" s="853"/>
      <c r="AR69" s="853"/>
      <c r="AS69" s="853"/>
      <c r="AT69" s="853"/>
      <c r="AU69" s="853" t="s">
        <v>584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384</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+AF68+AF69</f>
        <v>15</v>
      </c>
      <c r="AG88" s="864"/>
      <c r="AH88" s="864"/>
      <c r="AI88" s="864"/>
      <c r="AJ88" s="864"/>
      <c r="AK88" s="861"/>
      <c r="AL88" s="861"/>
      <c r="AM88" s="861"/>
      <c r="AN88" s="861"/>
      <c r="AO88" s="861"/>
      <c r="AP88" s="864">
        <f>+AP68</f>
        <v>2679</v>
      </c>
      <c r="AQ88" s="864"/>
      <c r="AR88" s="864"/>
      <c r="AS88" s="864"/>
      <c r="AT88" s="864"/>
      <c r="AU88" s="864">
        <f>+AU68</f>
        <v>1991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421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f>+SUM(CR7:CV16)</f>
        <v>561</v>
      </c>
      <c r="CS102" s="872"/>
      <c r="CT102" s="872"/>
      <c r="CU102" s="872"/>
      <c r="CV102" s="915"/>
      <c r="CW102" s="914">
        <f>+CW7+CW13+CW14+CW16</f>
        <v>151</v>
      </c>
      <c r="CX102" s="872"/>
      <c r="CY102" s="872"/>
      <c r="CZ102" s="872"/>
      <c r="DA102" s="915"/>
      <c r="DB102" s="914" t="s">
        <v>611</v>
      </c>
      <c r="DC102" s="872"/>
      <c r="DD102" s="872"/>
      <c r="DE102" s="872"/>
      <c r="DF102" s="915"/>
      <c r="DG102" s="914">
        <f>+DG9</f>
        <v>2195</v>
      </c>
      <c r="DH102" s="872"/>
      <c r="DI102" s="872"/>
      <c r="DJ102" s="872"/>
      <c r="DK102" s="915"/>
      <c r="DL102" s="914" t="s">
        <v>611</v>
      </c>
      <c r="DM102" s="872"/>
      <c r="DN102" s="872"/>
      <c r="DO102" s="872"/>
      <c r="DP102" s="915"/>
      <c r="DQ102" s="914">
        <f>+DQ9</f>
        <v>1677</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429</v>
      </c>
      <c r="AB109" s="917"/>
      <c r="AC109" s="917"/>
      <c r="AD109" s="917"/>
      <c r="AE109" s="918"/>
      <c r="AF109" s="916" t="s">
        <v>300</v>
      </c>
      <c r="AG109" s="917"/>
      <c r="AH109" s="917"/>
      <c r="AI109" s="917"/>
      <c r="AJ109" s="918"/>
      <c r="AK109" s="916" t="s">
        <v>299</v>
      </c>
      <c r="AL109" s="917"/>
      <c r="AM109" s="917"/>
      <c r="AN109" s="917"/>
      <c r="AO109" s="918"/>
      <c r="AP109" s="916" t="s">
        <v>430</v>
      </c>
      <c r="AQ109" s="917"/>
      <c r="AR109" s="917"/>
      <c r="AS109" s="917"/>
      <c r="AT109" s="919"/>
      <c r="AU109" s="936" t="s">
        <v>428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429</v>
      </c>
      <c r="BR109" s="917"/>
      <c r="BS109" s="917"/>
      <c r="BT109" s="917"/>
      <c r="BU109" s="918"/>
      <c r="BV109" s="916" t="s">
        <v>300</v>
      </c>
      <c r="BW109" s="917"/>
      <c r="BX109" s="917"/>
      <c r="BY109" s="917"/>
      <c r="BZ109" s="918"/>
      <c r="CA109" s="916" t="s">
        <v>299</v>
      </c>
      <c r="CB109" s="917"/>
      <c r="CC109" s="917"/>
      <c r="CD109" s="917"/>
      <c r="CE109" s="918"/>
      <c r="CF109" s="937" t="s">
        <v>430</v>
      </c>
      <c r="CG109" s="937"/>
      <c r="CH109" s="937"/>
      <c r="CI109" s="937"/>
      <c r="CJ109" s="937"/>
      <c r="CK109" s="916" t="s">
        <v>431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429</v>
      </c>
      <c r="DH109" s="917"/>
      <c r="DI109" s="917"/>
      <c r="DJ109" s="917"/>
      <c r="DK109" s="918"/>
      <c r="DL109" s="916" t="s">
        <v>300</v>
      </c>
      <c r="DM109" s="917"/>
      <c r="DN109" s="917"/>
      <c r="DO109" s="917"/>
      <c r="DP109" s="918"/>
      <c r="DQ109" s="916" t="s">
        <v>299</v>
      </c>
      <c r="DR109" s="917"/>
      <c r="DS109" s="917"/>
      <c r="DT109" s="917"/>
      <c r="DU109" s="918"/>
      <c r="DV109" s="916" t="s">
        <v>430</v>
      </c>
      <c r="DW109" s="917"/>
      <c r="DX109" s="917"/>
      <c r="DY109" s="917"/>
      <c r="DZ109" s="919"/>
    </row>
    <row r="110" spans="1:131" s="226" customFormat="1" ht="26.25" customHeight="1">
      <c r="A110" s="920" t="s">
        <v>432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16155542</v>
      </c>
      <c r="AB110" s="924"/>
      <c r="AC110" s="924"/>
      <c r="AD110" s="924"/>
      <c r="AE110" s="925"/>
      <c r="AF110" s="926">
        <v>15715112</v>
      </c>
      <c r="AG110" s="924"/>
      <c r="AH110" s="924"/>
      <c r="AI110" s="924"/>
      <c r="AJ110" s="925"/>
      <c r="AK110" s="926">
        <v>15480397</v>
      </c>
      <c r="AL110" s="924"/>
      <c r="AM110" s="924"/>
      <c r="AN110" s="924"/>
      <c r="AO110" s="925"/>
      <c r="AP110" s="927">
        <v>25.9</v>
      </c>
      <c r="AQ110" s="928"/>
      <c r="AR110" s="928"/>
      <c r="AS110" s="928"/>
      <c r="AT110" s="929"/>
      <c r="AU110" s="930" t="s">
        <v>67</v>
      </c>
      <c r="AV110" s="931"/>
      <c r="AW110" s="931"/>
      <c r="AX110" s="931"/>
      <c r="AY110" s="931"/>
      <c r="AZ110" s="972" t="s">
        <v>433</v>
      </c>
      <c r="BA110" s="921"/>
      <c r="BB110" s="921"/>
      <c r="BC110" s="921"/>
      <c r="BD110" s="921"/>
      <c r="BE110" s="921"/>
      <c r="BF110" s="921"/>
      <c r="BG110" s="921"/>
      <c r="BH110" s="921"/>
      <c r="BI110" s="921"/>
      <c r="BJ110" s="921"/>
      <c r="BK110" s="921"/>
      <c r="BL110" s="921"/>
      <c r="BM110" s="921"/>
      <c r="BN110" s="921"/>
      <c r="BO110" s="921"/>
      <c r="BP110" s="922"/>
      <c r="BQ110" s="958">
        <v>148477421</v>
      </c>
      <c r="BR110" s="959"/>
      <c r="BS110" s="959"/>
      <c r="BT110" s="959"/>
      <c r="BU110" s="959"/>
      <c r="BV110" s="959">
        <v>144190104</v>
      </c>
      <c r="BW110" s="959"/>
      <c r="BX110" s="959"/>
      <c r="BY110" s="959"/>
      <c r="BZ110" s="959"/>
      <c r="CA110" s="959">
        <v>141985856</v>
      </c>
      <c r="CB110" s="959"/>
      <c r="CC110" s="959"/>
      <c r="CD110" s="959"/>
      <c r="CE110" s="959"/>
      <c r="CF110" s="973">
        <v>237.6</v>
      </c>
      <c r="CG110" s="974"/>
      <c r="CH110" s="974"/>
      <c r="CI110" s="974"/>
      <c r="CJ110" s="974"/>
      <c r="CK110" s="975" t="s">
        <v>434</v>
      </c>
      <c r="CL110" s="976"/>
      <c r="CM110" s="955" t="s">
        <v>435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436</v>
      </c>
      <c r="DH110" s="959"/>
      <c r="DI110" s="959"/>
      <c r="DJ110" s="959"/>
      <c r="DK110" s="959"/>
      <c r="DL110" s="959" t="s">
        <v>437</v>
      </c>
      <c r="DM110" s="959"/>
      <c r="DN110" s="959"/>
      <c r="DO110" s="959"/>
      <c r="DP110" s="959"/>
      <c r="DQ110" s="959" t="s">
        <v>124</v>
      </c>
      <c r="DR110" s="959"/>
      <c r="DS110" s="959"/>
      <c r="DT110" s="959"/>
      <c r="DU110" s="959"/>
      <c r="DV110" s="960" t="s">
        <v>124</v>
      </c>
      <c r="DW110" s="960"/>
      <c r="DX110" s="960"/>
      <c r="DY110" s="960"/>
      <c r="DZ110" s="961"/>
    </row>
    <row r="111" spans="1:131" s="226" customFormat="1" ht="26.25" customHeight="1">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437</v>
      </c>
      <c r="AB111" s="966"/>
      <c r="AC111" s="966"/>
      <c r="AD111" s="966"/>
      <c r="AE111" s="967"/>
      <c r="AF111" s="968" t="s">
        <v>124</v>
      </c>
      <c r="AG111" s="966"/>
      <c r="AH111" s="966"/>
      <c r="AI111" s="966"/>
      <c r="AJ111" s="967"/>
      <c r="AK111" s="968" t="s">
        <v>124</v>
      </c>
      <c r="AL111" s="966"/>
      <c r="AM111" s="966"/>
      <c r="AN111" s="966"/>
      <c r="AO111" s="967"/>
      <c r="AP111" s="969" t="s">
        <v>437</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1786863</v>
      </c>
      <c r="BR111" s="952"/>
      <c r="BS111" s="952"/>
      <c r="BT111" s="952"/>
      <c r="BU111" s="952"/>
      <c r="BV111" s="952">
        <v>1598333</v>
      </c>
      <c r="BW111" s="952"/>
      <c r="BX111" s="952"/>
      <c r="BY111" s="952"/>
      <c r="BZ111" s="952"/>
      <c r="CA111" s="952">
        <v>1448046</v>
      </c>
      <c r="CB111" s="952"/>
      <c r="CC111" s="952"/>
      <c r="CD111" s="952"/>
      <c r="CE111" s="952"/>
      <c r="CF111" s="946">
        <v>2.4</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441</v>
      </c>
      <c r="DH111" s="952"/>
      <c r="DI111" s="952"/>
      <c r="DJ111" s="952"/>
      <c r="DK111" s="952"/>
      <c r="DL111" s="952" t="s">
        <v>437</v>
      </c>
      <c r="DM111" s="952"/>
      <c r="DN111" s="952"/>
      <c r="DO111" s="952"/>
      <c r="DP111" s="952"/>
      <c r="DQ111" s="952" t="s">
        <v>124</v>
      </c>
      <c r="DR111" s="952"/>
      <c r="DS111" s="952"/>
      <c r="DT111" s="952"/>
      <c r="DU111" s="952"/>
      <c r="DV111" s="953" t="s">
        <v>124</v>
      </c>
      <c r="DW111" s="953"/>
      <c r="DX111" s="953"/>
      <c r="DY111" s="953"/>
      <c r="DZ111" s="954"/>
    </row>
    <row r="112" spans="1:131" s="226" customFormat="1" ht="26.25" customHeight="1">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444</v>
      </c>
      <c r="AB112" s="991"/>
      <c r="AC112" s="991"/>
      <c r="AD112" s="991"/>
      <c r="AE112" s="992"/>
      <c r="AF112" s="993" t="s">
        <v>436</v>
      </c>
      <c r="AG112" s="991"/>
      <c r="AH112" s="991"/>
      <c r="AI112" s="991"/>
      <c r="AJ112" s="992"/>
      <c r="AK112" s="993" t="s">
        <v>437</v>
      </c>
      <c r="AL112" s="991"/>
      <c r="AM112" s="991"/>
      <c r="AN112" s="991"/>
      <c r="AO112" s="992"/>
      <c r="AP112" s="994" t="s">
        <v>124</v>
      </c>
      <c r="AQ112" s="995"/>
      <c r="AR112" s="995"/>
      <c r="AS112" s="995"/>
      <c r="AT112" s="996"/>
      <c r="AU112" s="932"/>
      <c r="AV112" s="933"/>
      <c r="AW112" s="933"/>
      <c r="AX112" s="933"/>
      <c r="AY112" s="933"/>
      <c r="AZ112" s="981" t="s">
        <v>445</v>
      </c>
      <c r="BA112" s="982"/>
      <c r="BB112" s="982"/>
      <c r="BC112" s="982"/>
      <c r="BD112" s="982"/>
      <c r="BE112" s="982"/>
      <c r="BF112" s="982"/>
      <c r="BG112" s="982"/>
      <c r="BH112" s="982"/>
      <c r="BI112" s="982"/>
      <c r="BJ112" s="982"/>
      <c r="BK112" s="982"/>
      <c r="BL112" s="982"/>
      <c r="BM112" s="982"/>
      <c r="BN112" s="982"/>
      <c r="BO112" s="982"/>
      <c r="BP112" s="983"/>
      <c r="BQ112" s="951">
        <v>31246296</v>
      </c>
      <c r="BR112" s="952"/>
      <c r="BS112" s="952"/>
      <c r="BT112" s="952"/>
      <c r="BU112" s="952"/>
      <c r="BV112" s="952">
        <v>29821718</v>
      </c>
      <c r="BW112" s="952"/>
      <c r="BX112" s="952"/>
      <c r="BY112" s="952"/>
      <c r="BZ112" s="952"/>
      <c r="CA112" s="952">
        <v>28110414</v>
      </c>
      <c r="CB112" s="952"/>
      <c r="CC112" s="952"/>
      <c r="CD112" s="952"/>
      <c r="CE112" s="952"/>
      <c r="CF112" s="946">
        <v>47</v>
      </c>
      <c r="CG112" s="947"/>
      <c r="CH112" s="947"/>
      <c r="CI112" s="947"/>
      <c r="CJ112" s="947"/>
      <c r="CK112" s="977"/>
      <c r="CL112" s="978"/>
      <c r="CM112" s="948" t="s">
        <v>446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11266</v>
      </c>
      <c r="DH112" s="952"/>
      <c r="DI112" s="952"/>
      <c r="DJ112" s="952"/>
      <c r="DK112" s="952"/>
      <c r="DL112" s="952">
        <v>11261</v>
      </c>
      <c r="DM112" s="952"/>
      <c r="DN112" s="952"/>
      <c r="DO112" s="952"/>
      <c r="DP112" s="952"/>
      <c r="DQ112" s="952" t="s">
        <v>436</v>
      </c>
      <c r="DR112" s="952"/>
      <c r="DS112" s="952"/>
      <c r="DT112" s="952"/>
      <c r="DU112" s="952"/>
      <c r="DV112" s="953" t="s">
        <v>436</v>
      </c>
      <c r="DW112" s="953"/>
      <c r="DX112" s="953"/>
      <c r="DY112" s="953"/>
      <c r="DZ112" s="954"/>
    </row>
    <row r="113" spans="1:130" s="226" customFormat="1" ht="26.25" customHeight="1">
      <c r="A113" s="986"/>
      <c r="B113" s="987"/>
      <c r="C113" s="982" t="s">
        <v>447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2523989</v>
      </c>
      <c r="AB113" s="966"/>
      <c r="AC113" s="966"/>
      <c r="AD113" s="966"/>
      <c r="AE113" s="967"/>
      <c r="AF113" s="968">
        <v>2752976</v>
      </c>
      <c r="AG113" s="966"/>
      <c r="AH113" s="966"/>
      <c r="AI113" s="966"/>
      <c r="AJ113" s="967"/>
      <c r="AK113" s="968">
        <v>2962612</v>
      </c>
      <c r="AL113" s="966"/>
      <c r="AM113" s="966"/>
      <c r="AN113" s="966"/>
      <c r="AO113" s="967"/>
      <c r="AP113" s="969">
        <v>5</v>
      </c>
      <c r="AQ113" s="970"/>
      <c r="AR113" s="970"/>
      <c r="AS113" s="970"/>
      <c r="AT113" s="971"/>
      <c r="AU113" s="932"/>
      <c r="AV113" s="933"/>
      <c r="AW113" s="933"/>
      <c r="AX113" s="933"/>
      <c r="AY113" s="933"/>
      <c r="AZ113" s="981" t="s">
        <v>448</v>
      </c>
      <c r="BA113" s="982"/>
      <c r="BB113" s="982"/>
      <c r="BC113" s="982"/>
      <c r="BD113" s="982"/>
      <c r="BE113" s="982"/>
      <c r="BF113" s="982"/>
      <c r="BG113" s="982"/>
      <c r="BH113" s="982"/>
      <c r="BI113" s="982"/>
      <c r="BJ113" s="982"/>
      <c r="BK113" s="982"/>
      <c r="BL113" s="982"/>
      <c r="BM113" s="982"/>
      <c r="BN113" s="982"/>
      <c r="BO113" s="982"/>
      <c r="BP113" s="983"/>
      <c r="BQ113" s="951">
        <v>2684239</v>
      </c>
      <c r="BR113" s="952"/>
      <c r="BS113" s="952"/>
      <c r="BT113" s="952"/>
      <c r="BU113" s="952"/>
      <c r="BV113" s="952">
        <v>2339979</v>
      </c>
      <c r="BW113" s="952"/>
      <c r="BX113" s="952"/>
      <c r="BY113" s="952"/>
      <c r="BZ113" s="952"/>
      <c r="CA113" s="952">
        <v>1991078</v>
      </c>
      <c r="CB113" s="952"/>
      <c r="CC113" s="952"/>
      <c r="CD113" s="952"/>
      <c r="CE113" s="952"/>
      <c r="CF113" s="946">
        <v>3.3</v>
      </c>
      <c r="CG113" s="947"/>
      <c r="CH113" s="947"/>
      <c r="CI113" s="947"/>
      <c r="CJ113" s="947"/>
      <c r="CK113" s="977"/>
      <c r="CL113" s="978"/>
      <c r="CM113" s="948" t="s">
        <v>449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124</v>
      </c>
      <c r="DH113" s="991"/>
      <c r="DI113" s="991"/>
      <c r="DJ113" s="991"/>
      <c r="DK113" s="992"/>
      <c r="DL113" s="993" t="s">
        <v>124</v>
      </c>
      <c r="DM113" s="991"/>
      <c r="DN113" s="991"/>
      <c r="DO113" s="991"/>
      <c r="DP113" s="992"/>
      <c r="DQ113" s="993" t="s">
        <v>441</v>
      </c>
      <c r="DR113" s="991"/>
      <c r="DS113" s="991"/>
      <c r="DT113" s="991"/>
      <c r="DU113" s="992"/>
      <c r="DV113" s="994" t="s">
        <v>441</v>
      </c>
      <c r="DW113" s="995"/>
      <c r="DX113" s="995"/>
      <c r="DY113" s="995"/>
      <c r="DZ113" s="996"/>
    </row>
    <row r="114" spans="1:130" s="226" customFormat="1" ht="26.25" customHeight="1">
      <c r="A114" s="986"/>
      <c r="B114" s="987"/>
      <c r="C114" s="982" t="s">
        <v>450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124</v>
      </c>
      <c r="AB114" s="991"/>
      <c r="AC114" s="991"/>
      <c r="AD114" s="991"/>
      <c r="AE114" s="992"/>
      <c r="AF114" s="993" t="s">
        <v>437</v>
      </c>
      <c r="AG114" s="991"/>
      <c r="AH114" s="991"/>
      <c r="AI114" s="991"/>
      <c r="AJ114" s="992"/>
      <c r="AK114" s="993" t="s">
        <v>124</v>
      </c>
      <c r="AL114" s="991"/>
      <c r="AM114" s="991"/>
      <c r="AN114" s="991"/>
      <c r="AO114" s="992"/>
      <c r="AP114" s="994" t="s">
        <v>124</v>
      </c>
      <c r="AQ114" s="995"/>
      <c r="AR114" s="995"/>
      <c r="AS114" s="995"/>
      <c r="AT114" s="996"/>
      <c r="AU114" s="932"/>
      <c r="AV114" s="933"/>
      <c r="AW114" s="933"/>
      <c r="AX114" s="933"/>
      <c r="AY114" s="933"/>
      <c r="AZ114" s="981" t="s">
        <v>451</v>
      </c>
      <c r="BA114" s="982"/>
      <c r="BB114" s="982"/>
      <c r="BC114" s="982"/>
      <c r="BD114" s="982"/>
      <c r="BE114" s="982"/>
      <c r="BF114" s="982"/>
      <c r="BG114" s="982"/>
      <c r="BH114" s="982"/>
      <c r="BI114" s="982"/>
      <c r="BJ114" s="982"/>
      <c r="BK114" s="982"/>
      <c r="BL114" s="982"/>
      <c r="BM114" s="982"/>
      <c r="BN114" s="982"/>
      <c r="BO114" s="982"/>
      <c r="BP114" s="983"/>
      <c r="BQ114" s="951">
        <v>18034210</v>
      </c>
      <c r="BR114" s="952"/>
      <c r="BS114" s="952"/>
      <c r="BT114" s="952"/>
      <c r="BU114" s="952"/>
      <c r="BV114" s="952">
        <v>17179506</v>
      </c>
      <c r="BW114" s="952"/>
      <c r="BX114" s="952"/>
      <c r="BY114" s="952"/>
      <c r="BZ114" s="952"/>
      <c r="CA114" s="952">
        <v>16202786</v>
      </c>
      <c r="CB114" s="952"/>
      <c r="CC114" s="952"/>
      <c r="CD114" s="952"/>
      <c r="CE114" s="952"/>
      <c r="CF114" s="946">
        <v>27.1</v>
      </c>
      <c r="CG114" s="947"/>
      <c r="CH114" s="947"/>
      <c r="CI114" s="947"/>
      <c r="CJ114" s="947"/>
      <c r="CK114" s="977"/>
      <c r="CL114" s="978"/>
      <c r="CM114" s="948" t="s">
        <v>452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437</v>
      </c>
      <c r="DH114" s="991"/>
      <c r="DI114" s="991"/>
      <c r="DJ114" s="991"/>
      <c r="DK114" s="992"/>
      <c r="DL114" s="993" t="s">
        <v>441</v>
      </c>
      <c r="DM114" s="991"/>
      <c r="DN114" s="991"/>
      <c r="DO114" s="991"/>
      <c r="DP114" s="992"/>
      <c r="DQ114" s="993" t="s">
        <v>453</v>
      </c>
      <c r="DR114" s="991"/>
      <c r="DS114" s="991"/>
      <c r="DT114" s="991"/>
      <c r="DU114" s="992"/>
      <c r="DV114" s="994" t="s">
        <v>124</v>
      </c>
      <c r="DW114" s="995"/>
      <c r="DX114" s="995"/>
      <c r="DY114" s="995"/>
      <c r="DZ114" s="996"/>
    </row>
    <row r="115" spans="1:130" s="226" customFormat="1" ht="26.25" customHeight="1">
      <c r="A115" s="986"/>
      <c r="B115" s="987"/>
      <c r="C115" s="982" t="s">
        <v>454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144586</v>
      </c>
      <c r="AB115" s="966"/>
      <c r="AC115" s="966"/>
      <c r="AD115" s="966"/>
      <c r="AE115" s="967"/>
      <c r="AF115" s="968">
        <v>143902</v>
      </c>
      <c r="AG115" s="966"/>
      <c r="AH115" s="966"/>
      <c r="AI115" s="966"/>
      <c r="AJ115" s="967"/>
      <c r="AK115" s="968">
        <v>186081</v>
      </c>
      <c r="AL115" s="966"/>
      <c r="AM115" s="966"/>
      <c r="AN115" s="966"/>
      <c r="AO115" s="967"/>
      <c r="AP115" s="969">
        <v>0.3</v>
      </c>
      <c r="AQ115" s="970"/>
      <c r="AR115" s="970"/>
      <c r="AS115" s="970"/>
      <c r="AT115" s="971"/>
      <c r="AU115" s="932"/>
      <c r="AV115" s="933"/>
      <c r="AW115" s="933"/>
      <c r="AX115" s="933"/>
      <c r="AY115" s="933"/>
      <c r="AZ115" s="981" t="s">
        <v>455</v>
      </c>
      <c r="BA115" s="982"/>
      <c r="BB115" s="982"/>
      <c r="BC115" s="982"/>
      <c r="BD115" s="982"/>
      <c r="BE115" s="982"/>
      <c r="BF115" s="982"/>
      <c r="BG115" s="982"/>
      <c r="BH115" s="982"/>
      <c r="BI115" s="982"/>
      <c r="BJ115" s="982"/>
      <c r="BK115" s="982"/>
      <c r="BL115" s="982"/>
      <c r="BM115" s="982"/>
      <c r="BN115" s="982"/>
      <c r="BO115" s="982"/>
      <c r="BP115" s="983"/>
      <c r="BQ115" s="951">
        <v>2039471</v>
      </c>
      <c r="BR115" s="952"/>
      <c r="BS115" s="952"/>
      <c r="BT115" s="952"/>
      <c r="BU115" s="952"/>
      <c r="BV115" s="952">
        <v>1939814</v>
      </c>
      <c r="BW115" s="952"/>
      <c r="BX115" s="952"/>
      <c r="BY115" s="952"/>
      <c r="BZ115" s="952"/>
      <c r="CA115" s="952">
        <v>1676922</v>
      </c>
      <c r="CB115" s="952"/>
      <c r="CC115" s="952"/>
      <c r="CD115" s="952"/>
      <c r="CE115" s="952"/>
      <c r="CF115" s="946">
        <v>2.8</v>
      </c>
      <c r="CG115" s="947"/>
      <c r="CH115" s="947"/>
      <c r="CI115" s="947"/>
      <c r="CJ115" s="947"/>
      <c r="CK115" s="977"/>
      <c r="CL115" s="978"/>
      <c r="CM115" s="981"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275144</v>
      </c>
      <c r="DH115" s="991"/>
      <c r="DI115" s="991"/>
      <c r="DJ115" s="991"/>
      <c r="DK115" s="992"/>
      <c r="DL115" s="993">
        <v>251828</v>
      </c>
      <c r="DM115" s="991"/>
      <c r="DN115" s="991"/>
      <c r="DO115" s="991"/>
      <c r="DP115" s="992"/>
      <c r="DQ115" s="993">
        <v>252884</v>
      </c>
      <c r="DR115" s="991"/>
      <c r="DS115" s="991"/>
      <c r="DT115" s="991"/>
      <c r="DU115" s="992"/>
      <c r="DV115" s="994">
        <v>0.4</v>
      </c>
      <c r="DW115" s="995"/>
      <c r="DX115" s="995"/>
      <c r="DY115" s="995"/>
      <c r="DZ115" s="996"/>
    </row>
    <row r="116" spans="1:130" s="226" customFormat="1" ht="26.25" customHeight="1">
      <c r="A116" s="988"/>
      <c r="B116" s="989"/>
      <c r="C116" s="997" t="s">
        <v>457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821</v>
      </c>
      <c r="AB116" s="991"/>
      <c r="AC116" s="991"/>
      <c r="AD116" s="991"/>
      <c r="AE116" s="992"/>
      <c r="AF116" s="993">
        <v>333</v>
      </c>
      <c r="AG116" s="991"/>
      <c r="AH116" s="991"/>
      <c r="AI116" s="991"/>
      <c r="AJ116" s="992"/>
      <c r="AK116" s="993">
        <v>1093</v>
      </c>
      <c r="AL116" s="991"/>
      <c r="AM116" s="991"/>
      <c r="AN116" s="991"/>
      <c r="AO116" s="992"/>
      <c r="AP116" s="994">
        <v>0</v>
      </c>
      <c r="AQ116" s="995"/>
      <c r="AR116" s="995"/>
      <c r="AS116" s="995"/>
      <c r="AT116" s="996"/>
      <c r="AU116" s="932"/>
      <c r="AV116" s="933"/>
      <c r="AW116" s="933"/>
      <c r="AX116" s="933"/>
      <c r="AY116" s="933"/>
      <c r="AZ116" s="999" t="s">
        <v>458</v>
      </c>
      <c r="BA116" s="1000"/>
      <c r="BB116" s="1000"/>
      <c r="BC116" s="1000"/>
      <c r="BD116" s="1000"/>
      <c r="BE116" s="1000"/>
      <c r="BF116" s="1000"/>
      <c r="BG116" s="1000"/>
      <c r="BH116" s="1000"/>
      <c r="BI116" s="1000"/>
      <c r="BJ116" s="1000"/>
      <c r="BK116" s="1000"/>
      <c r="BL116" s="1000"/>
      <c r="BM116" s="1000"/>
      <c r="BN116" s="1000"/>
      <c r="BO116" s="1000"/>
      <c r="BP116" s="1001"/>
      <c r="BQ116" s="951" t="s">
        <v>124</v>
      </c>
      <c r="BR116" s="952"/>
      <c r="BS116" s="952"/>
      <c r="BT116" s="952"/>
      <c r="BU116" s="952"/>
      <c r="BV116" s="952" t="s">
        <v>124</v>
      </c>
      <c r="BW116" s="952"/>
      <c r="BX116" s="952"/>
      <c r="BY116" s="952"/>
      <c r="BZ116" s="952"/>
      <c r="CA116" s="952" t="s">
        <v>436</v>
      </c>
      <c r="CB116" s="952"/>
      <c r="CC116" s="952"/>
      <c r="CD116" s="952"/>
      <c r="CE116" s="952"/>
      <c r="CF116" s="946" t="s">
        <v>124</v>
      </c>
      <c r="CG116" s="947"/>
      <c r="CH116" s="947"/>
      <c r="CI116" s="947"/>
      <c r="CJ116" s="947"/>
      <c r="CK116" s="977"/>
      <c r="CL116" s="978"/>
      <c r="CM116" s="948" t="s">
        <v>459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1459824</v>
      </c>
      <c r="DH116" s="991"/>
      <c r="DI116" s="991"/>
      <c r="DJ116" s="991"/>
      <c r="DK116" s="992"/>
      <c r="DL116" s="993">
        <v>1318257</v>
      </c>
      <c r="DM116" s="991"/>
      <c r="DN116" s="991"/>
      <c r="DO116" s="991"/>
      <c r="DP116" s="992"/>
      <c r="DQ116" s="993">
        <v>1195162</v>
      </c>
      <c r="DR116" s="991"/>
      <c r="DS116" s="991"/>
      <c r="DT116" s="991"/>
      <c r="DU116" s="992"/>
      <c r="DV116" s="994">
        <v>2</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460</v>
      </c>
      <c r="Z117" s="918"/>
      <c r="AA117" s="1008">
        <v>18824938</v>
      </c>
      <c r="AB117" s="1009"/>
      <c r="AC117" s="1009"/>
      <c r="AD117" s="1009"/>
      <c r="AE117" s="1010"/>
      <c r="AF117" s="1011">
        <v>18612323</v>
      </c>
      <c r="AG117" s="1009"/>
      <c r="AH117" s="1009"/>
      <c r="AI117" s="1009"/>
      <c r="AJ117" s="1010"/>
      <c r="AK117" s="1011">
        <v>18630183</v>
      </c>
      <c r="AL117" s="1009"/>
      <c r="AM117" s="1009"/>
      <c r="AN117" s="1009"/>
      <c r="AO117" s="1010"/>
      <c r="AP117" s="1012"/>
      <c r="AQ117" s="1013"/>
      <c r="AR117" s="1013"/>
      <c r="AS117" s="1013"/>
      <c r="AT117" s="1014"/>
      <c r="AU117" s="932"/>
      <c r="AV117" s="933"/>
      <c r="AW117" s="933"/>
      <c r="AX117" s="933"/>
      <c r="AY117" s="933"/>
      <c r="AZ117" s="999" t="s">
        <v>461</v>
      </c>
      <c r="BA117" s="1000"/>
      <c r="BB117" s="1000"/>
      <c r="BC117" s="1000"/>
      <c r="BD117" s="1000"/>
      <c r="BE117" s="1000"/>
      <c r="BF117" s="1000"/>
      <c r="BG117" s="1000"/>
      <c r="BH117" s="1000"/>
      <c r="BI117" s="1000"/>
      <c r="BJ117" s="1000"/>
      <c r="BK117" s="1000"/>
      <c r="BL117" s="1000"/>
      <c r="BM117" s="1000"/>
      <c r="BN117" s="1000"/>
      <c r="BO117" s="1000"/>
      <c r="BP117" s="1001"/>
      <c r="BQ117" s="951" t="s">
        <v>124</v>
      </c>
      <c r="BR117" s="952"/>
      <c r="BS117" s="952"/>
      <c r="BT117" s="952"/>
      <c r="BU117" s="952"/>
      <c r="BV117" s="952" t="s">
        <v>124</v>
      </c>
      <c r="BW117" s="952"/>
      <c r="BX117" s="952"/>
      <c r="BY117" s="952"/>
      <c r="BZ117" s="952"/>
      <c r="CA117" s="952" t="s">
        <v>441</v>
      </c>
      <c r="CB117" s="952"/>
      <c r="CC117" s="952"/>
      <c r="CD117" s="952"/>
      <c r="CE117" s="952"/>
      <c r="CF117" s="946" t="s">
        <v>124</v>
      </c>
      <c r="CG117" s="947"/>
      <c r="CH117" s="947"/>
      <c r="CI117" s="947"/>
      <c r="CJ117" s="947"/>
      <c r="CK117" s="977"/>
      <c r="CL117" s="978"/>
      <c r="CM117" s="948" t="s">
        <v>462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124</v>
      </c>
      <c r="DH117" s="991"/>
      <c r="DI117" s="991"/>
      <c r="DJ117" s="991"/>
      <c r="DK117" s="992"/>
      <c r="DL117" s="993" t="s">
        <v>124</v>
      </c>
      <c r="DM117" s="991"/>
      <c r="DN117" s="991"/>
      <c r="DO117" s="991"/>
      <c r="DP117" s="992"/>
      <c r="DQ117" s="993" t="s">
        <v>436</v>
      </c>
      <c r="DR117" s="991"/>
      <c r="DS117" s="991"/>
      <c r="DT117" s="991"/>
      <c r="DU117" s="992"/>
      <c r="DV117" s="994" t="s">
        <v>124</v>
      </c>
      <c r="DW117" s="995"/>
      <c r="DX117" s="995"/>
      <c r="DY117" s="995"/>
      <c r="DZ117" s="996"/>
    </row>
    <row r="118" spans="1:130" s="226" customFormat="1" ht="26.25" customHeight="1">
      <c r="A118" s="936" t="s">
        <v>431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429</v>
      </c>
      <c r="AB118" s="917"/>
      <c r="AC118" s="917"/>
      <c r="AD118" s="917"/>
      <c r="AE118" s="918"/>
      <c r="AF118" s="916" t="s">
        <v>300</v>
      </c>
      <c r="AG118" s="917"/>
      <c r="AH118" s="917"/>
      <c r="AI118" s="917"/>
      <c r="AJ118" s="918"/>
      <c r="AK118" s="916" t="s">
        <v>299</v>
      </c>
      <c r="AL118" s="917"/>
      <c r="AM118" s="917"/>
      <c r="AN118" s="917"/>
      <c r="AO118" s="918"/>
      <c r="AP118" s="1003" t="s">
        <v>430</v>
      </c>
      <c r="AQ118" s="1004"/>
      <c r="AR118" s="1004"/>
      <c r="AS118" s="1004"/>
      <c r="AT118" s="1005"/>
      <c r="AU118" s="932"/>
      <c r="AV118" s="933"/>
      <c r="AW118" s="933"/>
      <c r="AX118" s="933"/>
      <c r="AY118" s="933"/>
      <c r="AZ118" s="1006" t="s">
        <v>463</v>
      </c>
      <c r="BA118" s="997"/>
      <c r="BB118" s="997"/>
      <c r="BC118" s="997"/>
      <c r="BD118" s="997"/>
      <c r="BE118" s="997"/>
      <c r="BF118" s="997"/>
      <c r="BG118" s="997"/>
      <c r="BH118" s="997"/>
      <c r="BI118" s="997"/>
      <c r="BJ118" s="997"/>
      <c r="BK118" s="997"/>
      <c r="BL118" s="997"/>
      <c r="BM118" s="997"/>
      <c r="BN118" s="997"/>
      <c r="BO118" s="997"/>
      <c r="BP118" s="998"/>
      <c r="BQ118" s="1029" t="s">
        <v>441</v>
      </c>
      <c r="BR118" s="1030"/>
      <c r="BS118" s="1030"/>
      <c r="BT118" s="1030"/>
      <c r="BU118" s="1030"/>
      <c r="BV118" s="1030" t="s">
        <v>124</v>
      </c>
      <c r="BW118" s="1030"/>
      <c r="BX118" s="1030"/>
      <c r="BY118" s="1030"/>
      <c r="BZ118" s="1030"/>
      <c r="CA118" s="1030" t="s">
        <v>124</v>
      </c>
      <c r="CB118" s="1030"/>
      <c r="CC118" s="1030"/>
      <c r="CD118" s="1030"/>
      <c r="CE118" s="1030"/>
      <c r="CF118" s="946" t="s">
        <v>444</v>
      </c>
      <c r="CG118" s="947"/>
      <c r="CH118" s="947"/>
      <c r="CI118" s="947"/>
      <c r="CJ118" s="947"/>
      <c r="CK118" s="977"/>
      <c r="CL118" s="978"/>
      <c r="CM118" s="948" t="s">
        <v>464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124</v>
      </c>
      <c r="DH118" s="991"/>
      <c r="DI118" s="991"/>
      <c r="DJ118" s="991"/>
      <c r="DK118" s="992"/>
      <c r="DL118" s="993" t="s">
        <v>441</v>
      </c>
      <c r="DM118" s="991"/>
      <c r="DN118" s="991"/>
      <c r="DO118" s="991"/>
      <c r="DP118" s="992"/>
      <c r="DQ118" s="993" t="s">
        <v>444</v>
      </c>
      <c r="DR118" s="991"/>
      <c r="DS118" s="991"/>
      <c r="DT118" s="991"/>
      <c r="DU118" s="992"/>
      <c r="DV118" s="994" t="s">
        <v>124</v>
      </c>
      <c r="DW118" s="995"/>
      <c r="DX118" s="995"/>
      <c r="DY118" s="995"/>
      <c r="DZ118" s="996"/>
    </row>
    <row r="119" spans="1:130" s="226" customFormat="1" ht="26.25" customHeight="1">
      <c r="A119" s="1090" t="s">
        <v>434</v>
      </c>
      <c r="B119" s="976"/>
      <c r="C119" s="955" t="s">
        <v>435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124</v>
      </c>
      <c r="AB119" s="924"/>
      <c r="AC119" s="924"/>
      <c r="AD119" s="924"/>
      <c r="AE119" s="925"/>
      <c r="AF119" s="926" t="s">
        <v>124</v>
      </c>
      <c r="AG119" s="924"/>
      <c r="AH119" s="924"/>
      <c r="AI119" s="924"/>
      <c r="AJ119" s="925"/>
      <c r="AK119" s="926" t="s">
        <v>124</v>
      </c>
      <c r="AL119" s="924"/>
      <c r="AM119" s="924"/>
      <c r="AN119" s="924"/>
      <c r="AO119" s="925"/>
      <c r="AP119" s="927" t="s">
        <v>124</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465</v>
      </c>
      <c r="BP119" s="1038"/>
      <c r="BQ119" s="1029">
        <v>204268500</v>
      </c>
      <c r="BR119" s="1030"/>
      <c r="BS119" s="1030"/>
      <c r="BT119" s="1030"/>
      <c r="BU119" s="1030"/>
      <c r="BV119" s="1030">
        <v>197069454</v>
      </c>
      <c r="BW119" s="1030"/>
      <c r="BX119" s="1030"/>
      <c r="BY119" s="1030"/>
      <c r="BZ119" s="1030"/>
      <c r="CA119" s="1030">
        <v>191415102</v>
      </c>
      <c r="CB119" s="1030"/>
      <c r="CC119" s="1030"/>
      <c r="CD119" s="1030"/>
      <c r="CE119" s="1030"/>
      <c r="CF119" s="1031"/>
      <c r="CG119" s="1032"/>
      <c r="CH119" s="1032"/>
      <c r="CI119" s="1032"/>
      <c r="CJ119" s="1033"/>
      <c r="CK119" s="979"/>
      <c r="CL119" s="980"/>
      <c r="CM119" s="1034" t="s">
        <v>466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40629</v>
      </c>
      <c r="DH119" s="1016"/>
      <c r="DI119" s="1016"/>
      <c r="DJ119" s="1016"/>
      <c r="DK119" s="1017"/>
      <c r="DL119" s="1015">
        <v>16987</v>
      </c>
      <c r="DM119" s="1016"/>
      <c r="DN119" s="1016"/>
      <c r="DO119" s="1016"/>
      <c r="DP119" s="1017"/>
      <c r="DQ119" s="1015" t="s">
        <v>124</v>
      </c>
      <c r="DR119" s="1016"/>
      <c r="DS119" s="1016"/>
      <c r="DT119" s="1016"/>
      <c r="DU119" s="1017"/>
      <c r="DV119" s="1018" t="s">
        <v>441</v>
      </c>
      <c r="DW119" s="1019"/>
      <c r="DX119" s="1019"/>
      <c r="DY119" s="1019"/>
      <c r="DZ119" s="1020"/>
    </row>
    <row r="120" spans="1:130" s="226" customFormat="1" ht="26.25" customHeight="1">
      <c r="A120" s="1091"/>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124</v>
      </c>
      <c r="AB120" s="991"/>
      <c r="AC120" s="991"/>
      <c r="AD120" s="991"/>
      <c r="AE120" s="992"/>
      <c r="AF120" s="993" t="s">
        <v>441</v>
      </c>
      <c r="AG120" s="991"/>
      <c r="AH120" s="991"/>
      <c r="AI120" s="991"/>
      <c r="AJ120" s="992"/>
      <c r="AK120" s="993" t="s">
        <v>124</v>
      </c>
      <c r="AL120" s="991"/>
      <c r="AM120" s="991"/>
      <c r="AN120" s="991"/>
      <c r="AO120" s="992"/>
      <c r="AP120" s="994" t="s">
        <v>124</v>
      </c>
      <c r="AQ120" s="995"/>
      <c r="AR120" s="995"/>
      <c r="AS120" s="995"/>
      <c r="AT120" s="996"/>
      <c r="AU120" s="1021" t="s">
        <v>467</v>
      </c>
      <c r="AV120" s="1022"/>
      <c r="AW120" s="1022"/>
      <c r="AX120" s="1022"/>
      <c r="AY120" s="1023"/>
      <c r="AZ120" s="972" t="s">
        <v>468</v>
      </c>
      <c r="BA120" s="921"/>
      <c r="BB120" s="921"/>
      <c r="BC120" s="921"/>
      <c r="BD120" s="921"/>
      <c r="BE120" s="921"/>
      <c r="BF120" s="921"/>
      <c r="BG120" s="921"/>
      <c r="BH120" s="921"/>
      <c r="BI120" s="921"/>
      <c r="BJ120" s="921"/>
      <c r="BK120" s="921"/>
      <c r="BL120" s="921"/>
      <c r="BM120" s="921"/>
      <c r="BN120" s="921"/>
      <c r="BO120" s="921"/>
      <c r="BP120" s="922"/>
      <c r="BQ120" s="958">
        <v>10884516</v>
      </c>
      <c r="BR120" s="959"/>
      <c r="BS120" s="959"/>
      <c r="BT120" s="959"/>
      <c r="BU120" s="959"/>
      <c r="BV120" s="959">
        <v>10709291</v>
      </c>
      <c r="BW120" s="959"/>
      <c r="BX120" s="959"/>
      <c r="BY120" s="959"/>
      <c r="BZ120" s="959"/>
      <c r="CA120" s="959">
        <v>10290174</v>
      </c>
      <c r="CB120" s="959"/>
      <c r="CC120" s="959"/>
      <c r="CD120" s="959"/>
      <c r="CE120" s="959"/>
      <c r="CF120" s="973">
        <v>17.2</v>
      </c>
      <c r="CG120" s="974"/>
      <c r="CH120" s="974"/>
      <c r="CI120" s="974"/>
      <c r="CJ120" s="974"/>
      <c r="CK120" s="1039" t="s">
        <v>469</v>
      </c>
      <c r="CL120" s="1040"/>
      <c r="CM120" s="1040"/>
      <c r="CN120" s="1040"/>
      <c r="CO120" s="1041"/>
      <c r="CP120" s="1047" t="s">
        <v>470</v>
      </c>
      <c r="CQ120" s="1048"/>
      <c r="CR120" s="1048"/>
      <c r="CS120" s="1048"/>
      <c r="CT120" s="1048"/>
      <c r="CU120" s="1048"/>
      <c r="CV120" s="1048"/>
      <c r="CW120" s="1048"/>
      <c r="CX120" s="1048"/>
      <c r="CY120" s="1048"/>
      <c r="CZ120" s="1048"/>
      <c r="DA120" s="1048"/>
      <c r="DB120" s="1048"/>
      <c r="DC120" s="1048"/>
      <c r="DD120" s="1048"/>
      <c r="DE120" s="1048"/>
      <c r="DF120" s="1049"/>
      <c r="DG120" s="958">
        <v>15376703</v>
      </c>
      <c r="DH120" s="959"/>
      <c r="DI120" s="959"/>
      <c r="DJ120" s="959"/>
      <c r="DK120" s="959"/>
      <c r="DL120" s="959">
        <v>15310007</v>
      </c>
      <c r="DM120" s="959"/>
      <c r="DN120" s="959"/>
      <c r="DO120" s="959"/>
      <c r="DP120" s="959"/>
      <c r="DQ120" s="959">
        <v>15424491</v>
      </c>
      <c r="DR120" s="959"/>
      <c r="DS120" s="959"/>
      <c r="DT120" s="959"/>
      <c r="DU120" s="959"/>
      <c r="DV120" s="960">
        <v>25.8</v>
      </c>
      <c r="DW120" s="960"/>
      <c r="DX120" s="960"/>
      <c r="DY120" s="960"/>
      <c r="DZ120" s="961"/>
    </row>
    <row r="121" spans="1:130" s="226" customFormat="1" ht="26.25" customHeight="1">
      <c r="A121" s="1091"/>
      <c r="B121" s="978"/>
      <c r="C121" s="999" t="s">
        <v>471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124</v>
      </c>
      <c r="AB121" s="991"/>
      <c r="AC121" s="991"/>
      <c r="AD121" s="991"/>
      <c r="AE121" s="992"/>
      <c r="AF121" s="993" t="s">
        <v>124</v>
      </c>
      <c r="AG121" s="991"/>
      <c r="AH121" s="991"/>
      <c r="AI121" s="991"/>
      <c r="AJ121" s="992"/>
      <c r="AK121" s="993" t="s">
        <v>124</v>
      </c>
      <c r="AL121" s="991"/>
      <c r="AM121" s="991"/>
      <c r="AN121" s="991"/>
      <c r="AO121" s="992"/>
      <c r="AP121" s="994" t="s">
        <v>444</v>
      </c>
      <c r="AQ121" s="995"/>
      <c r="AR121" s="995"/>
      <c r="AS121" s="995"/>
      <c r="AT121" s="996"/>
      <c r="AU121" s="1024"/>
      <c r="AV121" s="1025"/>
      <c r="AW121" s="1025"/>
      <c r="AX121" s="1025"/>
      <c r="AY121" s="1026"/>
      <c r="AZ121" s="981" t="s">
        <v>472</v>
      </c>
      <c r="BA121" s="982"/>
      <c r="BB121" s="982"/>
      <c r="BC121" s="982"/>
      <c r="BD121" s="982"/>
      <c r="BE121" s="982"/>
      <c r="BF121" s="982"/>
      <c r="BG121" s="982"/>
      <c r="BH121" s="982"/>
      <c r="BI121" s="982"/>
      <c r="BJ121" s="982"/>
      <c r="BK121" s="982"/>
      <c r="BL121" s="982"/>
      <c r="BM121" s="982"/>
      <c r="BN121" s="982"/>
      <c r="BO121" s="982"/>
      <c r="BP121" s="983"/>
      <c r="BQ121" s="951">
        <v>26598687</v>
      </c>
      <c r="BR121" s="952"/>
      <c r="BS121" s="952"/>
      <c r="BT121" s="952"/>
      <c r="BU121" s="952"/>
      <c r="BV121" s="952">
        <v>25029396</v>
      </c>
      <c r="BW121" s="952"/>
      <c r="BX121" s="952"/>
      <c r="BY121" s="952"/>
      <c r="BZ121" s="952"/>
      <c r="CA121" s="952">
        <v>23763738</v>
      </c>
      <c r="CB121" s="952"/>
      <c r="CC121" s="952"/>
      <c r="CD121" s="952"/>
      <c r="CE121" s="952"/>
      <c r="CF121" s="946">
        <v>39.799999999999997</v>
      </c>
      <c r="CG121" s="947"/>
      <c r="CH121" s="947"/>
      <c r="CI121" s="947"/>
      <c r="CJ121" s="947"/>
      <c r="CK121" s="1042"/>
      <c r="CL121" s="1043"/>
      <c r="CM121" s="1043"/>
      <c r="CN121" s="1043"/>
      <c r="CO121" s="1044"/>
      <c r="CP121" s="1052" t="s">
        <v>406</v>
      </c>
      <c r="CQ121" s="1053"/>
      <c r="CR121" s="1053"/>
      <c r="CS121" s="1053"/>
      <c r="CT121" s="1053"/>
      <c r="CU121" s="1053"/>
      <c r="CV121" s="1053"/>
      <c r="CW121" s="1053"/>
      <c r="CX121" s="1053"/>
      <c r="CY121" s="1053"/>
      <c r="CZ121" s="1053"/>
      <c r="DA121" s="1053"/>
      <c r="DB121" s="1053"/>
      <c r="DC121" s="1053"/>
      <c r="DD121" s="1053"/>
      <c r="DE121" s="1053"/>
      <c r="DF121" s="1054"/>
      <c r="DG121" s="951">
        <v>14073693</v>
      </c>
      <c r="DH121" s="952"/>
      <c r="DI121" s="952"/>
      <c r="DJ121" s="952"/>
      <c r="DK121" s="952"/>
      <c r="DL121" s="952">
        <v>12738726</v>
      </c>
      <c r="DM121" s="952"/>
      <c r="DN121" s="952"/>
      <c r="DO121" s="952"/>
      <c r="DP121" s="952"/>
      <c r="DQ121" s="952">
        <v>11070819</v>
      </c>
      <c r="DR121" s="952"/>
      <c r="DS121" s="952"/>
      <c r="DT121" s="952"/>
      <c r="DU121" s="952"/>
      <c r="DV121" s="953">
        <v>18.5</v>
      </c>
      <c r="DW121" s="953"/>
      <c r="DX121" s="953"/>
      <c r="DY121" s="953"/>
      <c r="DZ121" s="954"/>
    </row>
    <row r="122" spans="1:130" s="226" customFormat="1" ht="26.25" customHeight="1">
      <c r="A122" s="1091"/>
      <c r="B122" s="978"/>
      <c r="C122" s="948" t="s">
        <v>452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124</v>
      </c>
      <c r="AB122" s="991"/>
      <c r="AC122" s="991"/>
      <c r="AD122" s="991"/>
      <c r="AE122" s="992"/>
      <c r="AF122" s="993" t="s">
        <v>124</v>
      </c>
      <c r="AG122" s="991"/>
      <c r="AH122" s="991"/>
      <c r="AI122" s="991"/>
      <c r="AJ122" s="992"/>
      <c r="AK122" s="993" t="s">
        <v>124</v>
      </c>
      <c r="AL122" s="991"/>
      <c r="AM122" s="991"/>
      <c r="AN122" s="991"/>
      <c r="AO122" s="992"/>
      <c r="AP122" s="994" t="s">
        <v>124</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125495314</v>
      </c>
      <c r="BR122" s="1030"/>
      <c r="BS122" s="1030"/>
      <c r="BT122" s="1030"/>
      <c r="BU122" s="1030"/>
      <c r="BV122" s="1030">
        <v>123348316</v>
      </c>
      <c r="BW122" s="1030"/>
      <c r="BX122" s="1030"/>
      <c r="BY122" s="1030"/>
      <c r="BZ122" s="1030"/>
      <c r="CA122" s="1030">
        <v>120831246</v>
      </c>
      <c r="CB122" s="1030"/>
      <c r="CC122" s="1030"/>
      <c r="CD122" s="1030"/>
      <c r="CE122" s="1030"/>
      <c r="CF122" s="1050">
        <v>202.2</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1">
        <v>1108934</v>
      </c>
      <c r="DH122" s="952"/>
      <c r="DI122" s="952"/>
      <c r="DJ122" s="952"/>
      <c r="DK122" s="952"/>
      <c r="DL122" s="952">
        <v>1085572</v>
      </c>
      <c r="DM122" s="952"/>
      <c r="DN122" s="952"/>
      <c r="DO122" s="952"/>
      <c r="DP122" s="952"/>
      <c r="DQ122" s="952">
        <v>921328</v>
      </c>
      <c r="DR122" s="952"/>
      <c r="DS122" s="952"/>
      <c r="DT122" s="952"/>
      <c r="DU122" s="952"/>
      <c r="DV122" s="953">
        <v>1.5</v>
      </c>
      <c r="DW122" s="953"/>
      <c r="DX122" s="953"/>
      <c r="DY122" s="953"/>
      <c r="DZ122" s="954"/>
    </row>
    <row r="123" spans="1:130" s="226" customFormat="1" ht="26.25" customHeight="1">
      <c r="A123" s="1091"/>
      <c r="B123" s="978"/>
      <c r="C123" s="948" t="s">
        <v>459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124</v>
      </c>
      <c r="AB123" s="991"/>
      <c r="AC123" s="991"/>
      <c r="AD123" s="991"/>
      <c r="AE123" s="992"/>
      <c r="AF123" s="993" t="s">
        <v>124</v>
      </c>
      <c r="AG123" s="991"/>
      <c r="AH123" s="991"/>
      <c r="AI123" s="991"/>
      <c r="AJ123" s="992"/>
      <c r="AK123" s="993" t="s">
        <v>441</v>
      </c>
      <c r="AL123" s="991"/>
      <c r="AM123" s="991"/>
      <c r="AN123" s="991"/>
      <c r="AO123" s="992"/>
      <c r="AP123" s="994" t="s">
        <v>437</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475</v>
      </c>
      <c r="BP123" s="1038"/>
      <c r="BQ123" s="1097">
        <v>162978517</v>
      </c>
      <c r="BR123" s="1098"/>
      <c r="BS123" s="1098"/>
      <c r="BT123" s="1098"/>
      <c r="BU123" s="1098"/>
      <c r="BV123" s="1098">
        <v>159087003</v>
      </c>
      <c r="BW123" s="1098"/>
      <c r="BX123" s="1098"/>
      <c r="BY123" s="1098"/>
      <c r="BZ123" s="1098"/>
      <c r="CA123" s="1098">
        <v>154885158</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v>302933</v>
      </c>
      <c r="DH123" s="991"/>
      <c r="DI123" s="991"/>
      <c r="DJ123" s="991"/>
      <c r="DK123" s="992"/>
      <c r="DL123" s="993">
        <v>350278</v>
      </c>
      <c r="DM123" s="991"/>
      <c r="DN123" s="991"/>
      <c r="DO123" s="991"/>
      <c r="DP123" s="992"/>
      <c r="DQ123" s="993">
        <v>398409</v>
      </c>
      <c r="DR123" s="991"/>
      <c r="DS123" s="991"/>
      <c r="DT123" s="991"/>
      <c r="DU123" s="992"/>
      <c r="DV123" s="994">
        <v>0.7</v>
      </c>
      <c r="DW123" s="995"/>
      <c r="DX123" s="995"/>
      <c r="DY123" s="995"/>
      <c r="DZ123" s="996"/>
    </row>
    <row r="124" spans="1:130" s="226" customFormat="1" ht="26.25" customHeight="1" thickBot="1">
      <c r="A124" s="1091"/>
      <c r="B124" s="978"/>
      <c r="C124" s="948" t="s">
        <v>462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441</v>
      </c>
      <c r="AB124" s="991"/>
      <c r="AC124" s="991"/>
      <c r="AD124" s="991"/>
      <c r="AE124" s="992"/>
      <c r="AF124" s="993" t="s">
        <v>124</v>
      </c>
      <c r="AG124" s="991"/>
      <c r="AH124" s="991"/>
      <c r="AI124" s="991"/>
      <c r="AJ124" s="992"/>
      <c r="AK124" s="993" t="s">
        <v>124</v>
      </c>
      <c r="AL124" s="991"/>
      <c r="AM124" s="991"/>
      <c r="AN124" s="991"/>
      <c r="AO124" s="992"/>
      <c r="AP124" s="994" t="s">
        <v>444</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67.3</v>
      </c>
      <c r="BR124" s="1060"/>
      <c r="BS124" s="1060"/>
      <c r="BT124" s="1060"/>
      <c r="BU124" s="1060"/>
      <c r="BV124" s="1060">
        <v>62.9</v>
      </c>
      <c r="BW124" s="1060"/>
      <c r="BX124" s="1060"/>
      <c r="BY124" s="1060"/>
      <c r="BZ124" s="1060"/>
      <c r="CA124" s="1060">
        <v>61.1</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384033</v>
      </c>
      <c r="DH124" s="1016"/>
      <c r="DI124" s="1016"/>
      <c r="DJ124" s="1016"/>
      <c r="DK124" s="1017"/>
      <c r="DL124" s="1015">
        <v>337135</v>
      </c>
      <c r="DM124" s="1016"/>
      <c r="DN124" s="1016"/>
      <c r="DO124" s="1016"/>
      <c r="DP124" s="1017"/>
      <c r="DQ124" s="1015">
        <v>295367</v>
      </c>
      <c r="DR124" s="1016"/>
      <c r="DS124" s="1016"/>
      <c r="DT124" s="1016"/>
      <c r="DU124" s="1017"/>
      <c r="DV124" s="1018">
        <v>0.5</v>
      </c>
      <c r="DW124" s="1019"/>
      <c r="DX124" s="1019"/>
      <c r="DY124" s="1019"/>
      <c r="DZ124" s="1020"/>
    </row>
    <row r="125" spans="1:130" s="226" customFormat="1" ht="26.25" customHeight="1">
      <c r="A125" s="1091"/>
      <c r="B125" s="978"/>
      <c r="C125" s="948" t="s">
        <v>464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124</v>
      </c>
      <c r="AB125" s="991"/>
      <c r="AC125" s="991"/>
      <c r="AD125" s="991"/>
      <c r="AE125" s="992"/>
      <c r="AF125" s="993" t="s">
        <v>124</v>
      </c>
      <c r="AG125" s="991"/>
      <c r="AH125" s="991"/>
      <c r="AI125" s="991"/>
      <c r="AJ125" s="992"/>
      <c r="AK125" s="993" t="s">
        <v>124</v>
      </c>
      <c r="AL125" s="991"/>
      <c r="AM125" s="991"/>
      <c r="AN125" s="991"/>
      <c r="AO125" s="992"/>
      <c r="AP125" s="994" t="s">
        <v>124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124</v>
      </c>
      <c r="DH125" s="959"/>
      <c r="DI125" s="959"/>
      <c r="DJ125" s="959"/>
      <c r="DK125" s="959"/>
      <c r="DL125" s="959" t="s">
        <v>124</v>
      </c>
      <c r="DM125" s="959"/>
      <c r="DN125" s="959"/>
      <c r="DO125" s="959"/>
      <c r="DP125" s="959"/>
      <c r="DQ125" s="959" t="s">
        <v>124</v>
      </c>
      <c r="DR125" s="959"/>
      <c r="DS125" s="959"/>
      <c r="DT125" s="959"/>
      <c r="DU125" s="959"/>
      <c r="DV125" s="960" t="s">
        <v>444</v>
      </c>
      <c r="DW125" s="960"/>
      <c r="DX125" s="960"/>
      <c r="DY125" s="960"/>
      <c r="DZ125" s="961"/>
    </row>
    <row r="126" spans="1:130" s="226" customFormat="1" ht="26.25" customHeight="1" thickBot="1">
      <c r="A126" s="1091"/>
      <c r="B126" s="978"/>
      <c r="C126" s="948" t="s">
        <v>466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144107</v>
      </c>
      <c r="AB126" s="991"/>
      <c r="AC126" s="991"/>
      <c r="AD126" s="991"/>
      <c r="AE126" s="992"/>
      <c r="AF126" s="993">
        <v>143802</v>
      </c>
      <c r="AG126" s="991"/>
      <c r="AH126" s="991"/>
      <c r="AI126" s="991"/>
      <c r="AJ126" s="992"/>
      <c r="AK126" s="993">
        <v>185862</v>
      </c>
      <c r="AL126" s="991"/>
      <c r="AM126" s="991"/>
      <c r="AN126" s="991"/>
      <c r="AO126" s="992"/>
      <c r="AP126" s="994">
        <v>0.3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v>2039471</v>
      </c>
      <c r="DH126" s="952"/>
      <c r="DI126" s="952"/>
      <c r="DJ126" s="952"/>
      <c r="DK126" s="952"/>
      <c r="DL126" s="952">
        <v>1939814</v>
      </c>
      <c r="DM126" s="952"/>
      <c r="DN126" s="952"/>
      <c r="DO126" s="952"/>
      <c r="DP126" s="952"/>
      <c r="DQ126" s="952">
        <v>1676922</v>
      </c>
      <c r="DR126" s="952"/>
      <c r="DS126" s="952"/>
      <c r="DT126" s="952"/>
      <c r="DU126" s="952"/>
      <c r="DV126" s="953">
        <v>2.8</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479</v>
      </c>
      <c r="AB127" s="991"/>
      <c r="AC127" s="991"/>
      <c r="AD127" s="991"/>
      <c r="AE127" s="992"/>
      <c r="AF127" s="993">
        <v>100</v>
      </c>
      <c r="AG127" s="991"/>
      <c r="AH127" s="991"/>
      <c r="AI127" s="991"/>
      <c r="AJ127" s="992"/>
      <c r="AK127" s="993">
        <v>219</v>
      </c>
      <c r="AL127" s="991"/>
      <c r="AM127" s="991"/>
      <c r="AN127" s="991"/>
      <c r="AO127" s="992"/>
      <c r="AP127" s="994">
        <v>0</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441</v>
      </c>
      <c r="DH127" s="952"/>
      <c r="DI127" s="952"/>
      <c r="DJ127" s="952"/>
      <c r="DK127" s="952"/>
      <c r="DL127" s="952" t="s">
        <v>436</v>
      </c>
      <c r="DM127" s="952"/>
      <c r="DN127" s="952"/>
      <c r="DO127" s="952"/>
      <c r="DP127" s="952"/>
      <c r="DQ127" s="952" t="s">
        <v>444</v>
      </c>
      <c r="DR127" s="952"/>
      <c r="DS127" s="952"/>
      <c r="DT127" s="952"/>
      <c r="DU127" s="952"/>
      <c r="DV127" s="953" t="s">
        <v>124</v>
      </c>
      <c r="DW127" s="953"/>
      <c r="DX127" s="953"/>
      <c r="DY127" s="953"/>
      <c r="DZ127" s="954"/>
    </row>
    <row r="128" spans="1:130" s="226"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2718732</v>
      </c>
      <c r="AB128" s="1080"/>
      <c r="AC128" s="1080"/>
      <c r="AD128" s="1080"/>
      <c r="AE128" s="1081"/>
      <c r="AF128" s="1082">
        <v>2891793</v>
      </c>
      <c r="AG128" s="1080"/>
      <c r="AH128" s="1080"/>
      <c r="AI128" s="1080"/>
      <c r="AJ128" s="1081"/>
      <c r="AK128" s="1082">
        <v>2722404</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124</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436</v>
      </c>
      <c r="DH128" s="1072"/>
      <c r="DI128" s="1072"/>
      <c r="DJ128" s="1072"/>
      <c r="DK128" s="1072"/>
      <c r="DL128" s="1072" t="s">
        <v>124</v>
      </c>
      <c r="DM128" s="1072"/>
      <c r="DN128" s="1072"/>
      <c r="DO128" s="1072"/>
      <c r="DP128" s="1072"/>
      <c r="DQ128" s="1072" t="s">
        <v>124</v>
      </c>
      <c r="DR128" s="1072"/>
      <c r="DS128" s="1072"/>
      <c r="DT128" s="1072"/>
      <c r="DU128" s="1072"/>
      <c r="DV128" s="1073" t="s">
        <v>124</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72627075</v>
      </c>
      <c r="AB129" s="991"/>
      <c r="AC129" s="991"/>
      <c r="AD129" s="991"/>
      <c r="AE129" s="992"/>
      <c r="AF129" s="993">
        <v>71392983</v>
      </c>
      <c r="AG129" s="991"/>
      <c r="AH129" s="991"/>
      <c r="AI129" s="991"/>
      <c r="AJ129" s="992"/>
      <c r="AK129" s="993">
        <v>70806025</v>
      </c>
      <c r="AL129" s="991"/>
      <c r="AM129" s="991"/>
      <c r="AN129" s="991"/>
      <c r="AO129" s="992"/>
      <c r="AP129" s="1108"/>
      <c r="AQ129" s="1109"/>
      <c r="AR129" s="1109"/>
      <c r="AS129" s="1109"/>
      <c r="AT129" s="1110"/>
      <c r="AU129" s="264"/>
      <c r="AV129" s="264"/>
      <c r="AW129" s="264"/>
      <c r="AX129" s="1099" t="s">
        <v>493</v>
      </c>
      <c r="AY129" s="982"/>
      <c r="AZ129" s="982"/>
      <c r="BA129" s="982"/>
      <c r="BB129" s="982"/>
      <c r="BC129" s="982"/>
      <c r="BD129" s="982"/>
      <c r="BE129" s="983"/>
      <c r="BF129" s="1100" t="s">
        <v>444</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11286863</v>
      </c>
      <c r="AB130" s="991"/>
      <c r="AC130" s="991"/>
      <c r="AD130" s="991"/>
      <c r="AE130" s="992"/>
      <c r="AF130" s="993">
        <v>11041177</v>
      </c>
      <c r="AG130" s="991"/>
      <c r="AH130" s="991"/>
      <c r="AI130" s="991"/>
      <c r="AJ130" s="992"/>
      <c r="AK130" s="993">
        <v>11052792</v>
      </c>
      <c r="AL130" s="991"/>
      <c r="AM130" s="991"/>
      <c r="AN130" s="991"/>
      <c r="AO130" s="992"/>
      <c r="AP130" s="1108"/>
      <c r="AQ130" s="1109"/>
      <c r="AR130" s="1109"/>
      <c r="AS130" s="1109"/>
      <c r="AT130" s="1110"/>
      <c r="AU130" s="264"/>
      <c r="AV130" s="264"/>
      <c r="AW130" s="264"/>
      <c r="AX130" s="1099" t="s">
        <v>496</v>
      </c>
      <c r="AY130" s="982"/>
      <c r="AZ130" s="982"/>
      <c r="BA130" s="982"/>
      <c r="BB130" s="982"/>
      <c r="BC130" s="982"/>
      <c r="BD130" s="982"/>
      <c r="BE130" s="983"/>
      <c r="BF130" s="1136">
        <v>7.9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61340212</v>
      </c>
      <c r="AB131" s="1016"/>
      <c r="AC131" s="1016"/>
      <c r="AD131" s="1016"/>
      <c r="AE131" s="1017"/>
      <c r="AF131" s="1015">
        <v>60351806</v>
      </c>
      <c r="AG131" s="1016"/>
      <c r="AH131" s="1016"/>
      <c r="AI131" s="1016"/>
      <c r="AJ131" s="1017"/>
      <c r="AK131" s="1015">
        <v>59753233</v>
      </c>
      <c r="AL131" s="1016"/>
      <c r="AM131" s="1016"/>
      <c r="AN131" s="1016"/>
      <c r="AO131" s="1017"/>
      <c r="AP131" s="1146"/>
      <c r="AQ131" s="1147"/>
      <c r="AR131" s="1147"/>
      <c r="AS131" s="1147"/>
      <c r="AT131" s="1148"/>
      <c r="AU131" s="264"/>
      <c r="AV131" s="264"/>
      <c r="AW131" s="264"/>
      <c r="AX131" s="1118" t="s">
        <v>498</v>
      </c>
      <c r="AY131" s="1069"/>
      <c r="AZ131" s="1069"/>
      <c r="BA131" s="1069"/>
      <c r="BB131" s="1069"/>
      <c r="BC131" s="1069"/>
      <c r="BD131" s="1069"/>
      <c r="BE131" s="1070"/>
      <c r="BF131" s="1119">
        <v>61.1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7.8567433060000003</v>
      </c>
      <c r="AB132" s="1132"/>
      <c r="AC132" s="1132"/>
      <c r="AD132" s="1132"/>
      <c r="AE132" s="1133"/>
      <c r="AF132" s="1134">
        <v>7.7534589470000004</v>
      </c>
      <c r="AG132" s="1132"/>
      <c r="AH132" s="1132"/>
      <c r="AI132" s="1132"/>
      <c r="AJ132" s="1133"/>
      <c r="AK132" s="1134">
        <v>8.1250616180000002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7.7</v>
      </c>
      <c r="AB133" s="1115"/>
      <c r="AC133" s="1115"/>
      <c r="AD133" s="1115"/>
      <c r="AE133" s="1116"/>
      <c r="AF133" s="1114">
        <v>7.5</v>
      </c>
      <c r="AG133" s="1115"/>
      <c r="AH133" s="1115"/>
      <c r="AI133" s="1115"/>
      <c r="AJ133" s="1116"/>
      <c r="AK133" s="1114">
        <v>7.9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P/vbzltdtQmrdxXncfHvxX7Fqd6wRgtXqbmab5AaCFRfRb28FHencZT2SKiuu6egYWhKvFrFfWz45+keEXmeA==" saltValue="MsEhKiYZ+l9jd+KA2e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Uc5czVJf0Re9ksfRGTe4Obw4j8zZ+643HalZhUHHPdWpNNBz+GtzG8BFMlpTto2IEzmJnuWnOtpgqcQZPGycw==" saltValue="OTcHjMx61nXJo8o+Gkxj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uwWmO0dLVhE0UwBnfIvi4oH1866tkbgqpF2BgiIsETNfVY1TZ/5zI6DBThDUzG4MWw03nX77JIXdtI83St4SA==" saltValue="p8MyYACldKwZl9Zlhu1F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510</v>
      </c>
      <c r="AL9" s="1155"/>
      <c r="AM9" s="1155"/>
      <c r="AN9" s="1156"/>
      <c r="AO9" s="292">
        <v>17432913</v>
      </c>
      <c r="AP9" s="292">
        <v>66406</v>
      </c>
      <c r="AQ9" s="293">
        <v>57800</v>
      </c>
      <c r="AR9" s="294">
        <v>14.9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511</v>
      </c>
      <c r="AL10" s="1155"/>
      <c r="AM10" s="1155"/>
      <c r="AN10" s="1156"/>
      <c r="AO10" s="295">
        <v>351371</v>
      </c>
      <c r="AP10" s="295">
        <v>1338</v>
      </c>
      <c r="AQ10" s="296">
        <v>2573</v>
      </c>
      <c r="AR10" s="297">
        <v>-48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512</v>
      </c>
      <c r="AL11" s="1155"/>
      <c r="AM11" s="1155"/>
      <c r="AN11" s="1156"/>
      <c r="AO11" s="295">
        <v>842</v>
      </c>
      <c r="AP11" s="295">
        <v>3</v>
      </c>
      <c r="AQ11" s="296">
        <v>1586</v>
      </c>
      <c r="AR11" s="297">
        <v>-99.8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513</v>
      </c>
      <c r="AL12" s="1155"/>
      <c r="AM12" s="1155"/>
      <c r="AN12" s="1156"/>
      <c r="AO12" s="295">
        <v>1057414</v>
      </c>
      <c r="AP12" s="295">
        <v>4028</v>
      </c>
      <c r="AQ12" s="296">
        <v>532</v>
      </c>
      <c r="AR12" s="297">
        <v>657.1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515</v>
      </c>
      <c r="AP13" s="295" t="s">
        <v>515</v>
      </c>
      <c r="AQ13" s="296">
        <v>18</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516</v>
      </c>
      <c r="AL14" s="1155"/>
      <c r="AM14" s="1155"/>
      <c r="AN14" s="1156"/>
      <c r="AO14" s="295">
        <v>843594</v>
      </c>
      <c r="AP14" s="295">
        <v>3213</v>
      </c>
      <c r="AQ14" s="296">
        <v>1833</v>
      </c>
      <c r="AR14" s="297">
        <v>75.3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517</v>
      </c>
      <c r="AL15" s="1155"/>
      <c r="AM15" s="1155"/>
      <c r="AN15" s="1156"/>
      <c r="AO15" s="295">
        <v>319449</v>
      </c>
      <c r="AP15" s="295">
        <v>1217</v>
      </c>
      <c r="AQ15" s="296">
        <v>1281</v>
      </c>
      <c r="AR15" s="297">
        <v>-5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518</v>
      </c>
      <c r="AL16" s="1158"/>
      <c r="AM16" s="1158"/>
      <c r="AN16" s="1159"/>
      <c r="AO16" s="295">
        <v>-1623127</v>
      </c>
      <c r="AP16" s="295">
        <v>-6183</v>
      </c>
      <c r="AQ16" s="296">
        <v>-4437</v>
      </c>
      <c r="AR16" s="297">
        <v>39.4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18382456</v>
      </c>
      <c r="AP17" s="295">
        <v>70023</v>
      </c>
      <c r="AQ17" s="296">
        <v>61185</v>
      </c>
      <c r="AR17" s="297">
        <v>14.4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523</v>
      </c>
      <c r="AL21" s="1150"/>
      <c r="AM21" s="1150"/>
      <c r="AN21" s="1151"/>
      <c r="AO21" s="307">
        <v>7.63</v>
      </c>
      <c r="AP21" s="308">
        <v>6.2</v>
      </c>
      <c r="AQ21" s="309">
        <v>1.43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524</v>
      </c>
      <c r="AL22" s="1150"/>
      <c r="AM22" s="1150"/>
      <c r="AN22" s="1151"/>
      <c r="AO22" s="312">
        <v>97.8</v>
      </c>
      <c r="AP22" s="313">
        <v>100.2</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529</v>
      </c>
      <c r="AL32" s="1166"/>
      <c r="AM32" s="1166"/>
      <c r="AN32" s="1167"/>
      <c r="AO32" s="322">
        <v>15480397</v>
      </c>
      <c r="AP32" s="322">
        <v>58969</v>
      </c>
      <c r="AQ32" s="323">
        <v>37891</v>
      </c>
      <c r="AR32" s="324">
        <v>55.6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530</v>
      </c>
      <c r="AL33" s="1166"/>
      <c r="AM33" s="1166"/>
      <c r="AN33" s="1167"/>
      <c r="AO33" s="322" t="s">
        <v>515</v>
      </c>
      <c r="AP33" s="322" t="s">
        <v>515</v>
      </c>
      <c r="AQ33" s="323">
        <v>3</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531</v>
      </c>
      <c r="AL34" s="1166"/>
      <c r="AM34" s="1166"/>
      <c r="AN34" s="1167"/>
      <c r="AO34" s="322" t="s">
        <v>515</v>
      </c>
      <c r="AP34" s="322" t="s">
        <v>515</v>
      </c>
      <c r="AQ34" s="323">
        <v>103</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532</v>
      </c>
      <c r="AL35" s="1166"/>
      <c r="AM35" s="1166"/>
      <c r="AN35" s="1167"/>
      <c r="AO35" s="322">
        <v>2962612</v>
      </c>
      <c r="AP35" s="322">
        <v>11285</v>
      </c>
      <c r="AQ35" s="323">
        <v>9138</v>
      </c>
      <c r="AR35" s="324">
        <v>23.5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533</v>
      </c>
      <c r="AL36" s="1166"/>
      <c r="AM36" s="1166"/>
      <c r="AN36" s="1167"/>
      <c r="AO36" s="322" t="s">
        <v>515</v>
      </c>
      <c r="AP36" s="322" t="s">
        <v>515</v>
      </c>
      <c r="AQ36" s="323">
        <v>348</v>
      </c>
      <c r="AR36" s="324" t="s">
        <v>515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534</v>
      </c>
      <c r="AL37" s="1166"/>
      <c r="AM37" s="1166"/>
      <c r="AN37" s="1167"/>
      <c r="AO37" s="322">
        <v>186081</v>
      </c>
      <c r="AP37" s="322">
        <v>709</v>
      </c>
      <c r="AQ37" s="323">
        <v>851</v>
      </c>
      <c r="AR37" s="324">
        <v>-16.7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535</v>
      </c>
      <c r="AL38" s="1169"/>
      <c r="AM38" s="1169"/>
      <c r="AN38" s="1170"/>
      <c r="AO38" s="325">
        <v>1093</v>
      </c>
      <c r="AP38" s="325">
        <v>4</v>
      </c>
      <c r="AQ38" s="326">
        <v>1</v>
      </c>
      <c r="AR38" s="314">
        <v>300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536</v>
      </c>
      <c r="AL39" s="1169"/>
      <c r="AM39" s="1169"/>
      <c r="AN39" s="1170"/>
      <c r="AO39" s="322">
        <v>-2722404</v>
      </c>
      <c r="AP39" s="322">
        <v>-10370</v>
      </c>
      <c r="AQ39" s="323">
        <v>-8418</v>
      </c>
      <c r="AR39" s="324">
        <v>23.2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537</v>
      </c>
      <c r="AL40" s="1166"/>
      <c r="AM40" s="1166"/>
      <c r="AN40" s="1167"/>
      <c r="AO40" s="322">
        <v>-11052792</v>
      </c>
      <c r="AP40" s="322">
        <v>-42103</v>
      </c>
      <c r="AQ40" s="323">
        <v>-29250</v>
      </c>
      <c r="AR40" s="324">
        <v>43.9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4854987</v>
      </c>
      <c r="AP41" s="322">
        <v>18494</v>
      </c>
      <c r="AQ41" s="323">
        <v>10666</v>
      </c>
      <c r="AR41" s="324">
        <v>73.400000000000006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505</v>
      </c>
      <c r="AN49" s="1162" t="s">
        <v>541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16489949</v>
      </c>
      <c r="AN51" s="344">
        <v>60076</v>
      </c>
      <c r="AO51" s="345">
        <v>74.5</v>
      </c>
      <c r="AP51" s="346">
        <v>47677</v>
      </c>
      <c r="AQ51" s="347">
        <v>14.3</v>
      </c>
      <c r="AR51" s="348">
        <v>60.2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9541539</v>
      </c>
      <c r="AN52" s="352">
        <v>34762</v>
      </c>
      <c r="AO52" s="353">
        <v>81.3</v>
      </c>
      <c r="AP52" s="354">
        <v>23360</v>
      </c>
      <c r="AQ52" s="355">
        <v>2.7</v>
      </c>
      <c r="AR52" s="356">
        <v>78.599999999999994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18298350</v>
      </c>
      <c r="AN53" s="344">
        <v>67402</v>
      </c>
      <c r="AO53" s="345">
        <v>12.2</v>
      </c>
      <c r="AP53" s="346">
        <v>51613</v>
      </c>
      <c r="AQ53" s="347">
        <v>8.3000000000000007</v>
      </c>
      <c r="AR53" s="348">
        <v>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7448795</v>
      </c>
      <c r="AN54" s="352">
        <v>27438</v>
      </c>
      <c r="AO54" s="353">
        <v>-21.1</v>
      </c>
      <c r="AP54" s="354">
        <v>25872</v>
      </c>
      <c r="AQ54" s="355">
        <v>10.8</v>
      </c>
      <c r="AR54" s="356">
        <v>-31.9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15281275</v>
      </c>
      <c r="AN55" s="344">
        <v>56889</v>
      </c>
      <c r="AO55" s="345">
        <v>-15.6</v>
      </c>
      <c r="AP55" s="346">
        <v>50880</v>
      </c>
      <c r="AQ55" s="347">
        <v>-1.4</v>
      </c>
      <c r="AR55" s="348">
        <v>-14.2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6339175</v>
      </c>
      <c r="AN56" s="352">
        <v>23599</v>
      </c>
      <c r="AO56" s="353">
        <v>-14</v>
      </c>
      <c r="AP56" s="354">
        <v>27819</v>
      </c>
      <c r="AQ56" s="355">
        <v>7.5</v>
      </c>
      <c r="AR56" s="356">
        <v>-21.5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13179005</v>
      </c>
      <c r="AN57" s="344">
        <v>49638</v>
      </c>
      <c r="AO57" s="345">
        <v>-12.7</v>
      </c>
      <c r="AP57" s="346">
        <v>46395</v>
      </c>
      <c r="AQ57" s="347">
        <v>-8.8000000000000007</v>
      </c>
      <c r="AR57" s="348">
        <v>-3.9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5780846</v>
      </c>
      <c r="AN58" s="352">
        <v>21773</v>
      </c>
      <c r="AO58" s="353">
        <v>-7.7</v>
      </c>
      <c r="AP58" s="354">
        <v>26304</v>
      </c>
      <c r="AQ58" s="355">
        <v>-5.4</v>
      </c>
      <c r="AR58" s="356">
        <v>-2.2999999999999998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14052271</v>
      </c>
      <c r="AN59" s="344">
        <v>53529</v>
      </c>
      <c r="AO59" s="345">
        <v>7.8</v>
      </c>
      <c r="AP59" s="346">
        <v>48088</v>
      </c>
      <c r="AQ59" s="347">
        <v>3.6</v>
      </c>
      <c r="AR59" s="348">
        <v>4.2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6707095</v>
      </c>
      <c r="AN60" s="352">
        <v>25549</v>
      </c>
      <c r="AO60" s="353">
        <v>17.3</v>
      </c>
      <c r="AP60" s="354">
        <v>25183</v>
      </c>
      <c r="AQ60" s="355">
        <v>-4.3</v>
      </c>
      <c r="AR60" s="356">
        <v>21.6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15460170</v>
      </c>
      <c r="AN61" s="359">
        <v>57507</v>
      </c>
      <c r="AO61" s="360">
        <v>13.2</v>
      </c>
      <c r="AP61" s="361">
        <v>48931</v>
      </c>
      <c r="AQ61" s="362">
        <v>3.2</v>
      </c>
      <c r="AR61" s="348">
        <v>10</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7163490</v>
      </c>
      <c r="AN62" s="352">
        <v>26624</v>
      </c>
      <c r="AO62" s="353">
        <v>11.2</v>
      </c>
      <c r="AP62" s="354">
        <v>25708</v>
      </c>
      <c r="AQ62" s="355">
        <v>2.2999999999999998</v>
      </c>
      <c r="AR62" s="356">
        <v>8.9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QxiC6DyvxOGDyk86LG6LA5m7QuuSUBi7YlrCwfW5XnZJaoSiwUmA1UbCNbS2PX+5sOy6r+EkGIlr4XtNJ/CCA==" saltValue="/sQkgf3zshaPfMCeSgb7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iqA9dQfNpc1lMfhi0ch+N8BaYU3qNjO0s73py2la+U+quBZNe1MvjUCzWNQPlPeCXea99NdSzWe894U060OUg==" saltValue="0F2UYEFTf2kODFhluv2y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5dIvHZCpiUqcqtEtLNSoXXiYdpnazKZ8hFmM7UJV+sk8jG9ZZfadE8lkNcLK39SREk9A45IFUhnUz28VmzdsQ==" saltValue="hNtkIteoCrEi2WoPkCAw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0.52</v>
      </c>
      <c r="G47" s="12">
        <v>1.55</v>
      </c>
      <c r="H47" s="12">
        <v>3.41</v>
      </c>
      <c r="I47" s="12">
        <v>5.1100000000000003</v>
      </c>
      <c r="J47" s="13">
        <v>7.39</v>
      </c>
    </row>
    <row r="48" spans="2:10" ht="57.75" customHeight="1">
      <c r="B48" s="14"/>
      <c r="C48" s="1176" t="s">
        <v>4</v>
      </c>
      <c r="D48" s="1176"/>
      <c r="E48" s="1177"/>
      <c r="F48" s="15">
        <v>2.14</v>
      </c>
      <c r="G48" s="16">
        <v>3.66</v>
      </c>
      <c r="H48" s="16">
        <v>3.3</v>
      </c>
      <c r="I48" s="16">
        <v>2.14</v>
      </c>
      <c r="J48" s="17">
        <v>1.31</v>
      </c>
    </row>
    <row r="49" spans="2:10" ht="57.75" customHeight="1" thickBot="1">
      <c r="B49" s="18"/>
      <c r="C49" s="1178" t="s">
        <v>5</v>
      </c>
      <c r="D49" s="1178"/>
      <c r="E49" s="1179"/>
      <c r="F49" s="19">
        <v>0.55000000000000004</v>
      </c>
      <c r="G49" s="20">
        <v>2.56</v>
      </c>
      <c r="H49" s="20">
        <v>1.48</v>
      </c>
      <c r="I49" s="20">
        <v>0.66</v>
      </c>
      <c r="J49" s="21">
        <v>1.48</v>
      </c>
    </row>
    <row r="50" spans="2:10" ht="13.5" customHeight="1"/>
    <row r="51" spans="2:10" ht="13.5" hidden="1" customHeight="1"/>
    <row r="52" spans="2:10" ht="13.5" hidden="1" customHeight="1"/>
    <row r="53" spans="2:10" ht="13.5" hidden="1" customHeight="1"/>
  </sheetData>
  <sheetProtection algorithmName="SHA-512" hashValue="SBnfpj/kZkD0tdM9rL4D3RWCst1Q4o56yPH0b3GXjBftb0DGTpauWXRCbnnwmgq9yy1/69NMiC5kb7OQQzVT+w==" saltValue="v/FX9PBTCkYYV5NHaVHb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tsushima</cp:lastModifiedBy>
  <cp:lastPrinted>2019-03-04T08:19:22Z</cp:lastPrinted>
  <dcterms:created xsi:type="dcterms:W3CDTF">2019-02-14T00:53:33Z</dcterms:created>
  <dcterms:modified xsi:type="dcterms:W3CDTF">2019-10-30T11:55:18Z</dcterms:modified>
  <cp:category/>
</cp:coreProperties>
</file>