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shima\Desktop\"/>
    </mc:Choice>
  </mc:AlternateContent>
  <bookViews>
    <workbookView xWindow="0" yWindow="0" windowWidth="28800" windowHeight="11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CW102" i="11" l="1"/>
  <c r="CR102" i="11"/>
  <c r="DL102" i="11"/>
  <c r="DB102" i="11"/>
  <c r="AU88" i="11" l="1"/>
  <c r="AP88" i="11"/>
  <c r="AF88" i="11"/>
  <c r="AP63" i="11" l="1"/>
  <c r="AU63" i="11"/>
  <c r="AA37" i="11"/>
  <c r="AA36" i="11"/>
  <c r="AA35" i="11"/>
  <c r="AA34" i="11"/>
  <c r="AA33" i="11"/>
  <c r="AA31" i="11"/>
  <c r="AA28" i="11"/>
  <c r="AP23" i="11"/>
  <c r="V23" i="11"/>
  <c r="Q23" i="11"/>
  <c r="AA10" i="11"/>
  <c r="AA9" i="11"/>
  <c r="AA8" i="11"/>
  <c r="AA7" i="11"/>
  <c r="AA23" i="11" l="1"/>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BW36"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AM34" i="9" l="1"/>
  <c r="AM35" i="9" s="1"/>
  <c r="AM36" i="9" s="1"/>
  <c r="AM37" i="9" s="1"/>
  <c r="BE34" i="9" l="1"/>
  <c r="BE35" i="9" s="1"/>
  <c r="BW34" i="9" l="1"/>
  <c r="BW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<sst xmlns="http://schemas.openxmlformats.org/spreadsheetml/2006/main" count="1045" uniqueCount="594">
  <si>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</si>
  <si>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</si>
  <si>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</si>
  <si>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</si>
  <si>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</si>
  <si>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</si>
  <si>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</si>
  <si>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</si>
  <si>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</si>
  <si>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</si>
  <si>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</si>
  <si>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</si>
  <si>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</si>
  <si>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</si>
  <si>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</si>
  <si>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</si>
  <si>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</si>
  <si>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</si>
  <si>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</si>
  <si>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</si>
  <si>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</si>
  <si>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</si>
  <si>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</si>
  <si>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</si>
  <si>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</si>
  <si>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</si>
  <si>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</si>
  <si>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</si>
  <si>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</si>
  <si>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</si>
  <si>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</si>
  <si>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</si>
  <si>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</si>
  <si>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</si>
  <si>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</si>
  <si>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</si>
  <si>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</si>
  <si>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</si>
  <si>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</si>
  <si>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</si>
  <si>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</si>
  <si>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</si>
  <si>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</si>
  <si>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</si>
  <si>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</si>
  <si>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</si>
  <si>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</si>
  <si>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</si>
  <si>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</si>
  <si>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</si>
  <si>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</si>
  <si>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</si>
  <si>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</si>
  <si>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</si>
  <si>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</si>
  <si>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</si>
  <si>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</si>
  <si>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</si>
  <si>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</si>
  <si>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</si>
  <si>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</si>
  <si>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</si>
  <si>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</si>
  <si>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</si>
  <si>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</si>
  <si>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</si>
  <si>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</si>
  <si>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</si>
  <si>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</si>
  <si>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</si>
  <si>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</si>
  <si>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</si>
  <si>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</si>
  <si>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</si>
  <si>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</si>
  <si>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</si>
  <si>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</si>
  <si>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</si>
  <si>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</si>
  <si>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</si>
  <si>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</si>
  <si>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</si>
  <si>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</si>
  <si>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</si>
  <si>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</si>
  <si>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</si>
  <si>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</si>
  <si>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</si>
  <si>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</si>
  <si>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</si>
  <si>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</si>
  <si>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</si>
  <si>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</si>
  <si>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</si>
  <si>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</si>
  <si>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</si>
  <si>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</si>
  <si>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</si>
  <si>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</si>
  <si>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</si>
  <si>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</si>
  <si>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</si>
  <si>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</si>
  <si>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</si>
  <si>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</si>
  <si>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</si>
  <si>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</si>
  <si>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</si>
  <si>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</si>
  <si>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</si>
  <si>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</si>
  <si>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</si>
  <si>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</si>
  <si>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</si>
  <si>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</si>
  <si>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</si>
  <si>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</si>
  <si>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</si>
  <si>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</si>
  <si>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</si>
  <si>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</si>
  <si>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</si>
  <si>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</si>
  <si>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</si>
  <si>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</si>
  <si>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</si>
  <si>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</si>
  <si>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</si>
  <si>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</si>
  <si>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</si>
  <si>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</si>
  <si>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</si>
  <si>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</si>
  <si>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</si>
  <si>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</si>
  <si>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</si>
  <si>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</si>
  <si>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</si>
  <si>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</si>
  <si>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</si>
  <si>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</si>
  <si>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</si>
  <si>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</si>
  <si>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</si>
  <si>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</si>
  <si>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</si>
  <si>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</si>
  <si>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</si>
  <si>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</si>
  <si>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</si>
  <si>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</si>
  <si>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</si>
  <si>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</si>
  <si>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</si>
  <si>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</si>
  <si>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</si>
  <si>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</si>
  <si>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</si>
  <si>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</si>
  <si>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</si>
  <si>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</si>
  <si>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</si>
  <si>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</si>
  <si>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</si>
  <si>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</si>
  <si>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</si>
  <si>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</si>
  <si>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</si>
  <si>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</si>
  <si>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</si>
  <si>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</si>
  <si>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</si>
  <si>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</si>
  <si>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</si>
  <si>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</si>
  <si>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</si>
  <si>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</si>
  <si>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</si>
  <si>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</si>
  <si>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</si>
  <si>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</si>
  <si>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</si>
  <si>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</si>
  <si>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</si>
  <si>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</si>
  <si>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</si>
  <si>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</si>
  <si>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</si>
  <si>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</si>
  <si>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</si>
  <si>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</si>
  <si>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</si>
  <si>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</si>
  <si>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</si>
  <si>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</si>
  <si>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</si>
  <si>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</si>
  <si>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</si>
  <si>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</si>
  <si>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北海道函館市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</si>
  <si>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</si>
  <si>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</si>
  <si>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</si>
  <si>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</si>
  <si>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</si>
  <si>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</si>
  <si>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</si>
  <si>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</si>
  <si>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</si>
  <si>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</si>
  <si>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</si>
  <si>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</si>
  <si>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</si>
  <si>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</si>
  <si>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</si>
  <si>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</si>
  <si>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</si>
  <si>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</si>
  <si>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</si>
  <si>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</si>
  <si>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</si>
  <si>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</si>
  <si>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</si>
  <si>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</si>
  <si>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</si>
  <si>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</si>
  <si>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</si>
  <si>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</si>
  <si>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</si>
  <si>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</si>
  <si>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</si>
  <si>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</si>
  <si>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</si>
  <si>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</si>
  <si>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</si>
  <si>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</si>
  <si>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</si>
  <si>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</si>
  <si>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</si>
  <si>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</si>
  <si>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</si>
  <si>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</si>
  <si>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</si>
  <si>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</si>
  <si>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</si>
  <si>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</si>
  <si>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</si>
  <si>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</si>
  <si>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</si>
  <si>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</si>
  <si>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</si>
  <si>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</si>
  <si>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</si>
  <si>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</si>
  <si>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</si>
  <si>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</si>
  <si>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</si>
  <si>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</si>
  <si>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</si>
  <si>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</si>
  <si>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</si>
  <si>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</si>
  <si>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</si>
  <si>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</si>
  <si>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</si>
  <si>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</si>
  <si>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</si>
  <si>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</si>
  <si>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</si>
  <si>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</si>
  <si>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</si>
  <si>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</si>
  <si>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</si>
  <si>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</si>
  <si>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</si>
  <si>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</si>
  <si>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</si>
  <si>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</si>
  <si>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</si>
  <si>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</si>
  <si>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</si>
  <si>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</si>
  <si>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</si>
  <si>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</si>
  <si>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</si>
  <si>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</si>
  <si>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</si>
  <si>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</si>
  <si>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</si>
  <si>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</si>
  <si>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</si>
  <si>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</si>
  <si>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</si>
  <si>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</si>
  <si>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</si>
  <si>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</si>
  <si>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</si>
  <si>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</si>
  <si>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</si>
  <si>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</si>
  <si>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</si>
  <si>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</si>
  <si>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</si>
  <si>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</si>
  <si>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</si>
  <si>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</si>
  <si>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</si>
  <si>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</si>
  <si>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</si>
  <si>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</si>
  <si>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</si>
  <si>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</si>
  <si>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</si>
  <si>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</si>
  <si>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</si>
  <si>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</si>
  <si>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</si>
  <si>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</si>
  <si>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</si>
  <si>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</si>
  <si>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</si>
  <si>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港湾整備</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</si>
  <si>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</si>
  <si>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</si>
  <si>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</si>
  <si>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</si>
  <si>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</si>
  <si>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</si>
  <si>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</si>
  <si>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</si>
  <si>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</si>
  <si>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</si>
  <si>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</si>
  <si>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</si>
  <si>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</si>
  <si>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</si>
  <si>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</si>
  <si>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</si>
  <si>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</si>
  <si>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</si>
  <si>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</si>
  <si>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</si>
  <si>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</si>
  <si>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</si>
  <si>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</si>
  <si>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</si>
  <si>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</si>
  <si>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</si>
  <si>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</si>
  <si>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北海道函館市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</si>
  <si>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</si>
  <si>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</si>
  <si>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</si>
  <si>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</si>
  <si>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</si>
  <si>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</si>
  <si>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</si>
  <si>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</si>
  <si>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</si>
  <si>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</si>
  <si>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</si>
  <si>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</si>
  <si>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</si>
  <si>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</si>
  <si>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</si>
  <si>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</si>
  <si>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</si>
  <si>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</si>
  <si>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</si>
  <si>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</si>
  <si>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</si>
  <si>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</si>
  <si>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</si>
  <si>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</si>
  <si>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</si>
  <si>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</si>
  <si>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</si>
  <si>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</si>
  <si>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</si>
  <si>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</si>
  <si>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</si>
  <si>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</si>
  <si>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</si>
  <si>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</si>
  <si>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</si>
  <si>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</si>
  <si>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</si>
  <si>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</si>
  <si>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</si>
  <si>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</si>
  <si>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</si>
  <si>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</si>
  <si>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</si>
  <si>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交通事業会計</t>
    <phoneticPr fontId="5"/>
  </si>
  <si>
    <t>病院事業会計</t>
    <phoneticPr fontId="5"/>
  </si>
  <si>
    <t>地方卸売市場事業特別会計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</si>
  <si>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</si>
  <si>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</si>
  <si>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</si>
  <si>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</si>
  <si>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</si>
  <si>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</si>
  <si>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</si>
  <si>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</si>
  <si>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</si>
  <si>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</si>
  <si>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</si>
  <si>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</si>
  <si>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</si>
  <si>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</si>
  <si>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</si>
  <si>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</si>
  <si>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</si>
  <si>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</si>
  <si>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</si>
  <si>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</si>
  <si>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</si>
  <si>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</si>
  <si>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</si>
  <si>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</si>
  <si>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</si>
  <si>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</si>
  <si>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</si>
  <si>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</si>
  <si>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</si>
  <si>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</si>
  <si>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</si>
  <si>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</si>
  <si>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</si>
  <si>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</si>
  <si>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</si>
  <si>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</si>
  <si>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</si>
  <si>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</si>
  <si>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</si>
  <si>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</si>
  <si>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</si>
  <si>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</si>
  <si>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</si>
  <si>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</si>
  <si>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</si>
  <si>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</si>
  <si>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</si>
  <si>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</si>
  <si>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</si>
  <si>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</si>
  <si>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</si>
  <si>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</si>
  <si>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</si>
  <si>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</si>
  <si>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</si>
  <si>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</si>
  <si>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</si>
  <si>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</si>
  <si>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</si>
  <si>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</si>
  <si>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</si>
  <si>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</si>
  <si>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</si>
  <si>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</si>
  <si>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</si>
  <si>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</si>
  <si>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</si>
  <si>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</si>
  <si>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</si>
  <si>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</si>
  <si>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</si>
  <si>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</si>
  <si>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</si>
  <si>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</si>
  <si>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</si>
  <si>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</si>
  <si>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</si>
  <si>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</si>
  <si>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</si>
  <si>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</si>
  <si>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</si>
  <si>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</si>
  <si>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</si>
  <si>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</si>
  <si>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</si>
  <si>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</si>
  <si>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</si>
  <si>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</si>
  <si>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</si>
  <si>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</si>
  <si>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</si>
  <si>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</si>
  <si>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</si>
  <si>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</si>
  <si>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</si>
  <si>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</si>
  <si>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</si>
  <si>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</si>
  <si>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</si>
  <si>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</si>
  <si>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</si>
  <si>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</si>
  <si>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</si>
  <si>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</si>
  <si>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</si>
  <si>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</si>
  <si>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</si>
  <si>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</si>
  <si>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</si>
  <si>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</si>
  <si>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</si>
  <si>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</si>
  <si>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</si>
  <si>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</si>
  <si>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</si>
  <si>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</si>
  <si>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</si>
  <si>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</si>
  <si>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</si>
  <si>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</si>
  <si>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</si>
  <si>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</si>
  <si>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</si>
  <si>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</si>
  <si>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</si>
  <si>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</si>
  <si>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</si>
  <si>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</si>
  <si>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</si>
  <si>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</si>
  <si>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</si>
  <si>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</si>
  <si>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</si>
  <si>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</si>
  <si>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</si>
  <si>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</si>
  <si>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</si>
  <si>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</si>
  <si>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</si>
  <si>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</si>
  <si>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</si>
  <si>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</si>
  <si>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</si>
  <si>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</si>
  <si>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</si>
  <si>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</si>
  <si>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</si>
  <si>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</si>
  <si>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</si>
  <si>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 0.35</t>
  </si>
  <si>
    <t>▲ 1.23</t>
  </si>
  <si>
    <t>▲ 2.74</t>
  </si>
  <si>
    <t>▲ 2.05</t>
  </si>
  <si>
    <t>国民健康保険事業特別会計</t>
  </si>
  <si>
    <t>▲ 0.32</t>
  </si>
  <si>
    <t>▲ 0.18</t>
  </si>
  <si>
    <t>▲ 0.46</t>
  </si>
  <si>
    <t>▲ 1.10</t>
  </si>
  <si>
    <t>▲ 0.63</t>
  </si>
  <si>
    <t>自転車競走事業特別会計</t>
  </si>
  <si>
    <t>▲ 0.86</t>
  </si>
  <si>
    <t>▲ 0.79</t>
  </si>
  <si>
    <t>▲ 0.71</t>
  </si>
  <si>
    <t>▲ 0.30</t>
  </si>
  <si>
    <t>▲ 0.03</t>
  </si>
  <si>
    <t>水道事業会計</t>
  </si>
  <si>
    <t>公共下水道事業会計</t>
  </si>
  <si>
    <t>一般会計</t>
  </si>
  <si>
    <t>介護保険事業特別会計</t>
  </si>
  <si>
    <t>交通事業会計</t>
  </si>
  <si>
    <t>その他会計（赤字）</t>
  </si>
  <si>
    <t>その他会計（黒字）</t>
  </si>
  <si>
    <t>-</t>
    <phoneticPr fontId="2"/>
  </si>
  <si>
    <t>函館圏公立大学広域連合</t>
  </si>
  <si>
    <t>函館湾流域下水道事務組合</t>
  </si>
  <si>
    <t>南北海道学術振興財団</t>
  </si>
  <si>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</si>
  <si>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</si>
  <si>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</si>
  <si>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</si>
  <si>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</si>
  <si>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</si>
  <si>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</si>
  <si>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ＳＰＣ函館本町開発</t>
  </si>
  <si>
    <t>○</t>
    <phoneticPr fontId="2"/>
  </si>
  <si>
    <t>函館バス</t>
    <rPh sb="0" eb="2">
      <t>ハコダテ</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</si>
  <si>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</si>
  <si>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</si>
  <si>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</si>
  <si>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</si>
  <si>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</si>
  <si>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</si>
  <si>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</si>
  <si>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</si>
  <si>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</si>
  <si>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</si>
  <si>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</si>
  <si>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実質公債費比率および将来負担比率ともに類似団体と比較して高い状況にあるものの，比率は近年減少傾向にある。
　これは，新規起債発行の抑制などに伴う地方債現在高の減少により将来負担額・元利償還金が縮減されているものである。
　今後も新規起債発行の抑制などにより，将来負担比率の減少に努めていくことから，実質公債費比率についても減少していくことが想定される。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</si>
</sst>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FB42-445B-9DFF-D53F47CBDA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34425</c:v>
                </c:pt>
                <c:pt idx="1">
                  <c:v>60076</c:v>
                </c:pt>
                <c:pt idx="2">
                  <c:v>67402</c:v>
                </c:pt>
                <c:pt idx="3">
                  <c:v>56889</c:v>
                </c:pt>
                <c:pt idx="4">
                  <c:v>49638</c:v>
                </c:pt>
              </c:numCache>
            </c:numRef>
          </c:val>
          <c:smooth val="0"/>
          <c:extLst>
            <c:ext xmlns:c16="http://schemas.microsoft.com/office/drawing/2014/chart" uri="{C3380CC4-5D6E-409C-BE32-E72D297353CC}">
              <c16:uniqueId val="{00000001-FB42-445B-9DFF-D53F47CBDAAD}"/>
            </c:ext>
          </c:extLst>
        </c:ser>
        <c:dLbls>
          <c:showLegendKey val="0"/>
          <c:showVal val="0"/>
          <c:showCatName val="0"/>
          <c:showSerName val="0"/>
          <c:showPercent val="0"/>
          <c:showBubbleSize val="0"/>
        </c:dLbls>
        <c:marker val="1"/>
        <c:smooth val="0"/>
        <c:axId val="256273272"/>
        <c:axId val="294480376"/>
      </c:lineChart>
      <c:catAx>
        <c:axId val="256273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480376"/>
        <c:crosses val="autoZero"/>
        <c:auto val="1"/>
        <c:lblAlgn val="ctr"/>
        <c:lblOffset val="100"/>
        <c:tickLblSkip val="1"/>
        <c:tickMarkSkip val="1"/>
        <c:noMultiLvlLbl val="0"/>
      </c:catAx>
      <c:valAx>
        <c:axId val="2944803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273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1.61</c:v>
                </c:pt>
                <c:pt idx="1">
                  <c:v>2.14</c:v>
                </c:pt>
                <c:pt idx="2">
                  <c:v>3.66</c:v>
                </c:pt>
                <c:pt idx="3">
                  <c:v>3.3</c:v>
                </c:pt>
                <c:pt idx="4">
                  <c:v>2.14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0.53</c:v>
                </c:pt>
                <c:pt idx="1">
                  <c:v>0.52</c:v>
                </c:pt>
                <c:pt idx="2">
                  <c:v>1.55</c:v>
                </c:pt>
                <c:pt idx="3">
                  <c:v>3.41</c:v>
                </c:pt>
                <c:pt idx="4">
                  <c:v>5.1100000000000003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8007528"/>
        <c:axId val="29800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0.44</c:v>
                </c:pt>
                <c:pt idx="1">
                  <c:v>0.55000000000000004</c:v>
                </c:pt>
                <c:pt idx="2">
                  <c:v>2.56</c:v>
                </c:pt>
                <c:pt idx="3">
                  <c:v>1.48</c:v>
                </c:pt>
                <c:pt idx="4">
                  <c:v>0.66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8007528"/>
        <c:axId val="298002432"/>
      </c:lineChart>
      <c:catAx>
        <c:axId val="29800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002432"/>
        <c:crosses val="autoZero"/>
        <c:auto val="1"/>
        <c:lblAlgn val="ctr"/>
        <c:lblOffset val="100"/>
        <c:tickLblSkip val="1"/>
        <c:tickMarkSkip val="1"/>
        <c:noMultiLvlLbl val="0"/>
      </c:catAx>
      <c:valAx>
        <c:axId val="2980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00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0.39</c:v>
                </c:pt>
                <c:pt idx="2">
                  <c:v>#N/A</c:v>
                </c:pt>
                <c:pt idx="3">
                  <c:v>0.19</c:v>
                </c:pt>
                <c:pt idx="4">
                  <c:v>#N/A</c:v>
                </c:pt>
                <c:pt idx="5">
                  <c:v>0.16</c:v>
                </c:pt>
                <c:pt idx="6">
                  <c:v>#N/A</c:v>
                </c:pt>
                <c:pt idx="7">
                  <c:v>0.15</c:v>
                </c:pt>
                <c:pt idx="8">
                  <c:v>#N/A</c:v>
                </c:pt>
                <c:pt idx="9">
                  <c:v>0.16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0.28999999999999998</c:v>
                </c:pt>
                <c:pt idx="6">
                  <c:v>#N/A</c:v>
                </c:pt>
                <c:pt idx="7">
                  <c:v>0.4</c:v>
                </c:pt>
                <c:pt idx="8">
                  <c:v>#N/A</c:v>
                </c:pt>
                <c:pt idx="9">
                  <c:v>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0.54</c:v>
                </c:pt>
                <c:pt idx="2">
                  <c:v>#N/A</c:v>
                </c:pt>
                <c:pt idx="3">
                  <c:v>0.78</c:v>
                </c:pt>
                <c:pt idx="4">
                  <c:v>#N/A</c:v>
                </c:pt>
                <c:pt idx="5">
                  <c:v>0.93</c:v>
                </c:pt>
                <c:pt idx="6">
                  <c:v>#N/A</c:v>
                </c:pt>
                <c:pt idx="7">
                  <c:v>0.84</c:v>
                </c:pt>
                <c:pt idx="8">
                  <c:v>#N/A</c:v>
                </c:pt>
                <c:pt idx="9">
                  <c:v>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1.68</c:v>
                </c:pt>
                <c:pt idx="2">
                  <c:v>#N/A</c:v>
                </c:pt>
                <c:pt idx="3">
                  <c:v>2.0699999999999998</c:v>
                </c:pt>
                <c:pt idx="4">
                  <c:v>#N/A</c:v>
                </c:pt>
                <c:pt idx="5">
                  <c:v>3.65</c:v>
                </c:pt>
                <c:pt idx="6">
                  <c:v>#N/A</c:v>
                </c:pt>
                <c:pt idx="7">
                  <c:v>3.21</c:v>
                </c:pt>
                <c:pt idx="8">
                  <c:v>#N/A</c:v>
                </c:pt>
                <c:pt idx="9">
                  <c:v>2.09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2.0299999999999998</c:v>
                </c:pt>
                <c:pt idx="2">
                  <c:v>#N/A</c:v>
                </c:pt>
                <c:pt idx="3">
                  <c:v>2.38</c:v>
                </c:pt>
                <c:pt idx="4">
                  <c:v>#N/A</c:v>
                </c:pt>
                <c:pt idx="5">
                  <c:v>2.66</c:v>
                </c:pt>
                <c:pt idx="6">
                  <c:v>#N/A</c:v>
                </c:pt>
                <c:pt idx="7">
                  <c:v>2.75</c:v>
                </c:pt>
                <c:pt idx="8">
                  <c:v>#N/A</c:v>
                </c:pt>
                <c:pt idx="9">
                  <c:v>2.96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2.88</c:v>
                </c:pt>
                <c:pt idx="2">
                  <c:v>#N/A</c:v>
                </c:pt>
                <c:pt idx="3">
                  <c:v>3.08</c:v>
                </c:pt>
                <c:pt idx="4">
                  <c:v>#N/A</c:v>
                </c:pt>
                <c:pt idx="5">
                  <c:v>3.21</c:v>
                </c:pt>
                <c:pt idx="6">
                  <c:v>#N/A</c:v>
                </c:pt>
                <c:pt idx="7">
                  <c:v>3.42</c:v>
                </c:pt>
                <c:pt idx="8">
                  <c:v>#N/A</c:v>
                </c:pt>
                <c:pt idx="9">
                  <c:v>3.66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自転車競走事業特別会計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0.86</c:v>
                </c:pt>
                <c:pt idx="1">
                  <c:v>#N/A</c:v>
                </c:pt>
                <c:pt idx="2">
                  <c:v>0.79</c:v>
                </c:pt>
                <c:pt idx="3">
                  <c:v>#N/A</c:v>
                </c:pt>
                <c:pt idx="4">
                  <c:v>0.71</c:v>
                </c:pt>
                <c:pt idx="5">
                  <c:v>#N/A</c:v>
                </c:pt>
                <c:pt idx="6">
                  <c:v>0.3</c:v>
                </c:pt>
                <c:pt idx="7">
                  <c:v>#N/A</c:v>
                </c:pt>
                <c:pt idx="8">
                  <c:v>0.03</c:v>
                </c:pt>
                <c:pt idx="9">
                  <c:v>#N/A</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0.32</c:v>
                </c:pt>
                <c:pt idx="1">
                  <c:v>#N/A</c:v>
                </c:pt>
                <c:pt idx="2">
                  <c:v>0.18</c:v>
                </c:pt>
                <c:pt idx="3">
                  <c:v>#N/A</c:v>
                </c:pt>
                <c:pt idx="4">
                  <c:v>0.46</c:v>
                </c:pt>
                <c:pt idx="5">
                  <c:v>#N/A</c:v>
                </c:pt>
                <c:pt idx="6">
                  <c:v>1.1000000000000001</c:v>
                </c:pt>
                <c:pt idx="7">
                  <c:v>#N/A</c:v>
                </c:pt>
                <c:pt idx="8">
                  <c:v>0.63</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0.35</c:v>
                </c:pt>
                <c:pt idx="1">
                  <c:v>#N/A</c:v>
                </c:pt>
                <c:pt idx="2">
                  <c:v>#N/A</c:v>
                </c:pt>
                <c:pt idx="3">
                  <c:v>0.06</c:v>
                </c:pt>
                <c:pt idx="4">
                  <c:v>1.23</c:v>
                </c:pt>
                <c:pt idx="5">
                  <c:v>#N/A</c:v>
                </c:pt>
                <c:pt idx="6">
                  <c:v>2.74</c:v>
                </c:pt>
                <c:pt idx="7">
                  <c:v>#N/A</c:v>
                </c:pt>
                <c:pt idx="8">
                  <c:v>2.0499999999999998</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8000864"/>
        <c:axId val="298001256"/>
      </c:barChart>
      <c:catAx>
        <c:axId val="2980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001256"/>
        <c:crosses val="autoZero"/>
        <c:auto val="1"/>
        <c:lblAlgn val="ctr"/>
        <c:lblOffset val="100"/>
        <c:tickLblSkip val="1"/>
        <c:tickMarkSkip val="1"/>
        <c:noMultiLvlLbl val="0"/>
      </c:catAx>
      <c:valAx>
        <c:axId val="298001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00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13934</c:v>
                </c:pt>
                <c:pt idx="5">
                  <c:v>14061</c:v>
                </c:pt>
                <c:pt idx="8">
                  <c:v>14324</c:v>
                </c:pt>
                <c:pt idx="11">
                  <c:v>14006</c:v>
                </c:pt>
                <c:pt idx="14">
                  <c:v>13934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223</c:v>
                </c:pt>
                <c:pt idx="3">
                  <c:v>232</c:v>
                </c:pt>
                <c:pt idx="6">
                  <c:v>37</c:v>
                </c:pt>
                <c:pt idx="9">
                  <c:v>145</c:v>
                </c:pt>
                <c:pt idx="12">
                  <c:v>144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2500</c:v>
                </c:pt>
                <c:pt idx="3">
                  <c:v>2350</c:v>
                </c:pt>
                <c:pt idx="6">
                  <c:v>2399</c:v>
                </c:pt>
                <c:pt idx="9">
                  <c:v>2524</c:v>
                </c:pt>
                <c:pt idx="12">
                  <c:v>2753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16462</c:v>
                </c:pt>
                <c:pt idx="3">
                  <c:v>16504</c:v>
                </c:pt>
                <c:pt idx="6">
                  <c:v>16312</c:v>
                </c:pt>
                <c:pt idx="9">
                  <c:v>16156</c:v>
                </c:pt>
                <c:pt idx="12">
                  <c:v>15715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8005960"/>
        <c:axId val="29800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5252</c:v>
                </c:pt>
                <c:pt idx="2">
                  <c:v>#N/A</c:v>
                </c:pt>
                <c:pt idx="3">
                  <c:v>#N/A</c:v>
                </c:pt>
                <c:pt idx="4">
                  <c:v>5026</c:v>
                </c:pt>
                <c:pt idx="5">
                  <c:v>#N/A</c:v>
                </c:pt>
                <c:pt idx="6">
                  <c:v>#N/A</c:v>
                </c:pt>
                <c:pt idx="7">
                  <c:v>4424</c:v>
                </c:pt>
                <c:pt idx="8">
                  <c:v>#N/A</c:v>
                </c:pt>
                <c:pt idx="9">
                  <c:v>#N/A</c:v>
                </c:pt>
                <c:pt idx="10">
                  <c:v>4820</c:v>
                </c:pt>
                <c:pt idx="11">
                  <c:v>#N/A</c:v>
                </c:pt>
                <c:pt idx="12">
                  <c:v>#N/A</c:v>
                </c:pt>
                <c:pt idx="13">
                  <c:v>4678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8005960"/>
        <c:axId val="298003608"/>
      </c:lineChart>
      <c:catAx>
        <c:axId val="29800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003608"/>
        <c:crosses val="autoZero"/>
        <c:auto val="1"/>
        <c:lblAlgn val="ctr"/>
        <c:lblOffset val="100"/>
        <c:tickLblSkip val="1"/>
        <c:tickMarkSkip val="1"/>
        <c:noMultiLvlLbl val="0"/>
      </c:catAx>
      <c:valAx>
        <c:axId val="29800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00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121905</c:v>
                </c:pt>
                <c:pt idx="5">
                  <c:v>123679</c:v>
                </c:pt>
                <c:pt idx="8">
                  <c:v>125693</c:v>
                </c:pt>
                <c:pt idx="11">
                  <c:v>125495</c:v>
                </c:pt>
                <c:pt idx="14">
                  <c:v>123348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32212</c:v>
                </c:pt>
                <c:pt idx="5">
                  <c:v>30358</c:v>
                </c:pt>
                <c:pt idx="8">
                  <c:v>27667</c:v>
                </c:pt>
                <c:pt idx="11">
                  <c:v>26599</c:v>
                </c:pt>
                <c:pt idx="14">
                  <c:v>25029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7483</c:v>
                </c:pt>
                <c:pt idx="5">
                  <c:v>8361</c:v>
                </c:pt>
                <c:pt idx="8">
                  <c:v>9512</c:v>
                </c:pt>
                <c:pt idx="11">
                  <c:v>10885</c:v>
                </c:pt>
                <c:pt idx="14">
                  <c:v>10709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2392</c:v>
                </c:pt>
                <c:pt idx="3">
                  <c:v>2289</c:v>
                </c:pt>
                <c:pt idx="6">
                  <c:v>2159</c:v>
                </c:pt>
                <c:pt idx="9">
                  <c:v>2039</c:v>
                </c:pt>
                <c:pt idx="12">
                  <c:v>1940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21248</c:v>
                </c:pt>
                <c:pt idx="3">
                  <c:v>20291</c:v>
                </c:pt>
                <c:pt idx="6">
                  <c:v>18939</c:v>
                </c:pt>
                <c:pt idx="9">
                  <c:v>18034</c:v>
                </c:pt>
                <c:pt idx="12">
                  <c:v>17180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3936</c:v>
                </c:pt>
                <c:pt idx="3">
                  <c:v>3482</c:v>
                </c:pt>
                <c:pt idx="6">
                  <c:v>3024</c:v>
                </c:pt>
                <c:pt idx="9">
                  <c:v>2684</c:v>
                </c:pt>
                <c:pt idx="12">
                  <c:v>2340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31509</c:v>
                </c:pt>
                <c:pt idx="3">
                  <c:v>32119</c:v>
                </c:pt>
                <c:pt idx="6">
                  <c:v>31470</c:v>
                </c:pt>
                <c:pt idx="9">
                  <c:v>31246</c:v>
                </c:pt>
                <c:pt idx="12">
                  <c:v>29822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1889</c:v>
                </c:pt>
                <c:pt idx="3">
                  <c:v>2208</c:v>
                </c:pt>
                <c:pt idx="6">
                  <c:v>1950</c:v>
                </c:pt>
                <c:pt idx="9">
                  <c:v>1787</c:v>
                </c:pt>
                <c:pt idx="12">
                  <c:v>1598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148698</c:v>
                </c:pt>
                <c:pt idx="3">
                  <c:v>149444</c:v>
                </c:pt>
                <c:pt idx="6">
                  <c:v>150574</c:v>
                </c:pt>
                <c:pt idx="9">
                  <c:v>148477</c:v>
                </c:pt>
                <c:pt idx="12">
                  <c:v>144190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8002824"/>
        <c:axId val="29800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48071</c:v>
                </c:pt>
                <c:pt idx="2">
                  <c:v>#N/A</c:v>
                </c:pt>
                <c:pt idx="3">
                  <c:v>#N/A</c:v>
                </c:pt>
                <c:pt idx="4">
                  <c:v>47435</c:v>
                </c:pt>
                <c:pt idx="5">
                  <c:v>#N/A</c:v>
                </c:pt>
                <c:pt idx="6">
                  <c:v>#N/A</c:v>
                </c:pt>
                <c:pt idx="7">
                  <c:v>45245</c:v>
                </c:pt>
                <c:pt idx="8">
                  <c:v>#N/A</c:v>
                </c:pt>
                <c:pt idx="9">
                  <c:v>#N/A</c:v>
                </c:pt>
                <c:pt idx="10">
                  <c:v>41290</c:v>
                </c:pt>
                <c:pt idx="11">
                  <c:v>#N/A</c:v>
                </c:pt>
                <c:pt idx="12">
                  <c:v>#N/A</c:v>
                </c:pt>
                <c:pt idx="13">
                  <c:v>37982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8002824"/>
        <c:axId val="298003216"/>
      </c:lineChart>
      <c:catAx>
        <c:axId val="29800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8003216"/>
        <c:crosses val="autoZero"/>
        <c:auto val="1"/>
        <c:lblAlgn val="ctr"/>
        <c:lblOffset val="100"/>
        <c:tickLblSkip val="1"/>
        <c:tickMarkSkip val="1"/>
        <c:noMultiLvlLbl val="0"/>
      </c:catAx>
      <c:valAx>
        <c:axId val="29800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00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{2BA3C438-1D4D-410D-B135-4CCD7FFA2C25}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35F-491B-92A0-FDF5A841B0A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{75C604C3-1727-47E8-ABDA-7891B9E1482A}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35F-491B-92A0-FDF5A841B0A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{D5CE7599-789A-4CF0-B792-1A4B61442865}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35F-491B-92A0-FDF5A841B0A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{0124FE4F-9049-4EE8-B8E0-BDB640888DA7}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35F-491B-92A0-FDF5A841B0A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{10DE5CE2-C46E-4E4E-8043-0E0C74C8709D}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35F-491B-92A0-FDF5A841B0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35F-491B-92A0-FDF5A841B0A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{CD152414-CBFA-4FAD-A5A0-7DD7882E3AAF}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35F-491B-92A0-FDF5A841B0A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{28576FD9-A4EE-4BF8-940D-C87F3013A4DD}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35F-491B-92A0-FDF5A841B0A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{0C7D82C4-8350-460F-86C4-A30BA19D4E7F}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35F-491B-92A0-FDF5A841B0A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{CD14A4DC-99FD-42A8-A5DC-FD54029A9090}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35F-491B-92A0-FDF5A841B0A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{F17B66A5-0640-419D-B719-8309C121B258}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35F-491B-92A0-FDF5A841B0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35F-491B-92A0-FDF5A841B0A0}"/>
            </c:ext>
          </c:extLst>
        </c:ser>
        <c:dLbls>
          <c:showLegendKey val="0"/>
          <c:showVal val="0"/>
          <c:showCatName val="0"/>
          <c:showSerName val="0"/>
          <c:showPercent val="0"/>
          <c:showBubbleSize val="0"/>
        </c:dLbls>
        <c:axId val="138844416"/>
        <c:axId val="138871168"/>
      </c:scatterChart>
      <c:valAx>
        <c:axId val="138844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871168"/>
        <c:crosses val="autoZero"/>
        <c:crossBetween val="midCat"/>
      </c:valAx>
      <c:valAx>
        <c:axId val="138871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4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{50BEF982-1D77-4898-9643-3F24D7E9C86A}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3A3-4F78-8DED-E481492BC77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{EADD2C00-DF9D-4504-B40E-B0B9C43347B2}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3A3-4F78-8DED-E481492BC77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{0DEC56C7-B1FD-45C7-BF29-CBE9E314AA8C}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3A3-4F78-8DED-E481492BC77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{12AAE196-981F-4096-A8D0-5938F2229C15}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3A3-4F78-8DED-E481492BC77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{D90879FF-43A9-41F5-BC25-565674DA4F3B}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3A3-4F78-8DED-E481492BC7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8.6999999999999993</c:v>
                </c:pt>
                <c:pt idx="2">
                  <c:v>7.9</c:v>
                </c:pt>
                <c:pt idx="3">
                  <c:v>7.7</c:v>
                </c:pt>
                <c:pt idx="4">
                  <c:v>7.5</c:v>
                </c:pt>
              </c:numCache>
            </c:numRef>
          </c:xVal>
          <c:yVal>
            <c:numRef>
              <c:f>公会計指標分析・財政指標組合せ分析表!$K$73:$O$73</c:f>
              <c:numCache>
                <c:formatCode>#,##0.0;"▲ "#,##0.0</c:formatCode>
                <c:ptCount val="5"/>
                <c:pt idx="0">
                  <c:v>79</c:v>
                </c:pt>
                <c:pt idx="1">
                  <c:v>77</c:v>
                </c:pt>
                <c:pt idx="2">
                  <c:v>73.3</c:v>
                </c:pt>
                <c:pt idx="3">
                  <c:v>67.3</c:v>
                </c:pt>
                <c:pt idx="4">
                  <c:v>62.9</c:v>
                </c:pt>
              </c:numCache>
            </c:numRef>
          </c:yVal>
          <c:smooth val="0"/>
          <c:extLst>
            <c:ext xmlns:c16="http://schemas.microsoft.com/office/drawing/2014/chart" uri="{C3380CC4-5D6E-409C-BE32-E72D297353CC}">
              <c16:uniqueId val="{00000005-83A3-4F78-8DED-E481492BC77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{22D01A06-B07E-47FA-B788-A023BE12A85E}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3A3-4F78-8DED-E481492BC77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{2949E7B6-99E8-4EE1-8BC6-50C4BE1F3CB6}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3A3-4F78-8DED-E481492BC77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{2BD87512-CF5B-4103-978E-1C03DD9B34D5}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3A3-4F78-8DED-E481492BC77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{5E57EFAD-95DB-4BCD-9474-E6970A4F7BC4}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3A3-4F78-8DED-E481492BC77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{FE368345-339E-4E8F-B3EC-FB51EC5F478F}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3A3-4F78-8DED-E481492BC7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83A3-4F78-8DED-E481492BC77E}"/>
            </c:ext>
          </c:extLst>
        </c:ser>
        <c:dLbls>
          <c:showLegendKey val="0"/>
          <c:showVal val="0"/>
          <c:showCatName val="0"/>
          <c:showSerName val="0"/>
          <c:showPercent val="0"/>
          <c:showBubbleSize val="0"/>
        </c:dLbls>
        <c:axId val="138901376"/>
        <c:axId val="138944512"/>
      </c:scatterChart>
      <c:valAx>
        <c:axId val="138901376"/>
        <c:scaling>
          <c:orientation val="minMax"/>
          <c:max val="8.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44512"/>
        <c:crosses val="autoZero"/>
        <c:crossBetween val="midCat"/>
      </c:valAx>
      <c:valAx>
        <c:axId val="138944512"/>
        <c:scaling>
          <c:orientation val="minMax"/>
          <c:max val="8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901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元利償還金は臨時財政対策債の増加はあるものの，新</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規起債発行の抑制などにより減少し，平成２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質公債費比率（３ヵ年平均）は，７．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０．２ポイント改善したところである。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今後も，新規起債発行の抑制や交付税措置のある起債</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の活用などにより，元利償還金の縮減を図っていく。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（単年度実質公債費比率参考）</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　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　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新規起債発行の抑制に伴う地方債現在高の減少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職員数の</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減少に伴う退職手当負担額の減少等により，将来負担額は減</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今後も，新規起債発行の抑制や職員数の見直しなどを行い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将来負担額の縮減を図っていく。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から同数値で改善が伸び悩んでおり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，依然として市税による収入</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入に占める割合が低く，類似団体との比較においても，最下位に位置している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状況にある。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今後は，地域経済の活性化対策を実施するほか，債権回収対策室を中心とし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さらなる収納率の向上など，増収策を図り，財政力の向上に努めていく。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28122</xdr:rowOff>
    </xdr:to>
    <xdr:cxnSp macro="">
      <xdr:nvCxnSpPr>
        <xdr:cNvPr id="70" name="直線コネクタ 69"/>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45357</xdr:rowOff>
    </xdr:to>
    <xdr:cxnSp macro="">
      <xdr:nvCxnSpPr>
        <xdr:cNvPr id="73" name="直線コネクタ 72"/>
        <xdr:cNvCxnSpPr/>
      </xdr:nvCxnSpPr>
      <xdr:spPr>
        <a:xfrm flipV="1">
          <a:off x="3225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45357</xdr:rowOff>
    </xdr:to>
    <xdr:cxnSp macro="">
      <xdr:nvCxnSpPr>
        <xdr:cNvPr id="76" name="直線コネクタ 75"/>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62593</xdr:rowOff>
    </xdr:to>
    <xdr:cxnSp macro="">
      <xdr:nvCxnSpPr>
        <xdr:cNvPr id="79" name="直線コネクタ 78"/>
        <xdr:cNvCxnSpPr/>
      </xdr:nvCxnSpPr>
      <xdr:spPr>
        <a:xfrm flipV="1">
          <a:off x="1447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9" name="円/楕円 88"/>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90"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91" name="円/楕円 90"/>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2" name="テキスト ボックス 91"/>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3" name="円/楕円 92"/>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4" name="テキスト ボックス 93"/>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166007</xdr:rowOff>
    </xdr:from>
    <xdr:to>
      <xdr:col>3</xdr:col>
      <xdr:colOff>330200</xdr:colOff>
      <xdr:row>45</xdr:row>
      <xdr:rowOff>96157</xdr:rowOff>
    </xdr:to>
    <xdr:sp macro="" textlink="">
      <xdr:nvSpPr>
        <xdr:cNvPr id="95" name="円/楕円 94"/>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80934</xdr:rowOff>
    </xdr:from>
    <xdr:ext cx="762000" cy="259045"/>
    <xdr:sp macro="" textlink="">
      <xdr:nvSpPr>
        <xdr:cNvPr id="96" name="テキスト ボックス 95"/>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11793</xdr:rowOff>
    </xdr:from>
    <xdr:to>
      <xdr:col>2</xdr:col>
      <xdr:colOff>127000</xdr:colOff>
      <xdr:row>45</xdr:row>
      <xdr:rowOff>113393</xdr:rowOff>
    </xdr:to>
    <xdr:sp macro="" textlink="">
      <xdr:nvSpPr>
        <xdr:cNvPr id="97" name="円/楕円 96"/>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98170</xdr:rowOff>
    </xdr:from>
    <xdr:ext cx="762000" cy="259045"/>
    <xdr:sp macro="" textlink="">
      <xdr:nvSpPr>
        <xdr:cNvPr id="98" name="テキスト ボックス 97"/>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平成１３年度以降，市税や地方交付税の減少から比率が上昇し，平成１６年度</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には市町村合併の影響などにより８９．８％に達した。平成１７年度からは行財</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政対策の実施に伴う人件費の削減等により減少に転じたものの，平成２３年度か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らは扶助費等の増加により比率が悪化していたが，平成２５年度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は，行財政改</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革の効果に加え，市税の増加により改善されている状況にあ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しかしながら，平成２８年度は合併算定替による普通交付税の減などにより，</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前年度から１．７ポイント悪化した。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今後も，引き続き積極的に事務事業の見直しなど，行財政改革を推進していく。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8679</xdr:rowOff>
    </xdr:to>
    <xdr:cxnSp macro="">
      <xdr:nvCxnSpPr>
        <xdr:cNvPr id="133" name="直線コネクタ 132"/>
        <xdr:cNvCxnSpPr/>
      </xdr:nvCxnSpPr>
      <xdr:spPr>
        <a:xfrm>
          <a:off x="4114800" y="11084560"/>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111760</xdr:rowOff>
    </xdr:to>
    <xdr:cxnSp macro="">
      <xdr:nvCxnSpPr>
        <xdr:cNvPr id="136" name="直線コネクタ 135"/>
        <xdr:cNvCxnSpPr/>
      </xdr:nvCxnSpPr>
      <xdr:spPr>
        <a:xfrm>
          <a:off x="3225800" y="110564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67521</xdr:rowOff>
    </xdr:from>
    <xdr:to>
      <xdr:col>4</xdr:col>
      <xdr:colOff>482600</xdr:colOff>
      <xdr:row>64</xdr:row>
      <xdr:rowOff>83608</xdr:rowOff>
    </xdr:to>
    <xdr:cxnSp macro="">
      <xdr:nvCxnSpPr>
        <xdr:cNvPr id="139" name="直線コネクタ 138"/>
        <xdr:cNvCxnSpPr/>
      </xdr:nvCxnSpPr>
      <xdr:spPr>
        <a:xfrm>
          <a:off x="2336800" y="110403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67521</xdr:rowOff>
    </xdr:from>
    <xdr:to>
      <xdr:col>3</xdr:col>
      <xdr:colOff>279400</xdr:colOff>
      <xdr:row>65</xdr:row>
      <xdr:rowOff>16721</xdr:rowOff>
    </xdr:to>
    <xdr:cxnSp macro="">
      <xdr:nvCxnSpPr>
        <xdr:cNvPr id="142" name="直線コネクタ 141"/>
        <xdr:cNvCxnSpPr/>
      </xdr:nvCxnSpPr>
      <xdr:spPr>
        <a:xfrm flipV="1">
          <a:off x="1447800" y="110403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52" name="円/楕円 151"/>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145856</xdr:rowOff>
    </xdr:from>
    <xdr:ext cx="762000" cy="259045"/>
    <xdr:sp macro="" textlink="">
      <xdr:nvSpPr>
        <xdr:cNvPr id="153" name="財政構造の弾力性該当値テキスト"/>
        <xdr:cNvSpPr txBox="1"/>
      </xdr:nvSpPr>
      <xdr:spPr>
        <a:xfrm>
          <a:off x="50419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4" name="円/楕円 153"/>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1287</xdr:rowOff>
    </xdr:from>
    <xdr:ext cx="736600" cy="259045"/>
    <xdr:sp macro="" textlink="">
      <xdr:nvSpPr>
        <xdr:cNvPr id="155" name="テキスト ボックス 154"/>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6" name="円/楕円 155"/>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144585</xdr:rowOff>
    </xdr:from>
    <xdr:ext cx="762000" cy="259045"/>
    <xdr:sp macro="" textlink="">
      <xdr:nvSpPr>
        <xdr:cNvPr id="157" name="テキスト ボックス 156"/>
        <xdr:cNvSpPr txBox="1"/>
      </xdr:nvSpPr>
      <xdr:spPr>
        <a:xfrm>
          <a:off x="2844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16721</xdr:rowOff>
    </xdr:from>
    <xdr:to>
      <xdr:col>3</xdr:col>
      <xdr:colOff>330200</xdr:colOff>
      <xdr:row>64</xdr:row>
      <xdr:rowOff>118321</xdr:rowOff>
    </xdr:to>
    <xdr:sp macro="" textlink="">
      <xdr:nvSpPr>
        <xdr:cNvPr id="158" name="円/楕円 157"/>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59" name="テキスト ボックス 158"/>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137371</xdr:rowOff>
    </xdr:from>
    <xdr:to>
      <xdr:col>2</xdr:col>
      <xdr:colOff>127000</xdr:colOff>
      <xdr:row>65</xdr:row>
      <xdr:rowOff>67521</xdr:rowOff>
    </xdr:to>
    <xdr:sp macro="" textlink="">
      <xdr:nvSpPr>
        <xdr:cNvPr id="160" name="円/楕円 159"/>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77698</xdr:rowOff>
    </xdr:from>
    <xdr:ext cx="762000" cy="259045"/>
    <xdr:sp macro="" textlink="">
      <xdr:nvSpPr>
        <xdr:cNvPr id="161" name="テキスト ボックス 160"/>
        <xdr:cNvSpPr txBox="1"/>
      </xdr:nvSpPr>
      <xdr:spPr>
        <a:xfrm>
          <a:off x="1066800" y="1087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れまでも行財政対策を実施し，職員数の削減等に鋭意努めているところで</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るが，平成１６年度の市町村合併に伴う職員数の増加など，主に人件費が要因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なり，類似団体との比較においては，下位に位置している状況にある。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今後も，引き続き積極的に事務事業の見直しなど，行財政改革を推進していく</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147526</xdr:rowOff>
    </xdr:from>
    <xdr:to>
      <xdr:col>7</xdr:col>
      <xdr:colOff>152400</xdr:colOff>
      <xdr:row>83</xdr:row>
      <xdr:rowOff>11762</xdr:rowOff>
    </xdr:to>
    <xdr:cxnSp macro="">
      <xdr:nvCxnSpPr>
        <xdr:cNvPr id="196" name="直線コネクタ 195"/>
        <xdr:cNvCxnSpPr/>
      </xdr:nvCxnSpPr>
      <xdr:spPr>
        <a:xfrm flipV="1">
          <a:off x="4114800" y="14206426"/>
          <a:ext cx="8382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90754</xdr:rowOff>
    </xdr:from>
    <xdr:to>
      <xdr:col>6</xdr:col>
      <xdr:colOff>0</xdr:colOff>
      <xdr:row>83</xdr:row>
      <xdr:rowOff>11762</xdr:rowOff>
    </xdr:to>
    <xdr:cxnSp macro="">
      <xdr:nvCxnSpPr>
        <xdr:cNvPr id="199" name="直線コネクタ 198"/>
        <xdr:cNvCxnSpPr/>
      </xdr:nvCxnSpPr>
      <xdr:spPr>
        <a:xfrm>
          <a:off x="3225800" y="14149654"/>
          <a:ext cx="889000" cy="9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28525</xdr:rowOff>
    </xdr:from>
    <xdr:to>
      <xdr:col>4</xdr:col>
      <xdr:colOff>482600</xdr:colOff>
      <xdr:row>82</xdr:row>
      <xdr:rowOff>90754</xdr:rowOff>
    </xdr:to>
    <xdr:cxnSp macro="">
      <xdr:nvCxnSpPr>
        <xdr:cNvPr id="202" name="直線コネクタ 201"/>
        <xdr:cNvCxnSpPr/>
      </xdr:nvCxnSpPr>
      <xdr:spPr>
        <a:xfrm>
          <a:off x="2336800" y="14087425"/>
          <a:ext cx="8890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28525</xdr:rowOff>
    </xdr:from>
    <xdr:to>
      <xdr:col>3</xdr:col>
      <xdr:colOff>279400</xdr:colOff>
      <xdr:row>82</xdr:row>
      <xdr:rowOff>71664</xdr:rowOff>
    </xdr:to>
    <xdr:cxnSp macro="">
      <xdr:nvCxnSpPr>
        <xdr:cNvPr id="205" name="直線コネクタ 204"/>
        <xdr:cNvCxnSpPr/>
      </xdr:nvCxnSpPr>
      <xdr:spPr>
        <a:xfrm flipV="1">
          <a:off x="1447800" y="14087425"/>
          <a:ext cx="889000" cy="4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96726</xdr:rowOff>
    </xdr:from>
    <xdr:to>
      <xdr:col>7</xdr:col>
      <xdr:colOff>203200</xdr:colOff>
      <xdr:row>83</xdr:row>
      <xdr:rowOff>26876</xdr:rowOff>
    </xdr:to>
    <xdr:sp macro="" textlink="">
      <xdr:nvSpPr>
        <xdr:cNvPr id="215" name="円/楕円 214"/>
        <xdr:cNvSpPr/>
      </xdr:nvSpPr>
      <xdr:spPr>
        <a:xfrm>
          <a:off x="4902200" y="141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68803</xdr:rowOff>
    </xdr:from>
    <xdr:ext cx="762000" cy="259045"/>
    <xdr:sp macro="" textlink="">
      <xdr:nvSpPr>
        <xdr:cNvPr id="216" name="人件費・物件費等の状況該当値テキスト"/>
        <xdr:cNvSpPr txBox="1"/>
      </xdr:nvSpPr>
      <xdr:spPr>
        <a:xfrm>
          <a:off x="5041900" y="1412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120,268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132412</xdr:rowOff>
    </xdr:from>
    <xdr:to>
      <xdr:col>6</xdr:col>
      <xdr:colOff>50800</xdr:colOff>
      <xdr:row>83</xdr:row>
      <xdr:rowOff>62562</xdr:rowOff>
    </xdr:to>
    <xdr:sp macro="" textlink="">
      <xdr:nvSpPr>
        <xdr:cNvPr id="217" name="円/楕円 216"/>
        <xdr:cNvSpPr/>
      </xdr:nvSpPr>
      <xdr:spPr>
        <a:xfrm>
          <a:off x="4064000" y="141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47339</xdr:rowOff>
    </xdr:from>
    <xdr:ext cx="736600" cy="259045"/>
    <xdr:sp macro="" textlink="">
      <xdr:nvSpPr>
        <xdr:cNvPr id="218" name="テキスト ボックス 217"/>
        <xdr:cNvSpPr txBox="1"/>
      </xdr:nvSpPr>
      <xdr:spPr>
        <a:xfrm>
          <a:off x="3733800" y="1427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39954</xdr:rowOff>
    </xdr:from>
    <xdr:to>
      <xdr:col>4</xdr:col>
      <xdr:colOff>533400</xdr:colOff>
      <xdr:row>82</xdr:row>
      <xdr:rowOff>141554</xdr:rowOff>
    </xdr:to>
    <xdr:sp macro="" textlink="">
      <xdr:nvSpPr>
        <xdr:cNvPr id="219" name="円/楕円 218"/>
        <xdr:cNvSpPr/>
      </xdr:nvSpPr>
      <xdr:spPr>
        <a:xfrm>
          <a:off x="3175000" y="140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126331</xdr:rowOff>
    </xdr:from>
    <xdr:ext cx="762000" cy="259045"/>
    <xdr:sp macro="" textlink="">
      <xdr:nvSpPr>
        <xdr:cNvPr id="220" name="テキスト ボックス 219"/>
        <xdr:cNvSpPr txBox="1"/>
      </xdr:nvSpPr>
      <xdr:spPr>
        <a:xfrm>
          <a:off x="2844800" y="141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149175</xdr:rowOff>
    </xdr:from>
    <xdr:to>
      <xdr:col>3</xdr:col>
      <xdr:colOff>330200</xdr:colOff>
      <xdr:row>82</xdr:row>
      <xdr:rowOff>79325</xdr:rowOff>
    </xdr:to>
    <xdr:sp macro="" textlink="">
      <xdr:nvSpPr>
        <xdr:cNvPr id="221" name="円/楕円 220"/>
        <xdr:cNvSpPr/>
      </xdr:nvSpPr>
      <xdr:spPr>
        <a:xfrm>
          <a:off x="2286000" y="140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64102</xdr:rowOff>
    </xdr:from>
    <xdr:ext cx="762000" cy="259045"/>
    <xdr:sp macro="" textlink="">
      <xdr:nvSpPr>
        <xdr:cNvPr id="222" name="テキスト ボックス 221"/>
        <xdr:cNvSpPr txBox="1"/>
      </xdr:nvSpPr>
      <xdr:spPr>
        <a:xfrm>
          <a:off x="1955800" y="141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20864</xdr:rowOff>
    </xdr:from>
    <xdr:to>
      <xdr:col>2</xdr:col>
      <xdr:colOff>127000</xdr:colOff>
      <xdr:row>82</xdr:row>
      <xdr:rowOff>122464</xdr:rowOff>
    </xdr:to>
    <xdr:sp macro="" textlink="">
      <xdr:nvSpPr>
        <xdr:cNvPr id="223" name="円/楕円 222"/>
        <xdr:cNvSpPr/>
      </xdr:nvSpPr>
      <xdr:spPr>
        <a:xfrm>
          <a:off x="1397000" y="140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107241</xdr:rowOff>
    </xdr:from>
    <xdr:ext cx="762000" cy="259045"/>
    <xdr:sp macro="" textlink="">
      <xdr:nvSpPr>
        <xdr:cNvPr id="224" name="テキスト ボックス 223"/>
        <xdr:cNvSpPr txBox="1"/>
      </xdr:nvSpPr>
      <xdr:spPr>
        <a:xfrm>
          <a:off x="1066800" y="1416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職員の給与制度は国公準拠を基本とし，平成１８年度には国の給与構造改革に</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準じて，平均４．８％引き下げとなる給料表を導入したとともに，特殊勤務手当</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を全廃するなど，給与制度の見直しに努めてきているほか，平成２４年１月から</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平成２７年３月３１日までの間には給与の独自減額を実施した。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また，平成２７年度には国の給与制度の総合的見直しを踏まえ，給与制度の見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直しを実施し，制度の見直しに伴う経過措置について，国が３年間の現給保障と</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したのに対し，市では２か年で段階的に引き下げたことから，ラスパイレス指数</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については類似団体の中で低い水準となっている。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64407</xdr:rowOff>
    </xdr:to>
    <xdr:cxnSp macro="">
      <xdr:nvCxnSpPr>
        <xdr:cNvPr id="260" name="直線コネクタ 259"/>
        <xdr:cNvCxnSpPr/>
      </xdr:nvCxnSpPr>
      <xdr:spPr>
        <a:xfrm>
          <a:off x="16179800" y="142832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52916</xdr:rowOff>
    </xdr:to>
    <xdr:cxnSp macro="">
      <xdr:nvCxnSpPr>
        <xdr:cNvPr id="263" name="直線コネクタ 262"/>
        <xdr:cNvCxnSpPr/>
      </xdr:nvCxnSpPr>
      <xdr:spPr>
        <a:xfrm>
          <a:off x="15290800" y="142258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107648</xdr:rowOff>
    </xdr:from>
    <xdr:to>
      <xdr:col>22</xdr:col>
      <xdr:colOff>203200</xdr:colOff>
      <xdr:row>82</xdr:row>
      <xdr:rowOff>166914</xdr:rowOff>
    </xdr:to>
    <xdr:cxnSp macro="">
      <xdr:nvCxnSpPr>
        <xdr:cNvPr id="266" name="直線コネクタ 265"/>
        <xdr:cNvCxnSpPr/>
      </xdr:nvCxnSpPr>
      <xdr:spPr>
        <a:xfrm>
          <a:off x="14401800" y="13823648"/>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107648</xdr:rowOff>
    </xdr:from>
    <xdr:to>
      <xdr:col>21</xdr:col>
      <xdr:colOff>0</xdr:colOff>
      <xdr:row>84</xdr:row>
      <xdr:rowOff>99786</xdr:rowOff>
    </xdr:to>
    <xdr:cxnSp macro="">
      <xdr:nvCxnSpPr>
        <xdr:cNvPr id="269" name="直線コネクタ 268"/>
        <xdr:cNvCxnSpPr/>
      </xdr:nvCxnSpPr>
      <xdr:spPr>
        <a:xfrm flipV="1">
          <a:off x="13512800" y="13823648"/>
          <a:ext cx="889000" cy="6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9" name="円/楕円 278"/>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80"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81" name="円/楕円 280"/>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82" name="テキスト ボックス 28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3" name="円/楕円 282"/>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84" name="テキスト ボックス 28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56848</xdr:rowOff>
    </xdr:from>
    <xdr:to>
      <xdr:col>21</xdr:col>
      <xdr:colOff>50800</xdr:colOff>
      <xdr:row>80</xdr:row>
      <xdr:rowOff>158448</xdr:rowOff>
    </xdr:to>
    <xdr:sp macro="" textlink="">
      <xdr:nvSpPr>
        <xdr:cNvPr id="285" name="円/楕円 284"/>
        <xdr:cNvSpPr/>
      </xdr:nvSpPr>
      <xdr:spPr>
        <a:xfrm>
          <a:off x="14351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168625</xdr:rowOff>
    </xdr:from>
    <xdr:ext cx="762000" cy="259045"/>
    <xdr:sp macro="" textlink="">
      <xdr:nvSpPr>
        <xdr:cNvPr id="286" name="テキスト ボックス 285"/>
        <xdr:cNvSpPr txBox="1"/>
      </xdr:nvSpPr>
      <xdr:spPr>
        <a:xfrm>
          <a:off x="14020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7" name="円/楕円 286"/>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8" name="テキスト ボックス 287"/>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これまでも行財政対策の主要な取り組みとして職員数の見直しを掲げ，事務の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見直しやアウトソーシングの推進などにより，毎年着実に職員数の削減を進めて</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きたが，人口減少率が職員の削減率を上回っていることに加え，市単独で消防本</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部を設置していることや，港湾事業および市立高校を抱えていることから，類似</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団体内の順位は下位に位置している状況にある。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今後も，積極的に事務事業の見直しを図り，人口減少に対応した行政のスリム</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化を進めていく一方，近年の権限移譲や義務付け・枠付けの見直し，社会保障制</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度のめまぐるしい改正など，新たな行政課題への対応も見据えた適切な職員配置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7196</xdr:rowOff>
    </xdr:from>
    <xdr:to>
      <xdr:col>24</xdr:col>
      <xdr:colOff>558800</xdr:colOff>
      <xdr:row>64</xdr:row>
      <xdr:rowOff>39370</xdr:rowOff>
    </xdr:to>
    <xdr:cxnSp macro="">
      <xdr:nvCxnSpPr>
        <xdr:cNvPr id="323" name="直線コネクタ 322"/>
        <xdr:cNvCxnSpPr/>
      </xdr:nvCxnSpPr>
      <xdr:spPr>
        <a:xfrm>
          <a:off x="16179800" y="109799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166581</xdr:rowOff>
    </xdr:from>
    <xdr:to>
      <xdr:col>23</xdr:col>
      <xdr:colOff>406400</xdr:colOff>
      <xdr:row>64</xdr:row>
      <xdr:rowOff>7196</xdr:rowOff>
    </xdr:to>
    <xdr:cxnSp macro="">
      <xdr:nvCxnSpPr>
        <xdr:cNvPr id="326" name="直線コネクタ 325"/>
        <xdr:cNvCxnSpPr/>
      </xdr:nvCxnSpPr>
      <xdr:spPr>
        <a:xfrm>
          <a:off x="15290800" y="109679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166581</xdr:rowOff>
    </xdr:from>
    <xdr:to>
      <xdr:col>22</xdr:col>
      <xdr:colOff>203200</xdr:colOff>
      <xdr:row>64</xdr:row>
      <xdr:rowOff>15240</xdr:rowOff>
    </xdr:to>
    <xdr:cxnSp macro="">
      <xdr:nvCxnSpPr>
        <xdr:cNvPr id="329" name="直線コネクタ 328"/>
        <xdr:cNvCxnSpPr/>
      </xdr:nvCxnSpPr>
      <xdr:spPr>
        <a:xfrm flipV="1">
          <a:off x="14401800" y="109679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146473</xdr:rowOff>
    </xdr:from>
    <xdr:to>
      <xdr:col>21</xdr:col>
      <xdr:colOff>0</xdr:colOff>
      <xdr:row>64</xdr:row>
      <xdr:rowOff>15240</xdr:rowOff>
    </xdr:to>
    <xdr:cxnSp macro="">
      <xdr:nvCxnSpPr>
        <xdr:cNvPr id="332" name="直線コネクタ 331"/>
        <xdr:cNvCxnSpPr/>
      </xdr:nvCxnSpPr>
      <xdr:spPr>
        <a:xfrm>
          <a:off x="13512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160020</xdr:rowOff>
    </xdr:from>
    <xdr:to>
      <xdr:col>24</xdr:col>
      <xdr:colOff>609600</xdr:colOff>
      <xdr:row>64</xdr:row>
      <xdr:rowOff>90170</xdr:rowOff>
    </xdr:to>
    <xdr:sp macro="" textlink="">
      <xdr:nvSpPr>
        <xdr:cNvPr id="342" name="円/楕円 341"/>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132097</xdr:rowOff>
    </xdr:from>
    <xdr:ext cx="762000" cy="259045"/>
    <xdr:sp macro="" textlink="">
      <xdr:nvSpPr>
        <xdr:cNvPr id="343"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127846</xdr:rowOff>
    </xdr:from>
    <xdr:to>
      <xdr:col>23</xdr:col>
      <xdr:colOff>457200</xdr:colOff>
      <xdr:row>64</xdr:row>
      <xdr:rowOff>57996</xdr:rowOff>
    </xdr:to>
    <xdr:sp macro="" textlink="">
      <xdr:nvSpPr>
        <xdr:cNvPr id="344" name="円/楕円 343"/>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42773</xdr:rowOff>
    </xdr:from>
    <xdr:ext cx="736600" cy="259045"/>
    <xdr:sp macro="" textlink="">
      <xdr:nvSpPr>
        <xdr:cNvPr id="345" name="テキスト ボックス 344"/>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115781</xdr:rowOff>
    </xdr:from>
    <xdr:to>
      <xdr:col>22</xdr:col>
      <xdr:colOff>254000</xdr:colOff>
      <xdr:row>64</xdr:row>
      <xdr:rowOff>45931</xdr:rowOff>
    </xdr:to>
    <xdr:sp macro="" textlink="">
      <xdr:nvSpPr>
        <xdr:cNvPr id="346" name="円/楕円 345"/>
        <xdr:cNvSpPr/>
      </xdr:nvSpPr>
      <xdr:spPr>
        <a:xfrm>
          <a:off x="15240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30708</xdr:rowOff>
    </xdr:from>
    <xdr:ext cx="762000" cy="259045"/>
    <xdr:sp macro="" textlink="">
      <xdr:nvSpPr>
        <xdr:cNvPr id="347" name="テキスト ボックス 346"/>
        <xdr:cNvSpPr txBox="1"/>
      </xdr:nvSpPr>
      <xdr:spPr>
        <a:xfrm>
          <a:off x="14909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135890</xdr:rowOff>
    </xdr:from>
    <xdr:to>
      <xdr:col>21</xdr:col>
      <xdr:colOff>50800</xdr:colOff>
      <xdr:row>64</xdr:row>
      <xdr:rowOff>66040</xdr:rowOff>
    </xdr:to>
    <xdr:sp macro="" textlink="">
      <xdr:nvSpPr>
        <xdr:cNvPr id="348" name="円/楕円 347"/>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50817</xdr:rowOff>
    </xdr:from>
    <xdr:ext cx="762000" cy="259045"/>
    <xdr:sp macro="" textlink="">
      <xdr:nvSpPr>
        <xdr:cNvPr id="349" name="テキスト ボックス 348"/>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95673</xdr:rowOff>
    </xdr:from>
    <xdr:to>
      <xdr:col>19</xdr:col>
      <xdr:colOff>533400</xdr:colOff>
      <xdr:row>64</xdr:row>
      <xdr:rowOff>25823</xdr:rowOff>
    </xdr:to>
    <xdr:sp macro="" textlink="">
      <xdr:nvSpPr>
        <xdr:cNvPr id="350" name="円/楕円 349"/>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10600</xdr:rowOff>
    </xdr:from>
    <xdr:ext cx="762000" cy="259045"/>
    <xdr:sp macro="" textlink="">
      <xdr:nvSpPr>
        <xdr:cNvPr id="351" name="テキスト ボックス 350"/>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市債残高は減少してきており，交付税措置のある起債の選択などに</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より改善に努め，平成２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年度の実質公債費比率（３ヵ年平均）は</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％となり，前年度より０．２ポイント改善したところである。</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今後も起債発行額を極力抑制していき，比率の改善に努めていく。　</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（単年度実質公債費比率参考）</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　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　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146304</xdr:rowOff>
    </xdr:to>
    <xdr:cxnSp macro="">
      <xdr:nvCxnSpPr>
        <xdr:cNvPr id="383" name="直線コネクタ 382"/>
        <xdr:cNvCxnSpPr/>
      </xdr:nvCxnSpPr>
      <xdr:spPr>
        <a:xfrm flipV="1">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40</xdr:row>
      <xdr:rowOff>165608</xdr:rowOff>
    </xdr:to>
    <xdr:cxnSp macro="">
      <xdr:nvCxnSpPr>
        <xdr:cNvPr id="386" name="直線コネクタ 385"/>
        <xdr:cNvCxnSpPr/>
      </xdr:nvCxnSpPr>
      <xdr:spPr>
        <a:xfrm flipV="1">
          <a:off x="15290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71374</xdr:rowOff>
    </xdr:to>
    <xdr:cxnSp macro="">
      <xdr:nvCxnSpPr>
        <xdr:cNvPr id="389" name="直線コネクタ 388"/>
        <xdr:cNvCxnSpPr/>
      </xdr:nvCxnSpPr>
      <xdr:spPr>
        <a:xfrm flipV="1">
          <a:off x="14401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41</xdr:row>
      <xdr:rowOff>71374</xdr:rowOff>
    </xdr:to>
    <xdr:cxnSp macro="">
      <xdr:nvCxnSpPr>
        <xdr:cNvPr id="392" name="直線コネクタ 391"/>
        <xdr:cNvCxnSpPr/>
      </xdr:nvCxnSpPr>
      <xdr:spPr>
        <a:xfrm>
          <a:off x="13512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2" name="円/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3"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4" name="円/楕円 403"/>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10431</xdr:rowOff>
    </xdr:from>
    <xdr:ext cx="736600" cy="259045"/>
    <xdr:sp macro="" textlink="">
      <xdr:nvSpPr>
        <xdr:cNvPr id="405" name="テキスト ボックス 404"/>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6" name="円/楕円 405"/>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407" name="テキスト ボックス 406"/>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8" name="円/楕円 407"/>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106951</xdr:rowOff>
    </xdr:from>
    <xdr:ext cx="762000" cy="259045"/>
    <xdr:sp macro="" textlink="">
      <xdr:nvSpPr>
        <xdr:cNvPr id="409" name="テキスト ボックス 408"/>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10" name="円/楕円 409"/>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411" name="テキスト ボックス 410"/>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新規起債発行の抑制や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職員数の減少に伴う退職手当負担額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将来負担額が改善され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年度の将来負担比率は６</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％と前年度よ</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ポイント改善されたところであるが，類似団体との比較においては，</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今後も，職員数の見直しや，新規起債発行の抑制等を進めるなど，比率の改</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善に努めていく。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133392</xdr:rowOff>
    </xdr:from>
    <xdr:to>
      <xdr:col>24</xdr:col>
      <xdr:colOff>558800</xdr:colOff>
      <xdr:row>16</xdr:row>
      <xdr:rowOff>168783</xdr:rowOff>
    </xdr:to>
    <xdr:cxnSp macro="">
      <xdr:nvCxnSpPr>
        <xdr:cNvPr id="445" name="直線コネクタ 444"/>
        <xdr:cNvCxnSpPr/>
      </xdr:nvCxnSpPr>
      <xdr:spPr>
        <a:xfrm flipV="1">
          <a:off x="16179800" y="2876592"/>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168783</xdr:rowOff>
    </xdr:from>
    <xdr:to>
      <xdr:col>23</xdr:col>
      <xdr:colOff>406400</xdr:colOff>
      <xdr:row>17</xdr:row>
      <xdr:rowOff>45593</xdr:rowOff>
    </xdr:to>
    <xdr:cxnSp macro="">
      <xdr:nvCxnSpPr>
        <xdr:cNvPr id="448" name="直線コネクタ 447"/>
        <xdr:cNvCxnSpPr/>
      </xdr:nvCxnSpPr>
      <xdr:spPr>
        <a:xfrm flipV="1">
          <a:off x="15290800" y="29119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45593</xdr:rowOff>
    </xdr:from>
    <xdr:to>
      <xdr:col>22</xdr:col>
      <xdr:colOff>203200</xdr:colOff>
      <xdr:row>17</xdr:row>
      <xdr:rowOff>75353</xdr:rowOff>
    </xdr:to>
    <xdr:cxnSp macro="">
      <xdr:nvCxnSpPr>
        <xdr:cNvPr id="451" name="直線コネクタ 450"/>
        <xdr:cNvCxnSpPr/>
      </xdr:nvCxnSpPr>
      <xdr:spPr>
        <a:xfrm flipV="1">
          <a:off x="14401800" y="2960243"/>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75353</xdr:rowOff>
    </xdr:from>
    <xdr:to>
      <xdr:col>21</xdr:col>
      <xdr:colOff>0</xdr:colOff>
      <xdr:row>17</xdr:row>
      <xdr:rowOff>91440</xdr:rowOff>
    </xdr:to>
    <xdr:cxnSp macro="">
      <xdr:nvCxnSpPr>
        <xdr:cNvPr id="454" name="直線コネクタ 453"/>
        <xdr:cNvCxnSpPr/>
      </xdr:nvCxnSpPr>
      <xdr:spPr>
        <a:xfrm flipV="1">
          <a:off x="13512800" y="299000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82592</xdr:rowOff>
    </xdr:from>
    <xdr:to>
      <xdr:col>24</xdr:col>
      <xdr:colOff>609600</xdr:colOff>
      <xdr:row>17</xdr:row>
      <xdr:rowOff>12742</xdr:rowOff>
    </xdr:to>
    <xdr:sp macro="" textlink="">
      <xdr:nvSpPr>
        <xdr:cNvPr id="464" name="円/楕円 463"/>
        <xdr:cNvSpPr/>
      </xdr:nvSpPr>
      <xdr:spPr>
        <a:xfrm>
          <a:off x="169672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54669</xdr:rowOff>
    </xdr:from>
    <xdr:ext cx="762000" cy="259045"/>
    <xdr:sp macro="" textlink="">
      <xdr:nvSpPr>
        <xdr:cNvPr id="465" name="将来負担の状況該当値テキスト"/>
        <xdr:cNvSpPr txBox="1"/>
      </xdr:nvSpPr>
      <xdr:spPr>
        <a:xfrm>
          <a:off x="17106900" y="27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117983</xdr:rowOff>
    </xdr:from>
    <xdr:to>
      <xdr:col>23</xdr:col>
      <xdr:colOff>457200</xdr:colOff>
      <xdr:row>17</xdr:row>
      <xdr:rowOff>48133</xdr:rowOff>
    </xdr:to>
    <xdr:sp macro="" textlink="">
      <xdr:nvSpPr>
        <xdr:cNvPr id="466" name="円/楕円 465"/>
        <xdr:cNvSpPr/>
      </xdr:nvSpPr>
      <xdr:spPr>
        <a:xfrm>
          <a:off x="16129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32910</xdr:rowOff>
    </xdr:from>
    <xdr:ext cx="736600" cy="259045"/>
    <xdr:sp macro="" textlink="">
      <xdr:nvSpPr>
        <xdr:cNvPr id="467" name="テキスト ボックス 466"/>
        <xdr:cNvSpPr txBox="1"/>
      </xdr:nvSpPr>
      <xdr:spPr>
        <a:xfrm>
          <a:off x="15798800" y="294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166243</xdr:rowOff>
    </xdr:from>
    <xdr:to>
      <xdr:col>22</xdr:col>
      <xdr:colOff>254000</xdr:colOff>
      <xdr:row>17</xdr:row>
      <xdr:rowOff>96393</xdr:rowOff>
    </xdr:to>
    <xdr:sp macro="" textlink="">
      <xdr:nvSpPr>
        <xdr:cNvPr id="468" name="円/楕円 467"/>
        <xdr:cNvSpPr/>
      </xdr:nvSpPr>
      <xdr:spPr>
        <a:xfrm>
          <a:off x="15240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81170</xdr:rowOff>
    </xdr:from>
    <xdr:ext cx="762000" cy="259045"/>
    <xdr:sp macro="" textlink="">
      <xdr:nvSpPr>
        <xdr:cNvPr id="469" name="テキスト ボックス 468"/>
        <xdr:cNvSpPr txBox="1"/>
      </xdr:nvSpPr>
      <xdr:spPr>
        <a:xfrm>
          <a:off x="14909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24553</xdr:rowOff>
    </xdr:from>
    <xdr:to>
      <xdr:col>21</xdr:col>
      <xdr:colOff>50800</xdr:colOff>
      <xdr:row>17</xdr:row>
      <xdr:rowOff>126153</xdr:rowOff>
    </xdr:to>
    <xdr:sp macro="" textlink="">
      <xdr:nvSpPr>
        <xdr:cNvPr id="470" name="円/楕円 469"/>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110930</xdr:rowOff>
    </xdr:from>
    <xdr:ext cx="762000" cy="259045"/>
    <xdr:sp macro="" textlink="">
      <xdr:nvSpPr>
        <xdr:cNvPr id="471" name="テキスト ボックス 470"/>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40640</xdr:rowOff>
    </xdr:from>
    <xdr:to>
      <xdr:col>19</xdr:col>
      <xdr:colOff>533400</xdr:colOff>
      <xdr:row>17</xdr:row>
      <xdr:rowOff>142240</xdr:rowOff>
    </xdr:to>
    <xdr:sp macro="" textlink="">
      <xdr:nvSpPr>
        <xdr:cNvPr id="472" name="円/楕円 471"/>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127017</xdr:rowOff>
    </xdr:from>
    <xdr:ext cx="762000" cy="259045"/>
    <xdr:sp macro="" textlink="">
      <xdr:nvSpPr>
        <xdr:cNvPr id="473" name="テキスト ボックス 472"/>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市単独で消防本部を設置していることや，港湾事業および市立高校を</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抱えていること，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さらには平成１６年度の市町村合併により，類似団体</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と比較し，人件費の経常収支比率が高い状況にあったが，職員数の削減</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などにより，平成２５年度から改善し，平成２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年度においても類似団</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体の平均を下回った。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今後も，積極的に事務事業の見直しを図り，人口減少に対応した行政</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のスリム化を進めるほか，嘱託職員の見直しや時間外勤務の縮減など人</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件費総額の抑制への取り組みを積極的に進める。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149860</xdr:rowOff>
    </xdr:to>
    <xdr:cxnSp macro="">
      <xdr:nvCxnSpPr>
        <xdr:cNvPr id="64" name="直線コネクタ 63"/>
        <xdr:cNvCxnSpPr/>
      </xdr:nvCxnSpPr>
      <xdr:spPr>
        <a:xfrm>
          <a:off x="3987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122428</xdr:rowOff>
    </xdr:to>
    <xdr:cxnSp macro="">
      <xdr:nvCxnSpPr>
        <xdr:cNvPr id="67" name="直線コネクタ 66"/>
        <xdr:cNvCxnSpPr/>
      </xdr:nvCxnSpPr>
      <xdr:spPr>
        <a:xfrm>
          <a:off x="3098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122428</xdr:rowOff>
    </xdr:to>
    <xdr:cxnSp macro="">
      <xdr:nvCxnSpPr>
        <xdr:cNvPr id="70" name="直線コネクタ 69"/>
        <xdr:cNvCxnSpPr/>
      </xdr:nvCxnSpPr>
      <xdr:spPr>
        <a:xfrm>
          <a:off x="2209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38</xdr:row>
      <xdr:rowOff>17272</xdr:rowOff>
    </xdr:to>
    <xdr:cxnSp macro="">
      <xdr:nvCxnSpPr>
        <xdr:cNvPr id="73" name="直線コネクタ 72"/>
        <xdr:cNvCxnSpPr/>
      </xdr:nvCxnSpPr>
      <xdr:spPr>
        <a:xfrm flipV="1">
          <a:off x="1320800" y="626719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71628</xdr:rowOff>
    </xdr:from>
    <xdr:to>
      <xdr:col>4</xdr:col>
      <xdr:colOff>396875</xdr:colOff>
      <xdr:row>37</xdr:row>
      <xdr:rowOff>1778</xdr:rowOff>
    </xdr:to>
    <xdr:sp macro="" textlink="">
      <xdr:nvSpPr>
        <xdr:cNvPr id="87" name="円/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9" name="円/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78249</xdr:rowOff>
    </xdr:from>
    <xdr:ext cx="762000" cy="259045"/>
    <xdr:sp macro="" textlink="">
      <xdr:nvSpPr>
        <xdr:cNvPr id="92" name="テキスト ボックス 91"/>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物件費の経常収支比率については，類似団体の中でも低い状況となっ</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行財政対策実施計画に基づくアウトソーシングを推進していることか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ら，人件費から委託料（物件費）へのシフトはある一方で，経常的な事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務所要経費などの節減に努めており，大きな増減がない状況となってい</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50800</xdr:rowOff>
    </xdr:to>
    <xdr:cxnSp macro="">
      <xdr:nvCxnSpPr>
        <xdr:cNvPr id="125" name="直線コネクタ 124"/>
        <xdr:cNvCxnSpPr/>
      </xdr:nvCxnSpPr>
      <xdr:spPr>
        <a:xfrm>
          <a:off x="15671800" y="237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13</xdr:row>
      <xdr:rowOff>146050</xdr:rowOff>
    </xdr:to>
    <xdr:cxnSp macro="">
      <xdr:nvCxnSpPr>
        <xdr:cNvPr id="128" name="直線コネクタ 127"/>
        <xdr:cNvCxnSpPr/>
      </xdr:nvCxnSpPr>
      <xdr:spPr>
        <a:xfrm>
          <a:off x="14782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146050</xdr:rowOff>
    </xdr:to>
    <xdr:cxnSp macro="">
      <xdr:nvCxnSpPr>
        <xdr:cNvPr id="131" name="直線コネクタ 130"/>
        <xdr:cNvCxnSpPr/>
      </xdr:nvCxnSpPr>
      <xdr:spPr>
        <a:xfrm>
          <a:off x="13893800" y="226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31750</xdr:rowOff>
    </xdr:to>
    <xdr:cxnSp macro="">
      <xdr:nvCxnSpPr>
        <xdr:cNvPr id="134" name="直線コネクタ 133"/>
        <xdr:cNvCxnSpPr/>
      </xdr:nvCxnSpPr>
      <xdr:spPr>
        <a:xfrm>
          <a:off x="13004800" y="220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4" name="円/楕円 143"/>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5"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6" name="円/楕円 145"/>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7" name="テキスト ボックス 146"/>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48" name="円/楕円 147"/>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49" name="テキスト ボックス 148"/>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0" name="円/楕円 149"/>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1" name="テキスト ボックス 150"/>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2" name="円/楕円 151"/>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3" name="テキスト ボックス 152"/>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扶助</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費の経常収支比率は，０．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経常一般財源の減により悪化したものであるが，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引き続き類似</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団体の平均を上回っている。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子ども・子育て支援新制度に係る「施設型給付」の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公定価格の改定に</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伴い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児童福祉費が増となった一方で，扶助費のほぼ半数を占める生活保</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護費は減少した。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生活保護受給者数は年々増加の一途をたどっていたが，平成２７年度</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減少に転じており，今後も資格審査等の適正化や，就労支援などの</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対策により，受給者の自立に向けた取り組みを進めていく。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120650</xdr:rowOff>
    </xdr:from>
    <xdr:to>
      <xdr:col>7</xdr:col>
      <xdr:colOff>15875</xdr:colOff>
      <xdr:row>58</xdr:row>
      <xdr:rowOff>25400</xdr:rowOff>
    </xdr:to>
    <xdr:cxnSp macro="">
      <xdr:nvCxnSpPr>
        <xdr:cNvPr id="186" name="直線コネクタ 185"/>
        <xdr:cNvCxnSpPr/>
      </xdr:nvCxnSpPr>
      <xdr:spPr>
        <a:xfrm>
          <a:off x="3987800" y="9893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57</xdr:row>
      <xdr:rowOff>133350</xdr:rowOff>
    </xdr:to>
    <xdr:cxnSp macro="">
      <xdr:nvCxnSpPr>
        <xdr:cNvPr id="189" name="直線コネクタ 188"/>
        <xdr:cNvCxnSpPr/>
      </xdr:nvCxnSpPr>
      <xdr:spPr>
        <a:xfrm flipV="1">
          <a:off x="3098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133350</xdr:rowOff>
    </xdr:from>
    <xdr:to>
      <xdr:col>4</xdr:col>
      <xdr:colOff>346075</xdr:colOff>
      <xdr:row>58</xdr:row>
      <xdr:rowOff>0</xdr:rowOff>
    </xdr:to>
    <xdr:cxnSp macro="">
      <xdr:nvCxnSpPr>
        <xdr:cNvPr id="192" name="直線コネクタ 191"/>
        <xdr:cNvCxnSpPr/>
      </xdr:nvCxnSpPr>
      <xdr:spPr>
        <a:xfrm flipV="1">
          <a:off x="2209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0</xdr:rowOff>
    </xdr:from>
    <xdr:to>
      <xdr:col>3</xdr:col>
      <xdr:colOff>142875</xdr:colOff>
      <xdr:row>58</xdr:row>
      <xdr:rowOff>25400</xdr:rowOff>
    </xdr:to>
    <xdr:cxnSp macro="">
      <xdr:nvCxnSpPr>
        <xdr:cNvPr id="195" name="直線コネクタ 194"/>
        <xdr:cNvCxnSpPr/>
      </xdr:nvCxnSpPr>
      <xdr:spPr>
        <a:xfrm flipV="1">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146050</xdr:rowOff>
    </xdr:from>
    <xdr:to>
      <xdr:col>7</xdr:col>
      <xdr:colOff>66675</xdr:colOff>
      <xdr:row>58</xdr:row>
      <xdr:rowOff>76200</xdr:rowOff>
    </xdr:to>
    <xdr:sp macro="" textlink="">
      <xdr:nvSpPr>
        <xdr:cNvPr id="205" name="円/楕円 204"/>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118127</xdr:rowOff>
    </xdr:from>
    <xdr:ext cx="762000" cy="259045"/>
    <xdr:sp macro="" textlink="">
      <xdr:nvSpPr>
        <xdr:cNvPr id="206"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07" name="円/楕円 206"/>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08" name="テキスト ボックス 207"/>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82550</xdr:rowOff>
    </xdr:from>
    <xdr:to>
      <xdr:col>4</xdr:col>
      <xdr:colOff>396875</xdr:colOff>
      <xdr:row>58</xdr:row>
      <xdr:rowOff>12700</xdr:rowOff>
    </xdr:to>
    <xdr:sp macro="" textlink="">
      <xdr:nvSpPr>
        <xdr:cNvPr id="209" name="円/楕円 208"/>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210" name="テキスト ボックス 209"/>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120650</xdr:rowOff>
    </xdr:from>
    <xdr:to>
      <xdr:col>3</xdr:col>
      <xdr:colOff>193675</xdr:colOff>
      <xdr:row>58</xdr:row>
      <xdr:rowOff>50800</xdr:rowOff>
    </xdr:to>
    <xdr:sp macro="" textlink="">
      <xdr:nvSpPr>
        <xdr:cNvPr id="211" name="円/楕円 210"/>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35577</xdr:rowOff>
    </xdr:from>
    <xdr:ext cx="762000" cy="259045"/>
    <xdr:sp macro="" textlink="">
      <xdr:nvSpPr>
        <xdr:cNvPr id="212" name="テキスト ボックス 211"/>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146050</xdr:rowOff>
    </xdr:from>
    <xdr:to>
      <xdr:col>1</xdr:col>
      <xdr:colOff>676275</xdr:colOff>
      <xdr:row>58</xdr:row>
      <xdr:rowOff>76200</xdr:rowOff>
    </xdr:to>
    <xdr:sp macro="" textlink="">
      <xdr:nvSpPr>
        <xdr:cNvPr id="213" name="円/楕円 212"/>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60977</xdr:rowOff>
    </xdr:from>
    <xdr:ext cx="762000" cy="259045"/>
    <xdr:sp macro="" textlink="">
      <xdr:nvSpPr>
        <xdr:cNvPr id="214" name="テキスト ボックス 213"/>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その他に係る経常収支比率は類似団体平均を下回っている状況にある。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今後も健全な財政運営に努め，さらなる比率の改善を図っていく。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62230</xdr:rowOff>
    </xdr:to>
    <xdr:cxnSp macro="">
      <xdr:nvCxnSpPr>
        <xdr:cNvPr id="247" name="直線コネクタ 246"/>
        <xdr:cNvCxnSpPr/>
      </xdr:nvCxnSpPr>
      <xdr:spPr>
        <a:xfrm flipV="1">
          <a:off x="15671800" y="946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62230</xdr:rowOff>
    </xdr:to>
    <xdr:cxnSp macro="">
      <xdr:nvCxnSpPr>
        <xdr:cNvPr id="250" name="直線コネクタ 249"/>
        <xdr:cNvCxnSpPr/>
      </xdr:nvCxnSpPr>
      <xdr:spPr>
        <a:xfrm>
          <a:off x="14782800" y="9400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54</xdr:row>
      <xdr:rowOff>149860</xdr:rowOff>
    </xdr:to>
    <xdr:cxnSp macro="">
      <xdr:nvCxnSpPr>
        <xdr:cNvPr id="253" name="直線コネクタ 252"/>
        <xdr:cNvCxnSpPr/>
      </xdr:nvCxnSpPr>
      <xdr:spPr>
        <a:xfrm flipV="1">
          <a:off x="13893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8890</xdr:rowOff>
    </xdr:to>
    <xdr:cxnSp macro="">
      <xdr:nvCxnSpPr>
        <xdr:cNvPr id="256" name="直線コネクタ 255"/>
        <xdr:cNvCxnSpPr/>
      </xdr:nvCxnSpPr>
      <xdr:spPr>
        <a:xfrm flipV="1">
          <a:off x="13004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6" name="円/楕円 265"/>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7"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8" name="円/楕円 267"/>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69" name="テキスト ボックス 268"/>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0" name="円/楕円 269"/>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1" name="テキスト ボックス 27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2" name="円/楕円 271"/>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3" name="テキスト ボックス 272"/>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4" name="円/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補助費等に係る経常収支比率は類似団体平均とほぼ同程度となってい</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る状況である。今後は，平成２５年４月に策定した「補助金のあり方に</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関するガイドライン」を基に，積極的な見直しを行い，補助金の削減，</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適正化に努め，比率の改善を図っていく。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56243</xdr:rowOff>
    </xdr:from>
    <xdr:to>
      <xdr:col>24</xdr:col>
      <xdr:colOff>31750</xdr:colOff>
      <xdr:row>36</xdr:row>
      <xdr:rowOff>110672</xdr:rowOff>
    </xdr:to>
    <xdr:cxnSp macro="">
      <xdr:nvCxnSpPr>
        <xdr:cNvPr id="310" name="直線コネクタ 309"/>
        <xdr:cNvCxnSpPr/>
      </xdr:nvCxnSpPr>
      <xdr:spPr>
        <a:xfrm>
          <a:off x="15671800" y="6228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56243</xdr:rowOff>
    </xdr:from>
    <xdr:to>
      <xdr:col>22</xdr:col>
      <xdr:colOff>565150</xdr:colOff>
      <xdr:row>36</xdr:row>
      <xdr:rowOff>67128</xdr:rowOff>
    </xdr:to>
    <xdr:cxnSp macro="">
      <xdr:nvCxnSpPr>
        <xdr:cNvPr id="313" name="直線コネクタ 312"/>
        <xdr:cNvCxnSpPr/>
      </xdr:nvCxnSpPr>
      <xdr:spPr>
        <a:xfrm flipV="1">
          <a:off x="14782800" y="622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67128</xdr:rowOff>
    </xdr:from>
    <xdr:to>
      <xdr:col>21</xdr:col>
      <xdr:colOff>361950</xdr:colOff>
      <xdr:row>36</xdr:row>
      <xdr:rowOff>78014</xdr:rowOff>
    </xdr:to>
    <xdr:cxnSp macro="">
      <xdr:nvCxnSpPr>
        <xdr:cNvPr id="316" name="直線コネクタ 315"/>
        <xdr:cNvCxnSpPr/>
      </xdr:nvCxnSpPr>
      <xdr:spPr>
        <a:xfrm flipV="1">
          <a:off x="13893800" y="6239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56243</xdr:rowOff>
    </xdr:from>
    <xdr:to>
      <xdr:col>20</xdr:col>
      <xdr:colOff>158750</xdr:colOff>
      <xdr:row>36</xdr:row>
      <xdr:rowOff>78014</xdr:rowOff>
    </xdr:to>
    <xdr:cxnSp macro="">
      <xdr:nvCxnSpPr>
        <xdr:cNvPr id="319" name="直線コネクタ 318"/>
        <xdr:cNvCxnSpPr/>
      </xdr:nvCxnSpPr>
      <xdr:spPr>
        <a:xfrm>
          <a:off x="13004800" y="622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29" name="円/楕円 328"/>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31949</xdr:rowOff>
    </xdr:from>
    <xdr:ext cx="762000" cy="259045"/>
    <xdr:sp macro="" textlink="">
      <xdr:nvSpPr>
        <xdr:cNvPr id="330"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5443</xdr:rowOff>
    </xdr:from>
    <xdr:to>
      <xdr:col>22</xdr:col>
      <xdr:colOff>615950</xdr:colOff>
      <xdr:row>36</xdr:row>
      <xdr:rowOff>107043</xdr:rowOff>
    </xdr:to>
    <xdr:sp macro="" textlink="">
      <xdr:nvSpPr>
        <xdr:cNvPr id="331" name="円/楕円 330"/>
        <xdr:cNvSpPr/>
      </xdr:nvSpPr>
      <xdr:spPr>
        <a:xfrm>
          <a:off x="15621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91820</xdr:rowOff>
    </xdr:from>
    <xdr:ext cx="736600" cy="259045"/>
    <xdr:sp macro="" textlink="">
      <xdr:nvSpPr>
        <xdr:cNvPr id="332" name="テキスト ボックス 331"/>
        <xdr:cNvSpPr txBox="1"/>
      </xdr:nvSpPr>
      <xdr:spPr>
        <a:xfrm>
          <a:off x="15290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16328</xdr:rowOff>
    </xdr:from>
    <xdr:to>
      <xdr:col>21</xdr:col>
      <xdr:colOff>412750</xdr:colOff>
      <xdr:row>36</xdr:row>
      <xdr:rowOff>117928</xdr:rowOff>
    </xdr:to>
    <xdr:sp macro="" textlink="">
      <xdr:nvSpPr>
        <xdr:cNvPr id="333" name="円/楕円 332"/>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34" name="テキスト ボックス 333"/>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35" name="円/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7" name="円/楕円 336"/>
        <xdr:cNvSpPr/>
      </xdr:nvSpPr>
      <xdr:spPr>
        <a:xfrm>
          <a:off x="12954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8" name="テキスト ボックス 337"/>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公債費については，近年ほぼ横ばいで推移しており，経常収支比率に</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ついても同様に横ばいとなっているが，依然として類似団体の平均を上</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回っている状況にある。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また，公債費に準ずる費用（公営企業や広域連合等の公債費に充てた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繰入金・負担金等）を含めた人口１人当たりの決算額も，類似団体平均</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を大きく上回っている。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今後も，新規起債発行の抑制などにより，公債費負担の軽減に努めて</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27939</xdr:rowOff>
    </xdr:from>
    <xdr:to>
      <xdr:col>7</xdr:col>
      <xdr:colOff>15875</xdr:colOff>
      <xdr:row>80</xdr:row>
      <xdr:rowOff>35561</xdr:rowOff>
    </xdr:to>
    <xdr:cxnSp macro="">
      <xdr:nvCxnSpPr>
        <xdr:cNvPr id="371" name="直線コネクタ 370"/>
        <xdr:cNvCxnSpPr/>
      </xdr:nvCxnSpPr>
      <xdr:spPr>
        <a:xfrm>
          <a:off x="3987800" y="13743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27939</xdr:rowOff>
    </xdr:from>
    <xdr:to>
      <xdr:col>5</xdr:col>
      <xdr:colOff>549275</xdr:colOff>
      <xdr:row>80</xdr:row>
      <xdr:rowOff>50800</xdr:rowOff>
    </xdr:to>
    <xdr:cxnSp macro="">
      <xdr:nvCxnSpPr>
        <xdr:cNvPr id="374" name="直線コネクタ 373"/>
        <xdr:cNvCxnSpPr/>
      </xdr:nvCxnSpPr>
      <xdr:spPr>
        <a:xfrm flipV="1">
          <a:off x="3098800" y="13743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50800</xdr:rowOff>
    </xdr:from>
    <xdr:to>
      <xdr:col>4</xdr:col>
      <xdr:colOff>346075</xdr:colOff>
      <xdr:row>80</xdr:row>
      <xdr:rowOff>73661</xdr:rowOff>
    </xdr:to>
    <xdr:cxnSp macro="">
      <xdr:nvCxnSpPr>
        <xdr:cNvPr id="377" name="直線コネクタ 376"/>
        <xdr:cNvCxnSpPr/>
      </xdr:nvCxnSpPr>
      <xdr:spPr>
        <a:xfrm flipV="1">
          <a:off x="2209800" y="13766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73661</xdr:rowOff>
    </xdr:from>
    <xdr:to>
      <xdr:col>3</xdr:col>
      <xdr:colOff>142875</xdr:colOff>
      <xdr:row>80</xdr:row>
      <xdr:rowOff>81280</xdr:rowOff>
    </xdr:to>
    <xdr:cxnSp macro="">
      <xdr:nvCxnSpPr>
        <xdr:cNvPr id="380" name="直線コネクタ 379"/>
        <xdr:cNvCxnSpPr/>
      </xdr:nvCxnSpPr>
      <xdr:spPr>
        <a:xfrm flipV="1">
          <a:off x="1320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90" name="円/楕円 389"/>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91"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148589</xdr:rowOff>
    </xdr:from>
    <xdr:to>
      <xdr:col>5</xdr:col>
      <xdr:colOff>600075</xdr:colOff>
      <xdr:row>80</xdr:row>
      <xdr:rowOff>78739</xdr:rowOff>
    </xdr:to>
    <xdr:sp macro="" textlink="">
      <xdr:nvSpPr>
        <xdr:cNvPr id="392" name="円/楕円 391"/>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63516</xdr:rowOff>
    </xdr:from>
    <xdr:ext cx="736600" cy="259045"/>
    <xdr:sp macro="" textlink="">
      <xdr:nvSpPr>
        <xdr:cNvPr id="393" name="テキスト ボックス 392"/>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0</xdr:rowOff>
    </xdr:from>
    <xdr:to>
      <xdr:col>4</xdr:col>
      <xdr:colOff>396875</xdr:colOff>
      <xdr:row>80</xdr:row>
      <xdr:rowOff>101600</xdr:rowOff>
    </xdr:to>
    <xdr:sp macro="" textlink="">
      <xdr:nvSpPr>
        <xdr:cNvPr id="394" name="円/楕円 393"/>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86377</xdr:rowOff>
    </xdr:from>
    <xdr:ext cx="762000" cy="259045"/>
    <xdr:sp macro="" textlink="">
      <xdr:nvSpPr>
        <xdr:cNvPr id="395" name="テキスト ボックス 394"/>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22861</xdr:rowOff>
    </xdr:from>
    <xdr:to>
      <xdr:col>3</xdr:col>
      <xdr:colOff>193675</xdr:colOff>
      <xdr:row>80</xdr:row>
      <xdr:rowOff>124461</xdr:rowOff>
    </xdr:to>
    <xdr:sp macro="" textlink="">
      <xdr:nvSpPr>
        <xdr:cNvPr id="396" name="円/楕円 395"/>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109238</xdr:rowOff>
    </xdr:from>
    <xdr:ext cx="762000" cy="259045"/>
    <xdr:sp macro="" textlink="">
      <xdr:nvSpPr>
        <xdr:cNvPr id="397" name="テキスト ボックス 396"/>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98" name="円/楕円 397"/>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99" name="テキスト ボックス 398"/>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公債費以外に係る経常収支比率は類似団体平均を下回っている状況にあ</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る。今後も健全な財政運営に努め，さらなる比率の改善を図っていく。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74422</xdr:rowOff>
    </xdr:to>
    <xdr:cxnSp macro="">
      <xdr:nvCxnSpPr>
        <xdr:cNvPr id="430" name="直線コネクタ 429"/>
        <xdr:cNvCxnSpPr/>
      </xdr:nvCxnSpPr>
      <xdr:spPr>
        <a:xfrm>
          <a:off x="15671800" y="128600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1270</xdr:rowOff>
    </xdr:to>
    <xdr:cxnSp macro="">
      <xdr:nvCxnSpPr>
        <xdr:cNvPr id="433" name="直線コネクタ 432"/>
        <xdr:cNvCxnSpPr/>
      </xdr:nvCxnSpPr>
      <xdr:spPr>
        <a:xfrm>
          <a:off x="14782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94996</xdr:rowOff>
    </xdr:from>
    <xdr:to>
      <xdr:col>21</xdr:col>
      <xdr:colOff>361950</xdr:colOff>
      <xdr:row>74</xdr:row>
      <xdr:rowOff>127000</xdr:rowOff>
    </xdr:to>
    <xdr:cxnSp macro="">
      <xdr:nvCxnSpPr>
        <xdr:cNvPr id="436" name="直線コネクタ 435"/>
        <xdr:cNvCxnSpPr/>
      </xdr:nvCxnSpPr>
      <xdr:spPr>
        <a:xfrm>
          <a:off x="13893800" y="127822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94996</xdr:rowOff>
    </xdr:from>
    <xdr:to>
      <xdr:col>20</xdr:col>
      <xdr:colOff>158750</xdr:colOff>
      <xdr:row>75</xdr:row>
      <xdr:rowOff>56134</xdr:rowOff>
    </xdr:to>
    <xdr:cxnSp macro="">
      <xdr:nvCxnSpPr>
        <xdr:cNvPr id="439" name="直線コネクタ 438"/>
        <xdr:cNvCxnSpPr/>
      </xdr:nvCxnSpPr>
      <xdr:spPr>
        <a:xfrm flipV="1">
          <a:off x="13004800" y="127822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9" name="円/楕円 448"/>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50"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51" name="円/楕円 450"/>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52" name="テキスト ボックス 451"/>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3" name="円/楕円 452"/>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4" name="テキスト ボックス 453"/>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44196</xdr:rowOff>
    </xdr:from>
    <xdr:to>
      <xdr:col>20</xdr:col>
      <xdr:colOff>209550</xdr:colOff>
      <xdr:row>74</xdr:row>
      <xdr:rowOff>145796</xdr:rowOff>
    </xdr:to>
    <xdr:sp macro="" textlink="">
      <xdr:nvSpPr>
        <xdr:cNvPr id="455" name="円/楕円 454"/>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155973</xdr:rowOff>
    </xdr:from>
    <xdr:ext cx="762000" cy="259045"/>
    <xdr:sp macro="" textlink="">
      <xdr:nvSpPr>
        <xdr:cNvPr id="456" name="テキスト ボックス 455"/>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57" name="円/楕円 456"/>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58" name="テキスト ボックス 45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北海道函館市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132608</xdr:rowOff>
    </xdr:from>
    <xdr:to>
      <xdr:col>4</xdr:col>
      <xdr:colOff>1117600</xdr:colOff>
      <xdr:row>14</xdr:row>
      <xdr:rowOff>144816</xdr:rowOff>
    </xdr:to>
    <xdr:cxnSp macro="">
      <xdr:nvCxnSpPr>
        <xdr:cNvPr id="48" name="直線コネクタ 47"/>
        <xdr:cNvCxnSpPr/>
      </xdr:nvCxnSpPr>
      <xdr:spPr bwMode="auto">
        <a:xfrm>
          <a:off x="5003800" y="2580533"/>
          <a:ext cx="6477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132608</xdr:rowOff>
    </xdr:from>
    <xdr:to>
      <xdr:col>4</xdr:col>
      <xdr:colOff>469900</xdr:colOff>
      <xdr:row>15</xdr:row>
      <xdr:rowOff>39202</xdr:rowOff>
    </xdr:to>
    <xdr:cxnSp macro="">
      <xdr:nvCxnSpPr>
        <xdr:cNvPr id="51" name="直線コネクタ 50"/>
        <xdr:cNvCxnSpPr/>
      </xdr:nvCxnSpPr>
      <xdr:spPr bwMode="auto">
        <a:xfrm flipV="1">
          <a:off x="4305300" y="2580533"/>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39202</xdr:rowOff>
    </xdr:from>
    <xdr:to>
      <xdr:col>3</xdr:col>
      <xdr:colOff>904875</xdr:colOff>
      <xdr:row>15</xdr:row>
      <xdr:rowOff>152954</xdr:rowOff>
    </xdr:to>
    <xdr:cxnSp macro="">
      <xdr:nvCxnSpPr>
        <xdr:cNvPr id="54" name="直線コネクタ 53"/>
        <xdr:cNvCxnSpPr/>
      </xdr:nvCxnSpPr>
      <xdr:spPr bwMode="auto">
        <a:xfrm flipV="1">
          <a:off x="3606800" y="2658577"/>
          <a:ext cx="698500" cy="1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34722</xdr:rowOff>
    </xdr:from>
    <xdr:to>
      <xdr:col>3</xdr:col>
      <xdr:colOff>206375</xdr:colOff>
      <xdr:row>15</xdr:row>
      <xdr:rowOff>152954</xdr:rowOff>
    </xdr:to>
    <xdr:cxnSp macro="">
      <xdr:nvCxnSpPr>
        <xdr:cNvPr id="57" name="直線コネクタ 56"/>
        <xdr:cNvCxnSpPr/>
      </xdr:nvCxnSpPr>
      <xdr:spPr bwMode="auto">
        <a:xfrm>
          <a:off x="2908300" y="2654097"/>
          <a:ext cx="698500" cy="11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94016</xdr:rowOff>
    </xdr:from>
    <xdr:to>
      <xdr:col>5</xdr:col>
      <xdr:colOff>34925</xdr:colOff>
      <xdr:row>15</xdr:row>
      <xdr:rowOff>24166</xdr:rowOff>
    </xdr:to>
    <xdr:sp macro="" textlink="">
      <xdr:nvSpPr>
        <xdr:cNvPr id="67" name="円/楕円 66"/>
        <xdr:cNvSpPr/>
      </xdr:nvSpPr>
      <xdr:spPr bwMode="auto">
        <a:xfrm>
          <a:off x="5600700" y="254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110543</xdr:rowOff>
    </xdr:from>
    <xdr:ext cx="762000" cy="259045"/>
    <xdr:sp macro="" textlink="">
      <xdr:nvSpPr>
        <xdr:cNvPr id="68" name="人口1人当たり決算額の推移該当値テキスト130"/>
        <xdr:cNvSpPr txBox="1"/>
      </xdr:nvSpPr>
      <xdr:spPr>
        <a:xfrm>
          <a:off x="5740400" y="238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81808</xdr:rowOff>
    </xdr:from>
    <xdr:to>
      <xdr:col>4</xdr:col>
      <xdr:colOff>520700</xdr:colOff>
      <xdr:row>15</xdr:row>
      <xdr:rowOff>11958</xdr:rowOff>
    </xdr:to>
    <xdr:sp macro="" textlink="">
      <xdr:nvSpPr>
        <xdr:cNvPr id="69" name="円/楕円 68"/>
        <xdr:cNvSpPr/>
      </xdr:nvSpPr>
      <xdr:spPr bwMode="auto">
        <a:xfrm>
          <a:off x="4953000" y="252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22135</xdr:rowOff>
    </xdr:from>
    <xdr:ext cx="736600" cy="259045"/>
    <xdr:sp macro="" textlink="">
      <xdr:nvSpPr>
        <xdr:cNvPr id="70" name="テキスト ボックス 69"/>
        <xdr:cNvSpPr txBox="1"/>
      </xdr:nvSpPr>
      <xdr:spPr>
        <a:xfrm>
          <a:off x="4622800" y="2298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159852</xdr:rowOff>
    </xdr:from>
    <xdr:to>
      <xdr:col>3</xdr:col>
      <xdr:colOff>955675</xdr:colOff>
      <xdr:row>15</xdr:row>
      <xdr:rowOff>90002</xdr:rowOff>
    </xdr:to>
    <xdr:sp macro="" textlink="">
      <xdr:nvSpPr>
        <xdr:cNvPr id="71" name="円/楕円 70"/>
        <xdr:cNvSpPr/>
      </xdr:nvSpPr>
      <xdr:spPr bwMode="auto">
        <a:xfrm>
          <a:off x="4254500" y="26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100179</xdr:rowOff>
    </xdr:from>
    <xdr:ext cx="762000" cy="259045"/>
    <xdr:sp macro="" textlink="">
      <xdr:nvSpPr>
        <xdr:cNvPr id="72" name="テキスト ボックス 71"/>
        <xdr:cNvSpPr txBox="1"/>
      </xdr:nvSpPr>
      <xdr:spPr>
        <a:xfrm>
          <a:off x="3924300" y="237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102154</xdr:rowOff>
    </xdr:from>
    <xdr:to>
      <xdr:col>3</xdr:col>
      <xdr:colOff>257175</xdr:colOff>
      <xdr:row>16</xdr:row>
      <xdr:rowOff>32304</xdr:rowOff>
    </xdr:to>
    <xdr:sp macro="" textlink="">
      <xdr:nvSpPr>
        <xdr:cNvPr id="73" name="円/楕円 72"/>
        <xdr:cNvSpPr/>
      </xdr:nvSpPr>
      <xdr:spPr bwMode="auto">
        <a:xfrm>
          <a:off x="3556000" y="272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42481</xdr:rowOff>
    </xdr:from>
    <xdr:ext cx="762000" cy="259045"/>
    <xdr:sp macro="" textlink="">
      <xdr:nvSpPr>
        <xdr:cNvPr id="74" name="テキスト ボックス 73"/>
        <xdr:cNvSpPr txBox="1"/>
      </xdr:nvSpPr>
      <xdr:spPr>
        <a:xfrm>
          <a:off x="3225800" y="249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65,474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155372</xdr:rowOff>
    </xdr:from>
    <xdr:to>
      <xdr:col>2</xdr:col>
      <xdr:colOff>692150</xdr:colOff>
      <xdr:row>15</xdr:row>
      <xdr:rowOff>85522</xdr:rowOff>
    </xdr:to>
    <xdr:sp macro="" textlink="">
      <xdr:nvSpPr>
        <xdr:cNvPr id="75" name="円/楕円 74"/>
        <xdr:cNvSpPr/>
      </xdr:nvSpPr>
      <xdr:spPr bwMode="auto">
        <a:xfrm>
          <a:off x="2857500" y="260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95699</xdr:rowOff>
    </xdr:from>
    <xdr:ext cx="762000" cy="259045"/>
    <xdr:sp macro="" textlink="">
      <xdr:nvSpPr>
        <xdr:cNvPr id="76" name="テキスト ボックス 75"/>
        <xdr:cNvSpPr txBox="1"/>
      </xdr:nvSpPr>
      <xdr:spPr>
        <a:xfrm>
          <a:off x="2527300" y="237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49688</xdr:rowOff>
    </xdr:from>
    <xdr:to>
      <xdr:col>4</xdr:col>
      <xdr:colOff>1117600</xdr:colOff>
      <xdr:row>35</xdr:row>
      <xdr:rowOff>64181</xdr:rowOff>
    </xdr:to>
    <xdr:cxnSp macro="">
      <xdr:nvCxnSpPr>
        <xdr:cNvPr id="108" name="直線コネクタ 107"/>
        <xdr:cNvCxnSpPr/>
      </xdr:nvCxnSpPr>
      <xdr:spPr bwMode="auto">
        <a:xfrm>
          <a:off x="5003800" y="6660038"/>
          <a:ext cx="647700" cy="1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49688</xdr:rowOff>
    </xdr:from>
    <xdr:to>
      <xdr:col>4</xdr:col>
      <xdr:colOff>469900</xdr:colOff>
      <xdr:row>35</xdr:row>
      <xdr:rowOff>124851</xdr:rowOff>
    </xdr:to>
    <xdr:cxnSp macro="">
      <xdr:nvCxnSpPr>
        <xdr:cNvPr id="111" name="直線コネクタ 110"/>
        <xdr:cNvCxnSpPr/>
      </xdr:nvCxnSpPr>
      <xdr:spPr bwMode="auto">
        <a:xfrm flipV="1">
          <a:off x="4305300" y="6660038"/>
          <a:ext cx="698500" cy="7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32771</xdr:rowOff>
    </xdr:from>
    <xdr:to>
      <xdr:col>3</xdr:col>
      <xdr:colOff>904875</xdr:colOff>
      <xdr:row>35</xdr:row>
      <xdr:rowOff>124851</xdr:rowOff>
    </xdr:to>
    <xdr:cxnSp macro="">
      <xdr:nvCxnSpPr>
        <xdr:cNvPr id="114" name="直線コネクタ 113"/>
        <xdr:cNvCxnSpPr/>
      </xdr:nvCxnSpPr>
      <xdr:spPr bwMode="auto">
        <a:xfrm>
          <a:off x="3606800" y="6643121"/>
          <a:ext cx="698500" cy="9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340558</xdr:rowOff>
    </xdr:from>
    <xdr:to>
      <xdr:col>3</xdr:col>
      <xdr:colOff>206375</xdr:colOff>
      <xdr:row>35</xdr:row>
      <xdr:rowOff>32771</xdr:rowOff>
    </xdr:to>
    <xdr:cxnSp macro="">
      <xdr:nvCxnSpPr>
        <xdr:cNvPr id="117" name="直線コネクタ 116"/>
        <xdr:cNvCxnSpPr/>
      </xdr:nvCxnSpPr>
      <xdr:spPr bwMode="auto">
        <a:xfrm>
          <a:off x="2908300" y="6608008"/>
          <a:ext cx="6985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13381</xdr:rowOff>
    </xdr:from>
    <xdr:to>
      <xdr:col>5</xdr:col>
      <xdr:colOff>34925</xdr:colOff>
      <xdr:row>35</xdr:row>
      <xdr:rowOff>114981</xdr:rowOff>
    </xdr:to>
    <xdr:sp macro="" textlink="">
      <xdr:nvSpPr>
        <xdr:cNvPr id="127" name="円/楕円 126"/>
        <xdr:cNvSpPr/>
      </xdr:nvSpPr>
      <xdr:spPr bwMode="auto">
        <a:xfrm>
          <a:off x="5600700" y="66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201358</xdr:rowOff>
    </xdr:from>
    <xdr:ext cx="762000" cy="259045"/>
    <xdr:sp macro="" textlink="">
      <xdr:nvSpPr>
        <xdr:cNvPr id="128" name="人口1人当たり決算額の推移該当値テキスト445"/>
        <xdr:cNvSpPr txBox="1"/>
      </xdr:nvSpPr>
      <xdr:spPr>
        <a:xfrm>
          <a:off x="5740400" y="646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341788</xdr:rowOff>
    </xdr:from>
    <xdr:to>
      <xdr:col>4</xdr:col>
      <xdr:colOff>520700</xdr:colOff>
      <xdr:row>35</xdr:row>
      <xdr:rowOff>100488</xdr:rowOff>
    </xdr:to>
    <xdr:sp macro="" textlink="">
      <xdr:nvSpPr>
        <xdr:cNvPr id="129" name="円/楕円 128"/>
        <xdr:cNvSpPr/>
      </xdr:nvSpPr>
      <xdr:spPr bwMode="auto">
        <a:xfrm>
          <a:off x="4953000" y="660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110665</xdr:rowOff>
    </xdr:from>
    <xdr:ext cx="736600" cy="259045"/>
    <xdr:sp macro="" textlink="">
      <xdr:nvSpPr>
        <xdr:cNvPr id="130" name="テキスト ボックス 129"/>
        <xdr:cNvSpPr txBox="1"/>
      </xdr:nvSpPr>
      <xdr:spPr>
        <a:xfrm>
          <a:off x="4622800" y="637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74051</xdr:rowOff>
    </xdr:from>
    <xdr:to>
      <xdr:col>3</xdr:col>
      <xdr:colOff>955675</xdr:colOff>
      <xdr:row>35</xdr:row>
      <xdr:rowOff>175651</xdr:rowOff>
    </xdr:to>
    <xdr:sp macro="" textlink="">
      <xdr:nvSpPr>
        <xdr:cNvPr id="131" name="円/楕円 130"/>
        <xdr:cNvSpPr/>
      </xdr:nvSpPr>
      <xdr:spPr bwMode="auto">
        <a:xfrm>
          <a:off x="4254500" y="668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185828</xdr:rowOff>
    </xdr:from>
    <xdr:ext cx="762000" cy="259045"/>
    <xdr:sp macro="" textlink="">
      <xdr:nvSpPr>
        <xdr:cNvPr id="132" name="テキスト ボックス 131"/>
        <xdr:cNvSpPr txBox="1"/>
      </xdr:nvSpPr>
      <xdr:spPr>
        <a:xfrm>
          <a:off x="3924300" y="645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324871</xdr:rowOff>
    </xdr:from>
    <xdr:to>
      <xdr:col>3</xdr:col>
      <xdr:colOff>257175</xdr:colOff>
      <xdr:row>35</xdr:row>
      <xdr:rowOff>83571</xdr:rowOff>
    </xdr:to>
    <xdr:sp macro="" textlink="">
      <xdr:nvSpPr>
        <xdr:cNvPr id="133" name="円/楕円 132"/>
        <xdr:cNvSpPr/>
      </xdr:nvSpPr>
      <xdr:spPr bwMode="auto">
        <a:xfrm>
          <a:off x="3556000" y="659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93748</xdr:rowOff>
    </xdr:from>
    <xdr:ext cx="762000" cy="259045"/>
    <xdr:sp macro="" textlink="">
      <xdr:nvSpPr>
        <xdr:cNvPr id="134" name="テキスト ボックス 133"/>
        <xdr:cNvSpPr txBox="1"/>
      </xdr:nvSpPr>
      <xdr:spPr>
        <a:xfrm>
          <a:off x="3225800" y="636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289758</xdr:rowOff>
    </xdr:from>
    <xdr:to>
      <xdr:col>2</xdr:col>
      <xdr:colOff>692150</xdr:colOff>
      <xdr:row>35</xdr:row>
      <xdr:rowOff>48458</xdr:rowOff>
    </xdr:to>
    <xdr:sp macro="" textlink="">
      <xdr:nvSpPr>
        <xdr:cNvPr id="135" name="円/楕円 134"/>
        <xdr:cNvSpPr/>
      </xdr:nvSpPr>
      <xdr:spPr bwMode="auto">
        <a:xfrm>
          <a:off x="2857500" y="655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58635</xdr:rowOff>
    </xdr:from>
    <xdr:ext cx="762000" cy="259045"/>
    <xdr:sp macro="" textlink="">
      <xdr:nvSpPr>
        <xdr:cNvPr id="136" name="テキスト ボックス 135"/>
        <xdr:cNvSpPr txBox="1"/>
      </xdr:nvSpPr>
      <xdr:spPr>
        <a:xfrm>
          <a:off x="2527300" y="63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50127</xdr:rowOff>
    </xdr:from>
    <xdr:to>
      <xdr:col>6</xdr:col>
      <xdr:colOff>511175</xdr:colOff>
      <xdr:row>33</xdr:row>
      <xdr:rowOff>75654</xdr:rowOff>
    </xdr:to>
    <xdr:cxnSp macro="">
      <xdr:nvCxnSpPr>
        <xdr:cNvPr id="61" name="直線コネクタ 60"/>
        <xdr:cNvCxnSpPr/>
      </xdr:nvCxnSpPr>
      <xdr:spPr>
        <a:xfrm>
          <a:off x="3797300" y="5707977"/>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50127</xdr:rowOff>
    </xdr:from>
    <xdr:to>
      <xdr:col>5</xdr:col>
      <xdr:colOff>358775</xdr:colOff>
      <xdr:row>33</xdr:row>
      <xdr:rowOff>90513</xdr:rowOff>
    </xdr:to>
    <xdr:cxnSp macro="">
      <xdr:nvCxnSpPr>
        <xdr:cNvPr id="64" name="直線コネクタ 63"/>
        <xdr:cNvCxnSpPr/>
      </xdr:nvCxnSpPr>
      <xdr:spPr>
        <a:xfrm flipV="1">
          <a:off x="2908300" y="570797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90513</xdr:rowOff>
    </xdr:from>
    <xdr:to>
      <xdr:col>4</xdr:col>
      <xdr:colOff>155575</xdr:colOff>
      <xdr:row>33</xdr:row>
      <xdr:rowOff>149873</xdr:rowOff>
    </xdr:to>
    <xdr:cxnSp macro="">
      <xdr:nvCxnSpPr>
        <xdr:cNvPr id="67" name="直線コネクタ 66"/>
        <xdr:cNvCxnSpPr/>
      </xdr:nvCxnSpPr>
      <xdr:spPr>
        <a:xfrm flipV="1">
          <a:off x="2019300" y="5748363"/>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23495</xdr:rowOff>
    </xdr:from>
    <xdr:to>
      <xdr:col>2</xdr:col>
      <xdr:colOff>638175</xdr:colOff>
      <xdr:row>33</xdr:row>
      <xdr:rowOff>149873</xdr:rowOff>
    </xdr:to>
    <xdr:cxnSp macro="">
      <xdr:nvCxnSpPr>
        <xdr:cNvPr id="70" name="直線コネクタ 69"/>
        <xdr:cNvCxnSpPr/>
      </xdr:nvCxnSpPr>
      <xdr:spPr>
        <a:xfrm>
          <a:off x="1130300" y="5509895"/>
          <a:ext cx="889000" cy="2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24854</xdr:rowOff>
    </xdr:from>
    <xdr:to>
      <xdr:col>6</xdr:col>
      <xdr:colOff>561975</xdr:colOff>
      <xdr:row>33</xdr:row>
      <xdr:rowOff>126454</xdr:rowOff>
    </xdr:to>
    <xdr:sp macro="" textlink="">
      <xdr:nvSpPr>
        <xdr:cNvPr id="80" name="円/楕円 79"/>
        <xdr:cNvSpPr/>
      </xdr:nvSpPr>
      <xdr:spPr>
        <a:xfrm>
          <a:off x="4584700" y="5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47731</xdr:rowOff>
    </xdr:from>
    <xdr:ext cx="534377" cy="259045"/>
    <xdr:sp macro="" textlink="">
      <xdr:nvSpPr>
        <xdr:cNvPr id="81" name="人件費該当値テキスト"/>
        <xdr:cNvSpPr txBox="1"/>
      </xdr:nvSpPr>
      <xdr:spPr>
        <a:xfrm>
          <a:off x="4686300" y="55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66,181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170777</xdr:rowOff>
    </xdr:from>
    <xdr:to>
      <xdr:col>5</xdr:col>
      <xdr:colOff>409575</xdr:colOff>
      <xdr:row>33</xdr:row>
      <xdr:rowOff>100927</xdr:rowOff>
    </xdr:to>
    <xdr:sp macro="" textlink="">
      <xdr:nvSpPr>
        <xdr:cNvPr id="82" name="円/楕円 81"/>
        <xdr:cNvSpPr/>
      </xdr:nvSpPr>
      <xdr:spPr>
        <a:xfrm>
          <a:off x="3746500" y="5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117454</xdr:rowOff>
    </xdr:from>
    <xdr:ext cx="534377" cy="259045"/>
    <xdr:sp macro="" textlink="">
      <xdr:nvSpPr>
        <xdr:cNvPr id="83" name="テキスト ボックス 82"/>
        <xdr:cNvSpPr txBox="1"/>
      </xdr:nvSpPr>
      <xdr:spPr>
        <a:xfrm>
          <a:off x="3530111" y="54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39713</xdr:rowOff>
    </xdr:from>
    <xdr:to>
      <xdr:col>4</xdr:col>
      <xdr:colOff>206375</xdr:colOff>
      <xdr:row>33</xdr:row>
      <xdr:rowOff>141313</xdr:rowOff>
    </xdr:to>
    <xdr:sp macro="" textlink="">
      <xdr:nvSpPr>
        <xdr:cNvPr id="84" name="円/楕円 83"/>
        <xdr:cNvSpPr/>
      </xdr:nvSpPr>
      <xdr:spPr>
        <a:xfrm>
          <a:off x="2857500" y="5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157840</xdr:rowOff>
    </xdr:from>
    <xdr:ext cx="534377" cy="259045"/>
    <xdr:sp macro="" textlink="">
      <xdr:nvSpPr>
        <xdr:cNvPr id="85" name="テキスト ボックス 84"/>
        <xdr:cNvSpPr txBox="1"/>
      </xdr:nvSpPr>
      <xdr:spPr>
        <a:xfrm>
          <a:off x="2641111" y="54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99073</xdr:rowOff>
    </xdr:from>
    <xdr:to>
      <xdr:col>3</xdr:col>
      <xdr:colOff>3175</xdr:colOff>
      <xdr:row>34</xdr:row>
      <xdr:rowOff>29223</xdr:rowOff>
    </xdr:to>
    <xdr:sp macro="" textlink="">
      <xdr:nvSpPr>
        <xdr:cNvPr id="86" name="円/楕円 85"/>
        <xdr:cNvSpPr/>
      </xdr:nvSpPr>
      <xdr:spPr>
        <a:xfrm>
          <a:off x="1968500" y="57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45750</xdr:rowOff>
    </xdr:from>
    <xdr:ext cx="534377" cy="259045"/>
    <xdr:sp macro="" textlink="">
      <xdr:nvSpPr>
        <xdr:cNvPr id="87" name="テキスト ボックス 86"/>
        <xdr:cNvSpPr txBox="1"/>
      </xdr:nvSpPr>
      <xdr:spPr>
        <a:xfrm>
          <a:off x="1752111" y="55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144145</xdr:rowOff>
    </xdr:from>
    <xdr:to>
      <xdr:col>1</xdr:col>
      <xdr:colOff>485775</xdr:colOff>
      <xdr:row>32</xdr:row>
      <xdr:rowOff>74295</xdr:rowOff>
    </xdr:to>
    <xdr:sp macro="" textlink="">
      <xdr:nvSpPr>
        <xdr:cNvPr id="88" name="円/楕円 87"/>
        <xdr:cNvSpPr/>
      </xdr:nvSpPr>
      <xdr:spPr>
        <a:xfrm>
          <a:off x="1079500" y="54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90822</xdr:rowOff>
    </xdr:from>
    <xdr:ext cx="534377" cy="259045"/>
    <xdr:sp macro="" textlink="">
      <xdr:nvSpPr>
        <xdr:cNvPr id="89" name="テキスト ボックス 88"/>
        <xdr:cNvSpPr txBox="1"/>
      </xdr:nvSpPr>
      <xdr:spPr>
        <a:xfrm>
          <a:off x="863111" y="523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137528</xdr:rowOff>
    </xdr:from>
    <xdr:to>
      <xdr:col>6</xdr:col>
      <xdr:colOff>511175</xdr:colOff>
      <xdr:row>57</xdr:row>
      <xdr:rowOff>143319</xdr:rowOff>
    </xdr:to>
    <xdr:cxnSp macro="">
      <xdr:nvCxnSpPr>
        <xdr:cNvPr id="119" name="直線コネクタ 118"/>
        <xdr:cNvCxnSpPr/>
      </xdr:nvCxnSpPr>
      <xdr:spPr>
        <a:xfrm>
          <a:off x="3797300" y="991017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137528</xdr:rowOff>
    </xdr:from>
    <xdr:to>
      <xdr:col>5</xdr:col>
      <xdr:colOff>358775</xdr:colOff>
      <xdr:row>58</xdr:row>
      <xdr:rowOff>2236</xdr:rowOff>
    </xdr:to>
    <xdr:cxnSp macro="">
      <xdr:nvCxnSpPr>
        <xdr:cNvPr id="122" name="直線コネクタ 121"/>
        <xdr:cNvCxnSpPr/>
      </xdr:nvCxnSpPr>
      <xdr:spPr>
        <a:xfrm flipV="1">
          <a:off x="2908300" y="9910178"/>
          <a:ext cx="8890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2236</xdr:rowOff>
    </xdr:from>
    <xdr:to>
      <xdr:col>4</xdr:col>
      <xdr:colOff>155575</xdr:colOff>
      <xdr:row>58</xdr:row>
      <xdr:rowOff>51753</xdr:rowOff>
    </xdr:to>
    <xdr:cxnSp macro="">
      <xdr:nvCxnSpPr>
        <xdr:cNvPr id="125" name="直線コネクタ 124"/>
        <xdr:cNvCxnSpPr/>
      </xdr:nvCxnSpPr>
      <xdr:spPr>
        <a:xfrm flipV="1">
          <a:off x="2019300" y="9946336"/>
          <a:ext cx="889000" cy="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51753</xdr:rowOff>
    </xdr:from>
    <xdr:to>
      <xdr:col>2</xdr:col>
      <xdr:colOff>638175</xdr:colOff>
      <xdr:row>58</xdr:row>
      <xdr:rowOff>54216</xdr:rowOff>
    </xdr:to>
    <xdr:cxnSp macro="">
      <xdr:nvCxnSpPr>
        <xdr:cNvPr id="128" name="直線コネクタ 127"/>
        <xdr:cNvCxnSpPr/>
      </xdr:nvCxnSpPr>
      <xdr:spPr>
        <a:xfrm flipV="1">
          <a:off x="1130300" y="9995853"/>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92519</xdr:rowOff>
    </xdr:from>
    <xdr:to>
      <xdr:col>6</xdr:col>
      <xdr:colOff>561975</xdr:colOff>
      <xdr:row>58</xdr:row>
      <xdr:rowOff>22669</xdr:rowOff>
    </xdr:to>
    <xdr:sp macro="" textlink="">
      <xdr:nvSpPr>
        <xdr:cNvPr id="138" name="円/楕円 137"/>
        <xdr:cNvSpPr/>
      </xdr:nvSpPr>
      <xdr:spPr>
        <a:xfrm>
          <a:off x="4584700" y="98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115396</xdr:rowOff>
    </xdr:from>
    <xdr:ext cx="534377" cy="259045"/>
    <xdr:sp macro="" textlink="">
      <xdr:nvSpPr>
        <xdr:cNvPr id="139" name="物件費該当値テキスト"/>
        <xdr:cNvSpPr txBox="1"/>
      </xdr:nvSpPr>
      <xdr:spPr>
        <a:xfrm>
          <a:off x="4686300" y="97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86728</xdr:rowOff>
    </xdr:from>
    <xdr:to>
      <xdr:col>5</xdr:col>
      <xdr:colOff>409575</xdr:colOff>
      <xdr:row>58</xdr:row>
      <xdr:rowOff>16878</xdr:rowOff>
    </xdr:to>
    <xdr:sp macro="" textlink="">
      <xdr:nvSpPr>
        <xdr:cNvPr id="140" name="円/楕円 139"/>
        <xdr:cNvSpPr/>
      </xdr:nvSpPr>
      <xdr:spPr>
        <a:xfrm>
          <a:off x="3746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33405</xdr:rowOff>
    </xdr:from>
    <xdr:ext cx="534377" cy="259045"/>
    <xdr:sp macro="" textlink="">
      <xdr:nvSpPr>
        <xdr:cNvPr id="141" name="テキスト ボックス 140"/>
        <xdr:cNvSpPr txBox="1"/>
      </xdr:nvSpPr>
      <xdr:spPr>
        <a:xfrm>
          <a:off x="3530111" y="9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122886</xdr:rowOff>
    </xdr:from>
    <xdr:to>
      <xdr:col>4</xdr:col>
      <xdr:colOff>206375</xdr:colOff>
      <xdr:row>58</xdr:row>
      <xdr:rowOff>53036</xdr:rowOff>
    </xdr:to>
    <xdr:sp macro="" textlink="">
      <xdr:nvSpPr>
        <xdr:cNvPr id="142" name="円/楕円 141"/>
        <xdr:cNvSpPr/>
      </xdr:nvSpPr>
      <xdr:spPr>
        <a:xfrm>
          <a:off x="2857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44163</xdr:rowOff>
    </xdr:from>
    <xdr:ext cx="534377" cy="259045"/>
    <xdr:sp macro="" textlink="">
      <xdr:nvSpPr>
        <xdr:cNvPr id="143" name="テキスト ボックス 142"/>
        <xdr:cNvSpPr txBox="1"/>
      </xdr:nvSpPr>
      <xdr:spPr>
        <a:xfrm>
          <a:off x="2641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953</xdr:rowOff>
    </xdr:from>
    <xdr:to>
      <xdr:col>3</xdr:col>
      <xdr:colOff>3175</xdr:colOff>
      <xdr:row>58</xdr:row>
      <xdr:rowOff>102553</xdr:rowOff>
    </xdr:to>
    <xdr:sp macro="" textlink="">
      <xdr:nvSpPr>
        <xdr:cNvPr id="144" name="円/楕円 143"/>
        <xdr:cNvSpPr/>
      </xdr:nvSpPr>
      <xdr:spPr>
        <a:xfrm>
          <a:off x="1968500" y="9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93680</xdr:rowOff>
    </xdr:from>
    <xdr:ext cx="534377" cy="259045"/>
    <xdr:sp macro="" textlink="">
      <xdr:nvSpPr>
        <xdr:cNvPr id="145" name="テキスト ボックス 144"/>
        <xdr:cNvSpPr txBox="1"/>
      </xdr:nvSpPr>
      <xdr:spPr>
        <a:xfrm>
          <a:off x="1752111" y="100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3416</xdr:rowOff>
    </xdr:from>
    <xdr:to>
      <xdr:col>1</xdr:col>
      <xdr:colOff>485775</xdr:colOff>
      <xdr:row>58</xdr:row>
      <xdr:rowOff>105016</xdr:rowOff>
    </xdr:to>
    <xdr:sp macro="" textlink="">
      <xdr:nvSpPr>
        <xdr:cNvPr id="146" name="円/楕円 145"/>
        <xdr:cNvSpPr/>
      </xdr:nvSpPr>
      <xdr:spPr>
        <a:xfrm>
          <a:off x="1079500" y="9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96143</xdr:rowOff>
    </xdr:from>
    <xdr:ext cx="534377" cy="259045"/>
    <xdr:sp macro="" textlink="">
      <xdr:nvSpPr>
        <xdr:cNvPr id="147" name="テキスト ボックス 146"/>
        <xdr:cNvSpPr txBox="1"/>
      </xdr:nvSpPr>
      <xdr:spPr>
        <a:xfrm>
          <a:off x="863111" y="100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125349</xdr:rowOff>
    </xdr:from>
    <xdr:to>
      <xdr:col>6</xdr:col>
      <xdr:colOff>511175</xdr:colOff>
      <xdr:row>71</xdr:row>
      <xdr:rowOff>139065</xdr:rowOff>
    </xdr:to>
    <xdr:cxnSp macro="">
      <xdr:nvCxnSpPr>
        <xdr:cNvPr id="176" name="直線コネクタ 175"/>
        <xdr:cNvCxnSpPr/>
      </xdr:nvCxnSpPr>
      <xdr:spPr>
        <a:xfrm>
          <a:off x="3797300" y="12126849"/>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125349</xdr:rowOff>
    </xdr:from>
    <xdr:to>
      <xdr:col>5</xdr:col>
      <xdr:colOff>358775</xdr:colOff>
      <xdr:row>72</xdr:row>
      <xdr:rowOff>77978</xdr:rowOff>
    </xdr:to>
    <xdr:cxnSp macro="">
      <xdr:nvCxnSpPr>
        <xdr:cNvPr id="179" name="直線コネクタ 178"/>
        <xdr:cNvCxnSpPr/>
      </xdr:nvCxnSpPr>
      <xdr:spPr>
        <a:xfrm flipV="1">
          <a:off x="2908300" y="12126849"/>
          <a:ext cx="889000" cy="2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71120</xdr:rowOff>
    </xdr:from>
    <xdr:to>
      <xdr:col>4</xdr:col>
      <xdr:colOff>155575</xdr:colOff>
      <xdr:row>72</xdr:row>
      <xdr:rowOff>77978</xdr:rowOff>
    </xdr:to>
    <xdr:cxnSp macro="">
      <xdr:nvCxnSpPr>
        <xdr:cNvPr id="182" name="直線コネクタ 181"/>
        <xdr:cNvCxnSpPr/>
      </xdr:nvCxnSpPr>
      <xdr:spPr>
        <a:xfrm>
          <a:off x="2019300" y="1224407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128016</xdr:rowOff>
    </xdr:from>
    <xdr:to>
      <xdr:col>2</xdr:col>
      <xdr:colOff>638175</xdr:colOff>
      <xdr:row>71</xdr:row>
      <xdr:rowOff>71120</xdr:rowOff>
    </xdr:to>
    <xdr:cxnSp macro="">
      <xdr:nvCxnSpPr>
        <xdr:cNvPr id="185" name="直線コネクタ 184"/>
        <xdr:cNvCxnSpPr/>
      </xdr:nvCxnSpPr>
      <xdr:spPr>
        <a:xfrm>
          <a:off x="1130300" y="12129516"/>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88265</xdr:rowOff>
    </xdr:from>
    <xdr:to>
      <xdr:col>6</xdr:col>
      <xdr:colOff>561975</xdr:colOff>
      <xdr:row>72</xdr:row>
      <xdr:rowOff>18415</xdr:rowOff>
    </xdr:to>
    <xdr:sp macro="" textlink="">
      <xdr:nvSpPr>
        <xdr:cNvPr id="195" name="円/楕円 194"/>
        <xdr:cNvSpPr/>
      </xdr:nvSpPr>
      <xdr:spPr>
        <a:xfrm>
          <a:off x="4584700" y="122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111142</xdr:rowOff>
    </xdr:from>
    <xdr:ext cx="534377" cy="259045"/>
    <xdr:sp macro="" textlink="">
      <xdr:nvSpPr>
        <xdr:cNvPr id="196" name="維持補修費該当値テキスト"/>
        <xdr:cNvSpPr txBox="1"/>
      </xdr:nvSpPr>
      <xdr:spPr>
        <a:xfrm>
          <a:off x="4686300" y="121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10,055</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74549</xdr:rowOff>
    </xdr:from>
    <xdr:to>
      <xdr:col>5</xdr:col>
      <xdr:colOff>409575</xdr:colOff>
      <xdr:row>71</xdr:row>
      <xdr:rowOff>4699</xdr:rowOff>
    </xdr:to>
    <xdr:sp macro="" textlink="">
      <xdr:nvSpPr>
        <xdr:cNvPr id="197" name="円/楕円 196"/>
        <xdr:cNvSpPr/>
      </xdr:nvSpPr>
      <xdr:spPr>
        <a:xfrm>
          <a:off x="3746500" y="120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21226</xdr:rowOff>
    </xdr:from>
    <xdr:ext cx="534377" cy="259045"/>
    <xdr:sp macro="" textlink="">
      <xdr:nvSpPr>
        <xdr:cNvPr id="198" name="テキスト ボックス 197"/>
        <xdr:cNvSpPr txBox="1"/>
      </xdr:nvSpPr>
      <xdr:spPr>
        <a:xfrm>
          <a:off x="3530111" y="118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27178</xdr:rowOff>
    </xdr:from>
    <xdr:to>
      <xdr:col>4</xdr:col>
      <xdr:colOff>206375</xdr:colOff>
      <xdr:row>72</xdr:row>
      <xdr:rowOff>128778</xdr:rowOff>
    </xdr:to>
    <xdr:sp macro="" textlink="">
      <xdr:nvSpPr>
        <xdr:cNvPr id="199" name="円/楕円 198"/>
        <xdr:cNvSpPr/>
      </xdr:nvSpPr>
      <xdr:spPr>
        <a:xfrm>
          <a:off x="2857500" y="123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145305</xdr:rowOff>
    </xdr:from>
    <xdr:ext cx="469744" cy="259045"/>
    <xdr:sp macro="" textlink="">
      <xdr:nvSpPr>
        <xdr:cNvPr id="200" name="テキスト ボックス 199"/>
        <xdr:cNvSpPr txBox="1"/>
      </xdr:nvSpPr>
      <xdr:spPr>
        <a:xfrm>
          <a:off x="2673427" y="1214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20320</xdr:rowOff>
    </xdr:from>
    <xdr:to>
      <xdr:col>3</xdr:col>
      <xdr:colOff>3175</xdr:colOff>
      <xdr:row>71</xdr:row>
      <xdr:rowOff>121920</xdr:rowOff>
    </xdr:to>
    <xdr:sp macro="" textlink="">
      <xdr:nvSpPr>
        <xdr:cNvPr id="201" name="円/楕円 200"/>
        <xdr:cNvSpPr/>
      </xdr:nvSpPr>
      <xdr:spPr>
        <a:xfrm>
          <a:off x="1968500" y="121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138447</xdr:rowOff>
    </xdr:from>
    <xdr:ext cx="534377" cy="259045"/>
    <xdr:sp macro="" textlink="">
      <xdr:nvSpPr>
        <xdr:cNvPr id="202" name="テキスト ボックス 201"/>
        <xdr:cNvSpPr txBox="1"/>
      </xdr:nvSpPr>
      <xdr:spPr>
        <a:xfrm>
          <a:off x="1752111" y="119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77216</xdr:rowOff>
    </xdr:from>
    <xdr:to>
      <xdr:col>1</xdr:col>
      <xdr:colOff>485775</xdr:colOff>
      <xdr:row>71</xdr:row>
      <xdr:rowOff>7366</xdr:rowOff>
    </xdr:to>
    <xdr:sp macro="" textlink="">
      <xdr:nvSpPr>
        <xdr:cNvPr id="203" name="円/楕円 202"/>
        <xdr:cNvSpPr/>
      </xdr:nvSpPr>
      <xdr:spPr>
        <a:xfrm>
          <a:off x="1079500" y="120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23893</xdr:rowOff>
    </xdr:from>
    <xdr:ext cx="534377" cy="259045"/>
    <xdr:sp macro="" textlink="">
      <xdr:nvSpPr>
        <xdr:cNvPr id="204" name="テキスト ボックス 203"/>
        <xdr:cNvSpPr txBox="1"/>
      </xdr:nvSpPr>
      <xdr:spPr>
        <a:xfrm>
          <a:off x="863111"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31547</xdr:rowOff>
    </xdr:from>
    <xdr:to>
      <xdr:col>6</xdr:col>
      <xdr:colOff>511175</xdr:colOff>
      <xdr:row>92</xdr:row>
      <xdr:rowOff>88798</xdr:rowOff>
    </xdr:to>
    <xdr:cxnSp macro="">
      <xdr:nvCxnSpPr>
        <xdr:cNvPr id="234" name="直線コネクタ 233"/>
        <xdr:cNvCxnSpPr/>
      </xdr:nvCxnSpPr>
      <xdr:spPr>
        <a:xfrm flipV="1">
          <a:off x="3797300" y="15804947"/>
          <a:ext cx="8382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88798</xdr:rowOff>
    </xdr:from>
    <xdr:to>
      <xdr:col>5</xdr:col>
      <xdr:colOff>358775</xdr:colOff>
      <xdr:row>92</xdr:row>
      <xdr:rowOff>121323</xdr:rowOff>
    </xdr:to>
    <xdr:cxnSp macro="">
      <xdr:nvCxnSpPr>
        <xdr:cNvPr id="237" name="直線コネクタ 236"/>
        <xdr:cNvCxnSpPr/>
      </xdr:nvCxnSpPr>
      <xdr:spPr>
        <a:xfrm flipV="1">
          <a:off x="2908300" y="15862198"/>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121323</xdr:rowOff>
    </xdr:from>
    <xdr:to>
      <xdr:col>4</xdr:col>
      <xdr:colOff>155575</xdr:colOff>
      <xdr:row>93</xdr:row>
      <xdr:rowOff>33910</xdr:rowOff>
    </xdr:to>
    <xdr:cxnSp macro="">
      <xdr:nvCxnSpPr>
        <xdr:cNvPr id="240" name="直線コネクタ 239"/>
        <xdr:cNvCxnSpPr/>
      </xdr:nvCxnSpPr>
      <xdr:spPr>
        <a:xfrm flipV="1">
          <a:off x="2019300" y="15894723"/>
          <a:ext cx="889000" cy="8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33910</xdr:rowOff>
    </xdr:from>
    <xdr:to>
      <xdr:col>2</xdr:col>
      <xdr:colOff>638175</xdr:colOff>
      <xdr:row>93</xdr:row>
      <xdr:rowOff>59919</xdr:rowOff>
    </xdr:to>
    <xdr:cxnSp macro="">
      <xdr:nvCxnSpPr>
        <xdr:cNvPr id="243" name="直線コネクタ 242"/>
        <xdr:cNvCxnSpPr/>
      </xdr:nvCxnSpPr>
      <xdr:spPr>
        <a:xfrm flipV="1">
          <a:off x="1130300" y="15978760"/>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152197</xdr:rowOff>
    </xdr:from>
    <xdr:to>
      <xdr:col>6</xdr:col>
      <xdr:colOff>561975</xdr:colOff>
      <xdr:row>92</xdr:row>
      <xdr:rowOff>82347</xdr:rowOff>
    </xdr:to>
    <xdr:sp macro="" textlink="">
      <xdr:nvSpPr>
        <xdr:cNvPr id="253" name="円/楕円 252"/>
        <xdr:cNvSpPr/>
      </xdr:nvSpPr>
      <xdr:spPr>
        <a:xfrm>
          <a:off x="4584700" y="157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3624</xdr:rowOff>
    </xdr:from>
    <xdr:ext cx="599010" cy="259045"/>
    <xdr:sp macro="" textlink="">
      <xdr:nvSpPr>
        <xdr:cNvPr id="254" name="扶助費該当値テキスト"/>
        <xdr:cNvSpPr txBox="1"/>
      </xdr:nvSpPr>
      <xdr:spPr>
        <a:xfrm>
          <a:off x="4686300" y="156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155,516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37998</xdr:rowOff>
    </xdr:from>
    <xdr:to>
      <xdr:col>5</xdr:col>
      <xdr:colOff>409575</xdr:colOff>
      <xdr:row>92</xdr:row>
      <xdr:rowOff>139598</xdr:rowOff>
    </xdr:to>
    <xdr:sp macro="" textlink="">
      <xdr:nvSpPr>
        <xdr:cNvPr id="255" name="円/楕円 254"/>
        <xdr:cNvSpPr/>
      </xdr:nvSpPr>
      <xdr:spPr>
        <a:xfrm>
          <a:off x="3746500" y="158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156125</xdr:rowOff>
    </xdr:from>
    <xdr:ext cx="599010" cy="259045"/>
    <xdr:sp macro="" textlink="">
      <xdr:nvSpPr>
        <xdr:cNvPr id="256" name="テキスト ボックス 255"/>
        <xdr:cNvSpPr txBox="1"/>
      </xdr:nvSpPr>
      <xdr:spPr>
        <a:xfrm>
          <a:off x="3497794" y="155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151,008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70523</xdr:rowOff>
    </xdr:from>
    <xdr:to>
      <xdr:col>4</xdr:col>
      <xdr:colOff>206375</xdr:colOff>
      <xdr:row>93</xdr:row>
      <xdr:rowOff>673</xdr:rowOff>
    </xdr:to>
    <xdr:sp macro="" textlink="">
      <xdr:nvSpPr>
        <xdr:cNvPr id="257" name="円/楕円 256"/>
        <xdr:cNvSpPr/>
      </xdr:nvSpPr>
      <xdr:spPr>
        <a:xfrm>
          <a:off x="2857500" y="158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17200</xdr:rowOff>
    </xdr:from>
    <xdr:ext cx="599010" cy="259045"/>
    <xdr:sp macro="" textlink="">
      <xdr:nvSpPr>
        <xdr:cNvPr id="258" name="テキスト ボックス 257"/>
        <xdr:cNvSpPr txBox="1"/>
      </xdr:nvSpPr>
      <xdr:spPr>
        <a:xfrm>
          <a:off x="2608794" y="156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154560</xdr:rowOff>
    </xdr:from>
    <xdr:to>
      <xdr:col>3</xdr:col>
      <xdr:colOff>3175</xdr:colOff>
      <xdr:row>93</xdr:row>
      <xdr:rowOff>84710</xdr:rowOff>
    </xdr:to>
    <xdr:sp macro="" textlink="">
      <xdr:nvSpPr>
        <xdr:cNvPr id="259" name="円/楕円 258"/>
        <xdr:cNvSpPr/>
      </xdr:nvSpPr>
      <xdr:spPr>
        <a:xfrm>
          <a:off x="1968500" y="159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101237</xdr:rowOff>
    </xdr:from>
    <xdr:ext cx="599010" cy="259045"/>
    <xdr:sp macro="" textlink="">
      <xdr:nvSpPr>
        <xdr:cNvPr id="260" name="テキスト ボックス 259"/>
        <xdr:cNvSpPr txBox="1"/>
      </xdr:nvSpPr>
      <xdr:spPr>
        <a:xfrm>
          <a:off x="1719794" y="157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9119</xdr:rowOff>
    </xdr:from>
    <xdr:to>
      <xdr:col>1</xdr:col>
      <xdr:colOff>485775</xdr:colOff>
      <xdr:row>93</xdr:row>
      <xdr:rowOff>110719</xdr:rowOff>
    </xdr:to>
    <xdr:sp macro="" textlink="">
      <xdr:nvSpPr>
        <xdr:cNvPr id="261" name="円/楕円 260"/>
        <xdr:cNvSpPr/>
      </xdr:nvSpPr>
      <xdr:spPr>
        <a:xfrm>
          <a:off x="1079500" y="15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127246</xdr:rowOff>
    </xdr:from>
    <xdr:ext cx="599010" cy="259045"/>
    <xdr:sp macro="" textlink="">
      <xdr:nvSpPr>
        <xdr:cNvPr id="262" name="テキスト ボックス 261"/>
        <xdr:cNvSpPr txBox="1"/>
      </xdr:nvSpPr>
      <xdr:spPr>
        <a:xfrm>
          <a:off x="830794" y="157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34773</xdr:rowOff>
    </xdr:from>
    <xdr:to>
      <xdr:col>15</xdr:col>
      <xdr:colOff>180975</xdr:colOff>
      <xdr:row>32</xdr:row>
      <xdr:rowOff>15913</xdr:rowOff>
    </xdr:to>
    <xdr:cxnSp macro="">
      <xdr:nvCxnSpPr>
        <xdr:cNvPr id="289" name="直線コネクタ 288"/>
        <xdr:cNvCxnSpPr/>
      </xdr:nvCxnSpPr>
      <xdr:spPr>
        <a:xfrm flipV="1">
          <a:off x="9639300" y="5178273"/>
          <a:ext cx="838200" cy="3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15913</xdr:rowOff>
    </xdr:from>
    <xdr:to>
      <xdr:col>14</xdr:col>
      <xdr:colOff>28575</xdr:colOff>
      <xdr:row>32</xdr:row>
      <xdr:rowOff>20919</xdr:rowOff>
    </xdr:to>
    <xdr:cxnSp macro="">
      <xdr:nvCxnSpPr>
        <xdr:cNvPr id="292" name="直線コネクタ 291"/>
        <xdr:cNvCxnSpPr/>
      </xdr:nvCxnSpPr>
      <xdr:spPr>
        <a:xfrm flipV="1">
          <a:off x="8750300" y="550231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20919</xdr:rowOff>
    </xdr:from>
    <xdr:to>
      <xdr:col>12</xdr:col>
      <xdr:colOff>511175</xdr:colOff>
      <xdr:row>32</xdr:row>
      <xdr:rowOff>26772</xdr:rowOff>
    </xdr:to>
    <xdr:cxnSp macro="">
      <xdr:nvCxnSpPr>
        <xdr:cNvPr id="295" name="直線コネクタ 294"/>
        <xdr:cNvCxnSpPr/>
      </xdr:nvCxnSpPr>
      <xdr:spPr>
        <a:xfrm flipV="1">
          <a:off x="7861300" y="5507319"/>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26772</xdr:rowOff>
    </xdr:from>
    <xdr:to>
      <xdr:col>11</xdr:col>
      <xdr:colOff>307975</xdr:colOff>
      <xdr:row>32</xdr:row>
      <xdr:rowOff>59987</xdr:rowOff>
    </xdr:to>
    <xdr:cxnSp macro="">
      <xdr:nvCxnSpPr>
        <xdr:cNvPr id="298" name="直線コネクタ 297"/>
        <xdr:cNvCxnSpPr/>
      </xdr:nvCxnSpPr>
      <xdr:spPr>
        <a:xfrm flipV="1">
          <a:off x="6972300" y="5513172"/>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155423</xdr:rowOff>
    </xdr:from>
    <xdr:to>
      <xdr:col>15</xdr:col>
      <xdr:colOff>231775</xdr:colOff>
      <xdr:row>30</xdr:row>
      <xdr:rowOff>85573</xdr:rowOff>
    </xdr:to>
    <xdr:sp macro="" textlink="">
      <xdr:nvSpPr>
        <xdr:cNvPr id="308" name="円/楕円 307"/>
        <xdr:cNvSpPr/>
      </xdr:nvSpPr>
      <xdr:spPr>
        <a:xfrm>
          <a:off x="10426700" y="51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108450</xdr:rowOff>
    </xdr:from>
    <xdr:ext cx="534377" cy="259045"/>
    <xdr:sp macro="" textlink="">
      <xdr:nvSpPr>
        <xdr:cNvPr id="309" name="補助費等該当値テキスト"/>
        <xdr:cNvSpPr txBox="1"/>
      </xdr:nvSpPr>
      <xdr:spPr>
        <a:xfrm>
          <a:off x="10528300" y="50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64,590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136563</xdr:rowOff>
    </xdr:from>
    <xdr:to>
      <xdr:col>14</xdr:col>
      <xdr:colOff>79375</xdr:colOff>
      <xdr:row>32</xdr:row>
      <xdr:rowOff>66713</xdr:rowOff>
    </xdr:to>
    <xdr:sp macro="" textlink="">
      <xdr:nvSpPr>
        <xdr:cNvPr id="310" name="円/楕円 309"/>
        <xdr:cNvSpPr/>
      </xdr:nvSpPr>
      <xdr:spPr>
        <a:xfrm>
          <a:off x="9588500" y="54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83240</xdr:rowOff>
    </xdr:from>
    <xdr:ext cx="534377" cy="259045"/>
    <xdr:sp macro="" textlink="">
      <xdr:nvSpPr>
        <xdr:cNvPr id="311" name="テキスト ボックス 310"/>
        <xdr:cNvSpPr txBox="1"/>
      </xdr:nvSpPr>
      <xdr:spPr>
        <a:xfrm>
          <a:off x="9372111" y="52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50,415</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141569</xdr:rowOff>
    </xdr:from>
    <xdr:to>
      <xdr:col>12</xdr:col>
      <xdr:colOff>561975</xdr:colOff>
      <xdr:row>32</xdr:row>
      <xdr:rowOff>71719</xdr:rowOff>
    </xdr:to>
    <xdr:sp macro="" textlink="">
      <xdr:nvSpPr>
        <xdr:cNvPr id="312" name="円/楕円 311"/>
        <xdr:cNvSpPr/>
      </xdr:nvSpPr>
      <xdr:spPr>
        <a:xfrm>
          <a:off x="8699500" y="54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88246</xdr:rowOff>
    </xdr:from>
    <xdr:ext cx="534377" cy="259045"/>
    <xdr:sp macro="" textlink="">
      <xdr:nvSpPr>
        <xdr:cNvPr id="313" name="テキスト ボックス 312"/>
        <xdr:cNvSpPr txBox="1"/>
      </xdr:nvSpPr>
      <xdr:spPr>
        <a:xfrm>
          <a:off x="8483111" y="52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147422</xdr:rowOff>
    </xdr:from>
    <xdr:to>
      <xdr:col>11</xdr:col>
      <xdr:colOff>358775</xdr:colOff>
      <xdr:row>32</xdr:row>
      <xdr:rowOff>77572</xdr:rowOff>
    </xdr:to>
    <xdr:sp macro="" textlink="">
      <xdr:nvSpPr>
        <xdr:cNvPr id="314" name="円/楕円 313"/>
        <xdr:cNvSpPr/>
      </xdr:nvSpPr>
      <xdr:spPr>
        <a:xfrm>
          <a:off x="7810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94099</xdr:rowOff>
    </xdr:from>
    <xdr:ext cx="534377" cy="259045"/>
    <xdr:sp macro="" textlink="">
      <xdr:nvSpPr>
        <xdr:cNvPr id="315" name="テキスト ボックス 314"/>
        <xdr:cNvSpPr txBox="1"/>
      </xdr:nvSpPr>
      <xdr:spPr>
        <a:xfrm>
          <a:off x="7594111" y="52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9187</xdr:rowOff>
    </xdr:from>
    <xdr:to>
      <xdr:col>10</xdr:col>
      <xdr:colOff>155575</xdr:colOff>
      <xdr:row>32</xdr:row>
      <xdr:rowOff>110787</xdr:rowOff>
    </xdr:to>
    <xdr:sp macro="" textlink="">
      <xdr:nvSpPr>
        <xdr:cNvPr id="316" name="円/楕円 315"/>
        <xdr:cNvSpPr/>
      </xdr:nvSpPr>
      <xdr:spPr>
        <a:xfrm>
          <a:off x="6921500" y="54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127314</xdr:rowOff>
    </xdr:from>
    <xdr:ext cx="534377" cy="259045"/>
    <xdr:sp macro="" textlink="">
      <xdr:nvSpPr>
        <xdr:cNvPr id="317" name="テキスト ボックス 316"/>
        <xdr:cNvSpPr txBox="1"/>
      </xdr:nvSpPr>
      <xdr:spPr>
        <a:xfrm>
          <a:off x="6705111" y="52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27515</xdr:rowOff>
    </xdr:from>
    <xdr:to>
      <xdr:col>15</xdr:col>
      <xdr:colOff>180975</xdr:colOff>
      <xdr:row>55</xdr:row>
      <xdr:rowOff>165646</xdr:rowOff>
    </xdr:to>
    <xdr:cxnSp macro="">
      <xdr:nvCxnSpPr>
        <xdr:cNvPr id="347" name="直線コネクタ 346"/>
        <xdr:cNvCxnSpPr/>
      </xdr:nvCxnSpPr>
      <xdr:spPr>
        <a:xfrm>
          <a:off x="9639300" y="9457265"/>
          <a:ext cx="838200" cy="1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170142</xdr:rowOff>
    </xdr:from>
    <xdr:to>
      <xdr:col>14</xdr:col>
      <xdr:colOff>28575</xdr:colOff>
      <xdr:row>55</xdr:row>
      <xdr:rowOff>27515</xdr:rowOff>
    </xdr:to>
    <xdr:cxnSp macro="">
      <xdr:nvCxnSpPr>
        <xdr:cNvPr id="350" name="直線コネクタ 349"/>
        <xdr:cNvCxnSpPr/>
      </xdr:nvCxnSpPr>
      <xdr:spPr>
        <a:xfrm>
          <a:off x="8750300" y="9256992"/>
          <a:ext cx="889000" cy="2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170142</xdr:rowOff>
    </xdr:from>
    <xdr:to>
      <xdr:col>12</xdr:col>
      <xdr:colOff>511175</xdr:colOff>
      <xdr:row>54</xdr:row>
      <xdr:rowOff>138252</xdr:rowOff>
    </xdr:to>
    <xdr:cxnSp macro="">
      <xdr:nvCxnSpPr>
        <xdr:cNvPr id="353" name="直線コネクタ 352"/>
        <xdr:cNvCxnSpPr/>
      </xdr:nvCxnSpPr>
      <xdr:spPr>
        <a:xfrm flipV="1">
          <a:off x="7861300" y="9256992"/>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138252</xdr:rowOff>
    </xdr:from>
    <xdr:to>
      <xdr:col>11</xdr:col>
      <xdr:colOff>307975</xdr:colOff>
      <xdr:row>57</xdr:row>
      <xdr:rowOff>112554</xdr:rowOff>
    </xdr:to>
    <xdr:cxnSp macro="">
      <xdr:nvCxnSpPr>
        <xdr:cNvPr id="356" name="直線コネクタ 355"/>
        <xdr:cNvCxnSpPr/>
      </xdr:nvCxnSpPr>
      <xdr:spPr>
        <a:xfrm flipV="1">
          <a:off x="6972300" y="9396552"/>
          <a:ext cx="889000" cy="4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114846</xdr:rowOff>
    </xdr:from>
    <xdr:to>
      <xdr:col>15</xdr:col>
      <xdr:colOff>231775</xdr:colOff>
      <xdr:row>56</xdr:row>
      <xdr:rowOff>44996</xdr:rowOff>
    </xdr:to>
    <xdr:sp macro="" textlink="">
      <xdr:nvSpPr>
        <xdr:cNvPr id="366" name="円/楕円 365"/>
        <xdr:cNvSpPr/>
      </xdr:nvSpPr>
      <xdr:spPr>
        <a:xfrm>
          <a:off x="104267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137723</xdr:rowOff>
    </xdr:from>
    <xdr:ext cx="534377" cy="259045"/>
    <xdr:sp macro="" textlink="">
      <xdr:nvSpPr>
        <xdr:cNvPr id="367" name="普通建設事業費該当値テキスト"/>
        <xdr:cNvSpPr txBox="1"/>
      </xdr:nvSpPr>
      <xdr:spPr>
        <a:xfrm>
          <a:off x="10528300" y="939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148165</xdr:rowOff>
    </xdr:from>
    <xdr:to>
      <xdr:col>14</xdr:col>
      <xdr:colOff>79375</xdr:colOff>
      <xdr:row>55</xdr:row>
      <xdr:rowOff>78315</xdr:rowOff>
    </xdr:to>
    <xdr:sp macro="" textlink="">
      <xdr:nvSpPr>
        <xdr:cNvPr id="368" name="円/楕円 367"/>
        <xdr:cNvSpPr/>
      </xdr:nvSpPr>
      <xdr:spPr>
        <a:xfrm>
          <a:off x="9588500" y="94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94842</xdr:rowOff>
    </xdr:from>
    <xdr:ext cx="534377" cy="259045"/>
    <xdr:sp macro="" textlink="">
      <xdr:nvSpPr>
        <xdr:cNvPr id="369" name="テキスト ボックス 368"/>
        <xdr:cNvSpPr txBox="1"/>
      </xdr:nvSpPr>
      <xdr:spPr>
        <a:xfrm>
          <a:off x="9372111" y="9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119342</xdr:rowOff>
    </xdr:from>
    <xdr:to>
      <xdr:col>12</xdr:col>
      <xdr:colOff>561975</xdr:colOff>
      <xdr:row>54</xdr:row>
      <xdr:rowOff>49492</xdr:rowOff>
    </xdr:to>
    <xdr:sp macro="" textlink="">
      <xdr:nvSpPr>
        <xdr:cNvPr id="370" name="円/楕円 369"/>
        <xdr:cNvSpPr/>
      </xdr:nvSpPr>
      <xdr:spPr>
        <a:xfrm>
          <a:off x="8699500" y="92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66019</xdr:rowOff>
    </xdr:from>
    <xdr:ext cx="534377" cy="259045"/>
    <xdr:sp macro="" textlink="">
      <xdr:nvSpPr>
        <xdr:cNvPr id="371" name="テキスト ボックス 370"/>
        <xdr:cNvSpPr txBox="1"/>
      </xdr:nvSpPr>
      <xdr:spPr>
        <a:xfrm>
          <a:off x="8483111" y="89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87452</xdr:rowOff>
    </xdr:from>
    <xdr:to>
      <xdr:col>11</xdr:col>
      <xdr:colOff>358775</xdr:colOff>
      <xdr:row>55</xdr:row>
      <xdr:rowOff>17602</xdr:rowOff>
    </xdr:to>
    <xdr:sp macro="" textlink="">
      <xdr:nvSpPr>
        <xdr:cNvPr id="372" name="円/楕円 371"/>
        <xdr:cNvSpPr/>
      </xdr:nvSpPr>
      <xdr:spPr>
        <a:xfrm>
          <a:off x="7810500" y="93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34129</xdr:rowOff>
    </xdr:from>
    <xdr:ext cx="534377" cy="259045"/>
    <xdr:sp macro="" textlink="">
      <xdr:nvSpPr>
        <xdr:cNvPr id="373" name="テキスト ボックス 372"/>
        <xdr:cNvSpPr txBox="1"/>
      </xdr:nvSpPr>
      <xdr:spPr>
        <a:xfrm>
          <a:off x="7594111" y="9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61754</xdr:rowOff>
    </xdr:from>
    <xdr:to>
      <xdr:col>10</xdr:col>
      <xdr:colOff>155575</xdr:colOff>
      <xdr:row>57</xdr:row>
      <xdr:rowOff>163354</xdr:rowOff>
    </xdr:to>
    <xdr:sp macro="" textlink="">
      <xdr:nvSpPr>
        <xdr:cNvPr id="374" name="円/楕円 373"/>
        <xdr:cNvSpPr/>
      </xdr:nvSpPr>
      <xdr:spPr>
        <a:xfrm>
          <a:off x="6921500" y="98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154481</xdr:rowOff>
    </xdr:from>
    <xdr:ext cx="534377" cy="259045"/>
    <xdr:sp macro="" textlink="">
      <xdr:nvSpPr>
        <xdr:cNvPr id="375" name="テキスト ボックス 374"/>
        <xdr:cNvSpPr txBox="1"/>
      </xdr:nvSpPr>
      <xdr:spPr>
        <a:xfrm>
          <a:off x="6705111" y="9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43231</xdr:rowOff>
    </xdr:from>
    <xdr:to>
      <xdr:col>15</xdr:col>
      <xdr:colOff>180975</xdr:colOff>
      <xdr:row>76</xdr:row>
      <xdr:rowOff>170241</xdr:rowOff>
    </xdr:to>
    <xdr:cxnSp macro="">
      <xdr:nvCxnSpPr>
        <xdr:cNvPr id="402" name="直線コネクタ 401"/>
        <xdr:cNvCxnSpPr/>
      </xdr:nvCxnSpPr>
      <xdr:spPr>
        <a:xfrm>
          <a:off x="9639300" y="13073431"/>
          <a:ext cx="838200" cy="1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77658</xdr:rowOff>
    </xdr:from>
    <xdr:to>
      <xdr:col>14</xdr:col>
      <xdr:colOff>28575</xdr:colOff>
      <xdr:row>76</xdr:row>
      <xdr:rowOff>43231</xdr:rowOff>
    </xdr:to>
    <xdr:cxnSp macro="">
      <xdr:nvCxnSpPr>
        <xdr:cNvPr id="405" name="直線コネクタ 404"/>
        <xdr:cNvCxnSpPr/>
      </xdr:nvCxnSpPr>
      <xdr:spPr>
        <a:xfrm>
          <a:off x="8750300" y="12764958"/>
          <a:ext cx="889000" cy="30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119441</xdr:rowOff>
    </xdr:from>
    <xdr:to>
      <xdr:col>15</xdr:col>
      <xdr:colOff>231775</xdr:colOff>
      <xdr:row>77</xdr:row>
      <xdr:rowOff>49591</xdr:rowOff>
    </xdr:to>
    <xdr:sp macro="" textlink="">
      <xdr:nvSpPr>
        <xdr:cNvPr id="415" name="円/楕円 414"/>
        <xdr:cNvSpPr/>
      </xdr:nvSpPr>
      <xdr:spPr>
        <a:xfrm>
          <a:off x="10426700" y="131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142318</xdr:rowOff>
    </xdr:from>
    <xdr:ext cx="534377" cy="259045"/>
    <xdr:sp macro="" textlink="">
      <xdr:nvSpPr>
        <xdr:cNvPr id="416" name="普通建設事業費 （ うち新規整備　）該当値テキスト"/>
        <xdr:cNvSpPr txBox="1"/>
      </xdr:nvSpPr>
      <xdr:spPr>
        <a:xfrm>
          <a:off x="10528300" y="130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163881</xdr:rowOff>
    </xdr:from>
    <xdr:to>
      <xdr:col>14</xdr:col>
      <xdr:colOff>79375</xdr:colOff>
      <xdr:row>76</xdr:row>
      <xdr:rowOff>94031</xdr:rowOff>
    </xdr:to>
    <xdr:sp macro="" textlink="">
      <xdr:nvSpPr>
        <xdr:cNvPr id="417" name="円/楕円 416"/>
        <xdr:cNvSpPr/>
      </xdr:nvSpPr>
      <xdr:spPr>
        <a:xfrm>
          <a:off x="95885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110558</xdr:rowOff>
    </xdr:from>
    <xdr:ext cx="534377" cy="259045"/>
    <xdr:sp macro="" textlink="">
      <xdr:nvSpPr>
        <xdr:cNvPr id="418" name="テキスト ボックス 417"/>
        <xdr:cNvSpPr txBox="1"/>
      </xdr:nvSpPr>
      <xdr:spPr>
        <a:xfrm>
          <a:off x="9372111" y="1279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26858</xdr:rowOff>
    </xdr:from>
    <xdr:to>
      <xdr:col>12</xdr:col>
      <xdr:colOff>561975</xdr:colOff>
      <xdr:row>74</xdr:row>
      <xdr:rowOff>128458</xdr:rowOff>
    </xdr:to>
    <xdr:sp macro="" textlink="">
      <xdr:nvSpPr>
        <xdr:cNvPr id="419" name="円/楕円 418"/>
        <xdr:cNvSpPr/>
      </xdr:nvSpPr>
      <xdr:spPr>
        <a:xfrm>
          <a:off x="8699500" y="127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144985</xdr:rowOff>
    </xdr:from>
    <xdr:ext cx="534377" cy="259045"/>
    <xdr:sp macro="" textlink="">
      <xdr:nvSpPr>
        <xdr:cNvPr id="420" name="テキスト ボックス 419"/>
        <xdr:cNvSpPr txBox="1"/>
      </xdr:nvSpPr>
      <xdr:spPr>
        <a:xfrm>
          <a:off x="8483111" y="12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32486</xdr:rowOff>
    </xdr:from>
    <xdr:to>
      <xdr:col>15</xdr:col>
      <xdr:colOff>180975</xdr:colOff>
      <xdr:row>97</xdr:row>
      <xdr:rowOff>121706</xdr:rowOff>
    </xdr:to>
    <xdr:cxnSp macro="">
      <xdr:nvCxnSpPr>
        <xdr:cNvPr id="452" name="直線コネクタ 451"/>
        <xdr:cNvCxnSpPr/>
      </xdr:nvCxnSpPr>
      <xdr:spPr>
        <a:xfrm>
          <a:off x="9639300" y="16663136"/>
          <a:ext cx="838200" cy="8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20731</xdr:rowOff>
    </xdr:from>
    <xdr:to>
      <xdr:col>14</xdr:col>
      <xdr:colOff>28575</xdr:colOff>
      <xdr:row>97</xdr:row>
      <xdr:rowOff>32486</xdr:rowOff>
    </xdr:to>
    <xdr:cxnSp macro="">
      <xdr:nvCxnSpPr>
        <xdr:cNvPr id="455" name="直線コネクタ 454"/>
        <xdr:cNvCxnSpPr/>
      </xdr:nvCxnSpPr>
      <xdr:spPr>
        <a:xfrm>
          <a:off x="8750300" y="16651381"/>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70906</xdr:rowOff>
    </xdr:from>
    <xdr:to>
      <xdr:col>15</xdr:col>
      <xdr:colOff>231775</xdr:colOff>
      <xdr:row>98</xdr:row>
      <xdr:rowOff>1056</xdr:rowOff>
    </xdr:to>
    <xdr:sp macro="" textlink="">
      <xdr:nvSpPr>
        <xdr:cNvPr id="465" name="円/楕円 464"/>
        <xdr:cNvSpPr/>
      </xdr:nvSpPr>
      <xdr:spPr>
        <a:xfrm>
          <a:off x="10426700" y="167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49333</xdr:rowOff>
    </xdr:from>
    <xdr:ext cx="534377" cy="259045"/>
    <xdr:sp macro="" textlink="">
      <xdr:nvSpPr>
        <xdr:cNvPr id="466" name="普通建設事業費 （ うち更新整備　）該当値テキスト"/>
        <xdr:cNvSpPr txBox="1"/>
      </xdr:nvSpPr>
      <xdr:spPr>
        <a:xfrm>
          <a:off x="10528300" y="166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153136</xdr:rowOff>
    </xdr:from>
    <xdr:to>
      <xdr:col>14</xdr:col>
      <xdr:colOff>79375</xdr:colOff>
      <xdr:row>97</xdr:row>
      <xdr:rowOff>83286</xdr:rowOff>
    </xdr:to>
    <xdr:sp macro="" textlink="">
      <xdr:nvSpPr>
        <xdr:cNvPr id="467" name="円/楕円 466"/>
        <xdr:cNvSpPr/>
      </xdr:nvSpPr>
      <xdr:spPr>
        <a:xfrm>
          <a:off x="9588500" y="166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74413</xdr:rowOff>
    </xdr:from>
    <xdr:ext cx="534377" cy="259045"/>
    <xdr:sp macro="" textlink="">
      <xdr:nvSpPr>
        <xdr:cNvPr id="468" name="テキスト ボックス 467"/>
        <xdr:cNvSpPr txBox="1"/>
      </xdr:nvSpPr>
      <xdr:spPr>
        <a:xfrm>
          <a:off x="9372111" y="167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141381</xdr:rowOff>
    </xdr:from>
    <xdr:to>
      <xdr:col>12</xdr:col>
      <xdr:colOff>561975</xdr:colOff>
      <xdr:row>97</xdr:row>
      <xdr:rowOff>71531</xdr:rowOff>
    </xdr:to>
    <xdr:sp macro="" textlink="">
      <xdr:nvSpPr>
        <xdr:cNvPr id="469" name="円/楕円 468"/>
        <xdr:cNvSpPr/>
      </xdr:nvSpPr>
      <xdr:spPr>
        <a:xfrm>
          <a:off x="8699500" y="1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88058</xdr:rowOff>
    </xdr:from>
    <xdr:ext cx="534377" cy="259045"/>
    <xdr:sp macro="" textlink="">
      <xdr:nvSpPr>
        <xdr:cNvPr id="470" name="テキスト ボックス 469"/>
        <xdr:cNvSpPr txBox="1"/>
      </xdr:nvSpPr>
      <xdr:spPr>
        <a:xfrm>
          <a:off x="8483111" y="163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91825</xdr:rowOff>
    </xdr:from>
    <xdr:to>
      <xdr:col>23</xdr:col>
      <xdr:colOff>517525</xdr:colOff>
      <xdr:row>39</xdr:row>
      <xdr:rowOff>98878</xdr:rowOff>
    </xdr:to>
    <xdr:cxnSp macro="">
      <xdr:nvCxnSpPr>
        <xdr:cNvPr id="501" name="直線コネクタ 500"/>
        <xdr:cNvCxnSpPr/>
      </xdr:nvCxnSpPr>
      <xdr:spPr>
        <a:xfrm flipV="1">
          <a:off x="15481300" y="6778375"/>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41025</xdr:rowOff>
    </xdr:from>
    <xdr:to>
      <xdr:col>23</xdr:col>
      <xdr:colOff>568325</xdr:colOff>
      <xdr:row>39</xdr:row>
      <xdr:rowOff>142625</xdr:rowOff>
    </xdr:to>
    <xdr:sp macro="" textlink="">
      <xdr:nvSpPr>
        <xdr:cNvPr id="520" name="円/楕円 519"/>
        <xdr:cNvSpPr/>
      </xdr:nvSpPr>
      <xdr:spPr>
        <a:xfrm>
          <a:off x="162687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78565" cy="259045"/>
    <xdr:sp macro="" textlink="">
      <xdr:nvSpPr>
        <xdr:cNvPr id="521" name="災害復旧事業費該当値テキスト"/>
        <xdr:cNvSpPr txBox="1"/>
      </xdr:nvSpPr>
      <xdr:spPr>
        <a:xfrm>
          <a:off x="16370300" y="666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2279</xdr:rowOff>
    </xdr:from>
    <xdr:to>
      <xdr:col>23</xdr:col>
      <xdr:colOff>517525</xdr:colOff>
      <xdr:row>70</xdr:row>
      <xdr:rowOff>12990</xdr:rowOff>
    </xdr:to>
    <xdr:cxnSp macro="">
      <xdr:nvCxnSpPr>
        <xdr:cNvPr id="610" name="直線コネクタ 609"/>
        <xdr:cNvCxnSpPr/>
      </xdr:nvCxnSpPr>
      <xdr:spPr>
        <a:xfrm>
          <a:off x="15481300" y="12003779"/>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2279</xdr:rowOff>
    </xdr:from>
    <xdr:to>
      <xdr:col>22</xdr:col>
      <xdr:colOff>365125</xdr:colOff>
      <xdr:row>70</xdr:row>
      <xdr:rowOff>5414</xdr:rowOff>
    </xdr:to>
    <xdr:cxnSp macro="">
      <xdr:nvCxnSpPr>
        <xdr:cNvPr id="613" name="直線コネクタ 612"/>
        <xdr:cNvCxnSpPr/>
      </xdr:nvCxnSpPr>
      <xdr:spPr>
        <a:xfrm flipV="1">
          <a:off x="14592300" y="1200377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4434</xdr:rowOff>
    </xdr:from>
    <xdr:to>
      <xdr:col>21</xdr:col>
      <xdr:colOff>161925</xdr:colOff>
      <xdr:row>70</xdr:row>
      <xdr:rowOff>5414</xdr:rowOff>
    </xdr:to>
    <xdr:cxnSp macro="">
      <xdr:nvCxnSpPr>
        <xdr:cNvPr id="616" name="直線コネクタ 615"/>
        <xdr:cNvCxnSpPr/>
      </xdr:nvCxnSpPr>
      <xdr:spPr>
        <a:xfrm>
          <a:off x="13703300" y="1200593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4434</xdr:rowOff>
    </xdr:from>
    <xdr:to>
      <xdr:col>19</xdr:col>
      <xdr:colOff>644525</xdr:colOff>
      <xdr:row>70</xdr:row>
      <xdr:rowOff>7504</xdr:rowOff>
    </xdr:to>
    <xdr:cxnSp macro="">
      <xdr:nvCxnSpPr>
        <xdr:cNvPr id="619" name="直線コネクタ 618"/>
        <xdr:cNvCxnSpPr/>
      </xdr:nvCxnSpPr>
      <xdr:spPr>
        <a:xfrm flipV="1">
          <a:off x="12814300" y="12005934"/>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133640</xdr:rowOff>
    </xdr:from>
    <xdr:to>
      <xdr:col>23</xdr:col>
      <xdr:colOff>568325</xdr:colOff>
      <xdr:row>70</xdr:row>
      <xdr:rowOff>63790</xdr:rowOff>
    </xdr:to>
    <xdr:sp macro="" textlink="">
      <xdr:nvSpPr>
        <xdr:cNvPr id="629" name="円/楕円 628"/>
        <xdr:cNvSpPr/>
      </xdr:nvSpPr>
      <xdr:spPr>
        <a:xfrm>
          <a:off x="16268700" y="119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48567</xdr:rowOff>
    </xdr:from>
    <xdr:ext cx="534377" cy="259045"/>
    <xdr:sp macro="" textlink="">
      <xdr:nvSpPr>
        <xdr:cNvPr id="630" name="公債費該当値テキスト"/>
        <xdr:cNvSpPr txBox="1"/>
      </xdr:nvSpPr>
      <xdr:spPr>
        <a:xfrm>
          <a:off x="16370300" y="118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59,880</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122929</xdr:rowOff>
    </xdr:from>
    <xdr:to>
      <xdr:col>22</xdr:col>
      <xdr:colOff>415925</xdr:colOff>
      <xdr:row>70</xdr:row>
      <xdr:rowOff>53079</xdr:rowOff>
    </xdr:to>
    <xdr:sp macro="" textlink="">
      <xdr:nvSpPr>
        <xdr:cNvPr id="631" name="円/楕円 630"/>
        <xdr:cNvSpPr/>
      </xdr:nvSpPr>
      <xdr:spPr>
        <a:xfrm>
          <a:off x="15430500" y="119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69606</xdr:rowOff>
    </xdr:from>
    <xdr:ext cx="534377" cy="259045"/>
    <xdr:sp macro="" textlink="">
      <xdr:nvSpPr>
        <xdr:cNvPr id="632" name="テキスト ボックス 631"/>
        <xdr:cNvSpPr txBox="1"/>
      </xdr:nvSpPr>
      <xdr:spPr>
        <a:xfrm>
          <a:off x="15214111" y="117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126064</xdr:rowOff>
    </xdr:from>
    <xdr:to>
      <xdr:col>21</xdr:col>
      <xdr:colOff>212725</xdr:colOff>
      <xdr:row>70</xdr:row>
      <xdr:rowOff>56214</xdr:rowOff>
    </xdr:to>
    <xdr:sp macro="" textlink="">
      <xdr:nvSpPr>
        <xdr:cNvPr id="633" name="円/楕円 632"/>
        <xdr:cNvSpPr/>
      </xdr:nvSpPr>
      <xdr:spPr>
        <a:xfrm>
          <a:off x="14541500" y="119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72741</xdr:rowOff>
    </xdr:from>
    <xdr:ext cx="534377" cy="259045"/>
    <xdr:sp macro="" textlink="">
      <xdr:nvSpPr>
        <xdr:cNvPr id="634" name="テキスト ボックス 633"/>
        <xdr:cNvSpPr txBox="1"/>
      </xdr:nvSpPr>
      <xdr:spPr>
        <a:xfrm>
          <a:off x="14325111" y="117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60,112</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125084</xdr:rowOff>
    </xdr:from>
    <xdr:to>
      <xdr:col>20</xdr:col>
      <xdr:colOff>9525</xdr:colOff>
      <xdr:row>70</xdr:row>
      <xdr:rowOff>55234</xdr:rowOff>
    </xdr:to>
    <xdr:sp macro="" textlink="">
      <xdr:nvSpPr>
        <xdr:cNvPr id="635" name="円/楕円 634"/>
        <xdr:cNvSpPr/>
      </xdr:nvSpPr>
      <xdr:spPr>
        <a:xfrm>
          <a:off x="13652500" y="119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71761</xdr:rowOff>
    </xdr:from>
    <xdr:ext cx="534377" cy="259045"/>
    <xdr:sp macro="" textlink="">
      <xdr:nvSpPr>
        <xdr:cNvPr id="636" name="テキスト ボックス 635"/>
        <xdr:cNvSpPr txBox="1"/>
      </xdr:nvSpPr>
      <xdr:spPr>
        <a:xfrm>
          <a:off x="13436111" y="117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128154</xdr:rowOff>
    </xdr:from>
    <xdr:to>
      <xdr:col>18</xdr:col>
      <xdr:colOff>492125</xdr:colOff>
      <xdr:row>70</xdr:row>
      <xdr:rowOff>58304</xdr:rowOff>
    </xdr:to>
    <xdr:sp macro="" textlink="">
      <xdr:nvSpPr>
        <xdr:cNvPr id="637" name="円/楕円 636"/>
        <xdr:cNvSpPr/>
      </xdr:nvSpPr>
      <xdr:spPr>
        <a:xfrm>
          <a:off x="12763500" y="119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74831</xdr:rowOff>
    </xdr:from>
    <xdr:ext cx="534377" cy="259045"/>
    <xdr:sp macro="" textlink="">
      <xdr:nvSpPr>
        <xdr:cNvPr id="638" name="テキスト ボックス 637"/>
        <xdr:cNvSpPr txBox="1"/>
      </xdr:nvSpPr>
      <xdr:spPr>
        <a:xfrm>
          <a:off x="12547111" y="117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126030</xdr:rowOff>
    </xdr:from>
    <xdr:to>
      <xdr:col>23</xdr:col>
      <xdr:colOff>517525</xdr:colOff>
      <xdr:row>97</xdr:row>
      <xdr:rowOff>59142</xdr:rowOff>
    </xdr:to>
    <xdr:cxnSp macro="">
      <xdr:nvCxnSpPr>
        <xdr:cNvPr id="665" name="直線コネクタ 664"/>
        <xdr:cNvCxnSpPr/>
      </xdr:nvCxnSpPr>
      <xdr:spPr>
        <a:xfrm flipV="1">
          <a:off x="15481300" y="16585230"/>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59142</xdr:rowOff>
    </xdr:from>
    <xdr:to>
      <xdr:col>22</xdr:col>
      <xdr:colOff>365125</xdr:colOff>
      <xdr:row>97</xdr:row>
      <xdr:rowOff>147382</xdr:rowOff>
    </xdr:to>
    <xdr:cxnSp macro="">
      <xdr:nvCxnSpPr>
        <xdr:cNvPr id="668" name="直線コネクタ 667"/>
        <xdr:cNvCxnSpPr/>
      </xdr:nvCxnSpPr>
      <xdr:spPr>
        <a:xfrm flipV="1">
          <a:off x="14592300" y="16689792"/>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50135</xdr:rowOff>
    </xdr:from>
    <xdr:to>
      <xdr:col>21</xdr:col>
      <xdr:colOff>161925</xdr:colOff>
      <xdr:row>97</xdr:row>
      <xdr:rowOff>147382</xdr:rowOff>
    </xdr:to>
    <xdr:cxnSp macro="">
      <xdr:nvCxnSpPr>
        <xdr:cNvPr id="671" name="直線コネクタ 670"/>
        <xdr:cNvCxnSpPr/>
      </xdr:nvCxnSpPr>
      <xdr:spPr>
        <a:xfrm>
          <a:off x="13703300" y="16337885"/>
          <a:ext cx="889000" cy="4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50135</xdr:rowOff>
    </xdr:from>
    <xdr:to>
      <xdr:col>19</xdr:col>
      <xdr:colOff>644525</xdr:colOff>
      <xdr:row>97</xdr:row>
      <xdr:rowOff>146512</xdr:rowOff>
    </xdr:to>
    <xdr:cxnSp macro="">
      <xdr:nvCxnSpPr>
        <xdr:cNvPr id="674" name="直線コネクタ 673"/>
        <xdr:cNvCxnSpPr/>
      </xdr:nvCxnSpPr>
      <xdr:spPr>
        <a:xfrm flipV="1">
          <a:off x="12814300" y="16337885"/>
          <a:ext cx="889000" cy="4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75230</xdr:rowOff>
    </xdr:from>
    <xdr:to>
      <xdr:col>23</xdr:col>
      <xdr:colOff>568325</xdr:colOff>
      <xdr:row>97</xdr:row>
      <xdr:rowOff>5380</xdr:rowOff>
    </xdr:to>
    <xdr:sp macro="" textlink="">
      <xdr:nvSpPr>
        <xdr:cNvPr id="684" name="円/楕円 683"/>
        <xdr:cNvSpPr/>
      </xdr:nvSpPr>
      <xdr:spPr>
        <a:xfrm>
          <a:off x="16268700" y="165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98107</xdr:rowOff>
    </xdr:from>
    <xdr:ext cx="469744" cy="259045"/>
    <xdr:sp macro="" textlink="">
      <xdr:nvSpPr>
        <xdr:cNvPr id="685" name="積立金該当値テキスト"/>
        <xdr:cNvSpPr txBox="1"/>
      </xdr:nvSpPr>
      <xdr:spPr>
        <a:xfrm>
          <a:off x="16370300" y="163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8342</xdr:rowOff>
    </xdr:from>
    <xdr:to>
      <xdr:col>22</xdr:col>
      <xdr:colOff>415925</xdr:colOff>
      <xdr:row>97</xdr:row>
      <xdr:rowOff>109942</xdr:rowOff>
    </xdr:to>
    <xdr:sp macro="" textlink="">
      <xdr:nvSpPr>
        <xdr:cNvPr id="686" name="円/楕円 685"/>
        <xdr:cNvSpPr/>
      </xdr:nvSpPr>
      <xdr:spPr>
        <a:xfrm>
          <a:off x="15430500" y="166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101069</xdr:rowOff>
    </xdr:from>
    <xdr:ext cx="469744" cy="259045"/>
    <xdr:sp macro="" textlink="">
      <xdr:nvSpPr>
        <xdr:cNvPr id="687" name="テキスト ボックス 686"/>
        <xdr:cNvSpPr txBox="1"/>
      </xdr:nvSpPr>
      <xdr:spPr>
        <a:xfrm>
          <a:off x="15246427" y="1673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96582</xdr:rowOff>
    </xdr:from>
    <xdr:to>
      <xdr:col>21</xdr:col>
      <xdr:colOff>212725</xdr:colOff>
      <xdr:row>98</xdr:row>
      <xdr:rowOff>26732</xdr:rowOff>
    </xdr:to>
    <xdr:sp macro="" textlink="">
      <xdr:nvSpPr>
        <xdr:cNvPr id="688" name="円/楕円 687"/>
        <xdr:cNvSpPr/>
      </xdr:nvSpPr>
      <xdr:spPr>
        <a:xfrm>
          <a:off x="14541500" y="167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17859</xdr:rowOff>
    </xdr:from>
    <xdr:ext cx="469744" cy="259045"/>
    <xdr:sp macro="" textlink="">
      <xdr:nvSpPr>
        <xdr:cNvPr id="689" name="テキスト ボックス 688"/>
        <xdr:cNvSpPr txBox="1"/>
      </xdr:nvSpPr>
      <xdr:spPr>
        <a:xfrm>
          <a:off x="14357427" y="1681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170785</xdr:rowOff>
    </xdr:from>
    <xdr:to>
      <xdr:col>20</xdr:col>
      <xdr:colOff>9525</xdr:colOff>
      <xdr:row>95</xdr:row>
      <xdr:rowOff>100935</xdr:rowOff>
    </xdr:to>
    <xdr:sp macro="" textlink="">
      <xdr:nvSpPr>
        <xdr:cNvPr id="690" name="円/楕円 689"/>
        <xdr:cNvSpPr/>
      </xdr:nvSpPr>
      <xdr:spPr>
        <a:xfrm>
          <a:off x="13652500" y="162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117462</xdr:rowOff>
    </xdr:from>
    <xdr:ext cx="534377" cy="259045"/>
    <xdr:sp macro="" textlink="">
      <xdr:nvSpPr>
        <xdr:cNvPr id="691" name="テキスト ボックス 690"/>
        <xdr:cNvSpPr txBox="1"/>
      </xdr:nvSpPr>
      <xdr:spPr>
        <a:xfrm>
          <a:off x="13436111" y="160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95712</xdr:rowOff>
    </xdr:from>
    <xdr:to>
      <xdr:col>18</xdr:col>
      <xdr:colOff>492125</xdr:colOff>
      <xdr:row>98</xdr:row>
      <xdr:rowOff>25862</xdr:rowOff>
    </xdr:to>
    <xdr:sp macro="" textlink="">
      <xdr:nvSpPr>
        <xdr:cNvPr id="692" name="円/楕円 691"/>
        <xdr:cNvSpPr/>
      </xdr:nvSpPr>
      <xdr:spPr>
        <a:xfrm>
          <a:off x="12763500" y="16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16989</xdr:rowOff>
    </xdr:from>
    <xdr:ext cx="469744" cy="259045"/>
    <xdr:sp macro="" textlink="">
      <xdr:nvSpPr>
        <xdr:cNvPr id="693" name="テキスト ボックス 692"/>
        <xdr:cNvSpPr txBox="1"/>
      </xdr:nvSpPr>
      <xdr:spPr>
        <a:xfrm>
          <a:off x="12579427" y="1681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92511</xdr:rowOff>
    </xdr:from>
    <xdr:to>
      <xdr:col>32</xdr:col>
      <xdr:colOff>187325</xdr:colOff>
      <xdr:row>39</xdr:row>
      <xdr:rowOff>98878</xdr:rowOff>
    </xdr:to>
    <xdr:cxnSp macro="">
      <xdr:nvCxnSpPr>
        <xdr:cNvPr id="724" name="直線コネクタ 723"/>
        <xdr:cNvCxnSpPr/>
      </xdr:nvCxnSpPr>
      <xdr:spPr>
        <a:xfrm>
          <a:off x="21323300" y="6779061"/>
          <a:ext cx="8382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92511</xdr:rowOff>
    </xdr:from>
    <xdr:to>
      <xdr:col>31</xdr:col>
      <xdr:colOff>34925</xdr:colOff>
      <xdr:row>39</xdr:row>
      <xdr:rowOff>92837</xdr:rowOff>
    </xdr:to>
    <xdr:cxnSp macro="">
      <xdr:nvCxnSpPr>
        <xdr:cNvPr id="727" name="直線コネクタ 726"/>
        <xdr:cNvCxnSpPr/>
      </xdr:nvCxnSpPr>
      <xdr:spPr>
        <a:xfrm flipV="1">
          <a:off x="20434300" y="677906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73243</xdr:rowOff>
    </xdr:from>
    <xdr:to>
      <xdr:col>29</xdr:col>
      <xdr:colOff>517525</xdr:colOff>
      <xdr:row>39</xdr:row>
      <xdr:rowOff>92837</xdr:rowOff>
    </xdr:to>
    <xdr:cxnSp macro="">
      <xdr:nvCxnSpPr>
        <xdr:cNvPr id="730" name="直線コネクタ 729"/>
        <xdr:cNvCxnSpPr/>
      </xdr:nvCxnSpPr>
      <xdr:spPr>
        <a:xfrm>
          <a:off x="19545300" y="67597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73243</xdr:rowOff>
    </xdr:from>
    <xdr:to>
      <xdr:col>28</xdr:col>
      <xdr:colOff>314325</xdr:colOff>
      <xdr:row>39</xdr:row>
      <xdr:rowOff>98878</xdr:rowOff>
    </xdr:to>
    <xdr:cxnSp macro="">
      <xdr:nvCxnSpPr>
        <xdr:cNvPr id="733" name="直線コネクタ 732"/>
        <xdr:cNvCxnSpPr/>
      </xdr:nvCxnSpPr>
      <xdr:spPr>
        <a:xfrm flipV="1">
          <a:off x="18656300" y="6759793"/>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41711</xdr:rowOff>
    </xdr:from>
    <xdr:to>
      <xdr:col>31</xdr:col>
      <xdr:colOff>85725</xdr:colOff>
      <xdr:row>39</xdr:row>
      <xdr:rowOff>143311</xdr:rowOff>
    </xdr:to>
    <xdr:sp macro="" textlink="">
      <xdr:nvSpPr>
        <xdr:cNvPr id="745" name="円/楕円 744"/>
        <xdr:cNvSpPr/>
      </xdr:nvSpPr>
      <xdr:spPr>
        <a:xfrm>
          <a:off x="21272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134438</xdr:rowOff>
    </xdr:from>
    <xdr:ext cx="313932" cy="259045"/>
    <xdr:sp macro="" textlink="">
      <xdr:nvSpPr>
        <xdr:cNvPr id="746" name="テキスト ボックス 745"/>
        <xdr:cNvSpPr txBox="1"/>
      </xdr:nvSpPr>
      <xdr:spPr>
        <a:xfrm>
          <a:off x="21166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42037</xdr:rowOff>
    </xdr:from>
    <xdr:to>
      <xdr:col>29</xdr:col>
      <xdr:colOff>568325</xdr:colOff>
      <xdr:row>39</xdr:row>
      <xdr:rowOff>143637</xdr:rowOff>
    </xdr:to>
    <xdr:sp macro="" textlink="">
      <xdr:nvSpPr>
        <xdr:cNvPr id="747" name="円/楕円 746"/>
        <xdr:cNvSpPr/>
      </xdr:nvSpPr>
      <xdr:spPr>
        <a:xfrm>
          <a:off x="20383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134764</xdr:rowOff>
    </xdr:from>
    <xdr:ext cx="313932" cy="259045"/>
    <xdr:sp macro="" textlink="">
      <xdr:nvSpPr>
        <xdr:cNvPr id="748" name="テキスト ボックス 747"/>
        <xdr:cNvSpPr txBox="1"/>
      </xdr:nvSpPr>
      <xdr:spPr>
        <a:xfrm>
          <a:off x="20277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22443</xdr:rowOff>
    </xdr:from>
    <xdr:to>
      <xdr:col>28</xdr:col>
      <xdr:colOff>365125</xdr:colOff>
      <xdr:row>39</xdr:row>
      <xdr:rowOff>124043</xdr:rowOff>
    </xdr:to>
    <xdr:sp macro="" textlink="">
      <xdr:nvSpPr>
        <xdr:cNvPr id="749" name="円/楕円 748"/>
        <xdr:cNvSpPr/>
      </xdr:nvSpPr>
      <xdr:spPr>
        <a:xfrm>
          <a:off x="19494500" y="67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115170</xdr:rowOff>
    </xdr:from>
    <xdr:ext cx="378565" cy="259045"/>
    <xdr:sp macro="" textlink="">
      <xdr:nvSpPr>
        <xdr:cNvPr id="750" name="テキスト ボックス 749"/>
        <xdr:cNvSpPr txBox="1"/>
      </xdr:nvSpPr>
      <xdr:spPr>
        <a:xfrm>
          <a:off x="19356017" y="680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39965</xdr:rowOff>
    </xdr:from>
    <xdr:to>
      <xdr:col>32</xdr:col>
      <xdr:colOff>187325</xdr:colOff>
      <xdr:row>54</xdr:row>
      <xdr:rowOff>91498</xdr:rowOff>
    </xdr:to>
    <xdr:cxnSp macro="">
      <xdr:nvCxnSpPr>
        <xdr:cNvPr id="783" name="直線コネクタ 782"/>
        <xdr:cNvCxnSpPr/>
      </xdr:nvCxnSpPr>
      <xdr:spPr>
        <a:xfrm flipV="1">
          <a:off x="21323300" y="9298265"/>
          <a:ext cx="8382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91498</xdr:rowOff>
    </xdr:from>
    <xdr:to>
      <xdr:col>31</xdr:col>
      <xdr:colOff>34925</xdr:colOff>
      <xdr:row>55</xdr:row>
      <xdr:rowOff>83366</xdr:rowOff>
    </xdr:to>
    <xdr:cxnSp macro="">
      <xdr:nvCxnSpPr>
        <xdr:cNvPr id="786" name="直線コネクタ 785"/>
        <xdr:cNvCxnSpPr/>
      </xdr:nvCxnSpPr>
      <xdr:spPr>
        <a:xfrm flipV="1">
          <a:off x="20434300" y="9349798"/>
          <a:ext cx="889000" cy="16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83366</xdr:rowOff>
    </xdr:from>
    <xdr:to>
      <xdr:col>29</xdr:col>
      <xdr:colOff>517525</xdr:colOff>
      <xdr:row>56</xdr:row>
      <xdr:rowOff>2344</xdr:rowOff>
    </xdr:to>
    <xdr:cxnSp macro="">
      <xdr:nvCxnSpPr>
        <xdr:cNvPr id="789" name="直線コネクタ 788"/>
        <xdr:cNvCxnSpPr/>
      </xdr:nvCxnSpPr>
      <xdr:spPr>
        <a:xfrm flipV="1">
          <a:off x="19545300" y="9513116"/>
          <a:ext cx="889000" cy="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2344</xdr:rowOff>
    </xdr:from>
    <xdr:to>
      <xdr:col>28</xdr:col>
      <xdr:colOff>314325</xdr:colOff>
      <xdr:row>56</xdr:row>
      <xdr:rowOff>89081</xdr:rowOff>
    </xdr:to>
    <xdr:cxnSp macro="">
      <xdr:nvCxnSpPr>
        <xdr:cNvPr id="792" name="直線コネクタ 791"/>
        <xdr:cNvCxnSpPr/>
      </xdr:nvCxnSpPr>
      <xdr:spPr>
        <a:xfrm flipV="1">
          <a:off x="18656300" y="9603544"/>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160615</xdr:rowOff>
    </xdr:from>
    <xdr:to>
      <xdr:col>32</xdr:col>
      <xdr:colOff>238125</xdr:colOff>
      <xdr:row>54</xdr:row>
      <xdr:rowOff>90765</xdr:rowOff>
    </xdr:to>
    <xdr:sp macro="" textlink="">
      <xdr:nvSpPr>
        <xdr:cNvPr id="802" name="円/楕円 801"/>
        <xdr:cNvSpPr/>
      </xdr:nvSpPr>
      <xdr:spPr>
        <a:xfrm>
          <a:off x="22110700" y="92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12042</xdr:rowOff>
    </xdr:from>
    <xdr:ext cx="534377" cy="259045"/>
    <xdr:sp macro="" textlink="">
      <xdr:nvSpPr>
        <xdr:cNvPr id="803" name="貸付金該当値テキスト"/>
        <xdr:cNvSpPr txBox="1"/>
      </xdr:nvSpPr>
      <xdr:spPr>
        <a:xfrm>
          <a:off x="22212300" y="90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40698</xdr:rowOff>
    </xdr:from>
    <xdr:to>
      <xdr:col>31</xdr:col>
      <xdr:colOff>85725</xdr:colOff>
      <xdr:row>54</xdr:row>
      <xdr:rowOff>142298</xdr:rowOff>
    </xdr:to>
    <xdr:sp macro="" textlink="">
      <xdr:nvSpPr>
        <xdr:cNvPr id="804" name="円/楕円 803"/>
        <xdr:cNvSpPr/>
      </xdr:nvSpPr>
      <xdr:spPr>
        <a:xfrm>
          <a:off x="21272500" y="92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158825</xdr:rowOff>
    </xdr:from>
    <xdr:ext cx="534377" cy="259045"/>
    <xdr:sp macro="" textlink="">
      <xdr:nvSpPr>
        <xdr:cNvPr id="805" name="テキスト ボックス 804"/>
        <xdr:cNvSpPr txBox="1"/>
      </xdr:nvSpPr>
      <xdr:spPr>
        <a:xfrm>
          <a:off x="21056111" y="90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32566</xdr:rowOff>
    </xdr:from>
    <xdr:to>
      <xdr:col>29</xdr:col>
      <xdr:colOff>568325</xdr:colOff>
      <xdr:row>55</xdr:row>
      <xdr:rowOff>134166</xdr:rowOff>
    </xdr:to>
    <xdr:sp macro="" textlink="">
      <xdr:nvSpPr>
        <xdr:cNvPr id="806" name="円/楕円 805"/>
        <xdr:cNvSpPr/>
      </xdr:nvSpPr>
      <xdr:spPr>
        <a:xfrm>
          <a:off x="20383500" y="94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150693</xdr:rowOff>
    </xdr:from>
    <xdr:ext cx="534377" cy="259045"/>
    <xdr:sp macro="" textlink="">
      <xdr:nvSpPr>
        <xdr:cNvPr id="807" name="テキスト ボックス 806"/>
        <xdr:cNvSpPr txBox="1"/>
      </xdr:nvSpPr>
      <xdr:spPr>
        <a:xfrm>
          <a:off x="20167111" y="92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122994</xdr:rowOff>
    </xdr:from>
    <xdr:to>
      <xdr:col>28</xdr:col>
      <xdr:colOff>365125</xdr:colOff>
      <xdr:row>56</xdr:row>
      <xdr:rowOff>53144</xdr:rowOff>
    </xdr:to>
    <xdr:sp macro="" textlink="">
      <xdr:nvSpPr>
        <xdr:cNvPr id="808" name="円/楕円 807"/>
        <xdr:cNvSpPr/>
      </xdr:nvSpPr>
      <xdr:spPr>
        <a:xfrm>
          <a:off x="19494500" y="95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69671</xdr:rowOff>
    </xdr:from>
    <xdr:ext cx="534377" cy="259045"/>
    <xdr:sp macro="" textlink="">
      <xdr:nvSpPr>
        <xdr:cNvPr id="809" name="テキスト ボックス 808"/>
        <xdr:cNvSpPr txBox="1"/>
      </xdr:nvSpPr>
      <xdr:spPr>
        <a:xfrm>
          <a:off x="19278111" y="93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38281</xdr:rowOff>
    </xdr:from>
    <xdr:to>
      <xdr:col>27</xdr:col>
      <xdr:colOff>161925</xdr:colOff>
      <xdr:row>56</xdr:row>
      <xdr:rowOff>139881</xdr:rowOff>
    </xdr:to>
    <xdr:sp macro="" textlink="">
      <xdr:nvSpPr>
        <xdr:cNvPr id="810" name="円/楕円 809"/>
        <xdr:cNvSpPr/>
      </xdr:nvSpPr>
      <xdr:spPr>
        <a:xfrm>
          <a:off x="18605500" y="96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156408</xdr:rowOff>
    </xdr:from>
    <xdr:ext cx="534377" cy="259045"/>
    <xdr:sp macro="" textlink="">
      <xdr:nvSpPr>
        <xdr:cNvPr id="811" name="テキスト ボックス 810"/>
        <xdr:cNvSpPr txBox="1"/>
      </xdr:nvSpPr>
      <xdr:spPr>
        <a:xfrm>
          <a:off x="18389111" y="94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160536</xdr:rowOff>
    </xdr:from>
    <xdr:to>
      <xdr:col>32</xdr:col>
      <xdr:colOff>187325</xdr:colOff>
      <xdr:row>77</xdr:row>
      <xdr:rowOff>4956</xdr:rowOff>
    </xdr:to>
    <xdr:cxnSp macro="">
      <xdr:nvCxnSpPr>
        <xdr:cNvPr id="843" name="直線コネクタ 842"/>
        <xdr:cNvCxnSpPr/>
      </xdr:nvCxnSpPr>
      <xdr:spPr>
        <a:xfrm flipV="1">
          <a:off x="21323300" y="13190736"/>
          <a:ext cx="838200" cy="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4956</xdr:rowOff>
    </xdr:from>
    <xdr:to>
      <xdr:col>31</xdr:col>
      <xdr:colOff>34925</xdr:colOff>
      <xdr:row>77</xdr:row>
      <xdr:rowOff>138850</xdr:rowOff>
    </xdr:to>
    <xdr:cxnSp macro="">
      <xdr:nvCxnSpPr>
        <xdr:cNvPr id="846" name="直線コネクタ 845"/>
        <xdr:cNvCxnSpPr/>
      </xdr:nvCxnSpPr>
      <xdr:spPr>
        <a:xfrm flipV="1">
          <a:off x="20434300" y="1320660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98552</xdr:rowOff>
    </xdr:from>
    <xdr:to>
      <xdr:col>29</xdr:col>
      <xdr:colOff>517525</xdr:colOff>
      <xdr:row>77</xdr:row>
      <xdr:rowOff>138850</xdr:rowOff>
    </xdr:to>
    <xdr:cxnSp macro="">
      <xdr:nvCxnSpPr>
        <xdr:cNvPr id="849" name="直線コネクタ 848"/>
        <xdr:cNvCxnSpPr/>
      </xdr:nvCxnSpPr>
      <xdr:spPr>
        <a:xfrm>
          <a:off x="19545300" y="13300202"/>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98552</xdr:rowOff>
    </xdr:from>
    <xdr:to>
      <xdr:col>28</xdr:col>
      <xdr:colOff>314325</xdr:colOff>
      <xdr:row>78</xdr:row>
      <xdr:rowOff>43524</xdr:rowOff>
    </xdr:to>
    <xdr:cxnSp macro="">
      <xdr:nvCxnSpPr>
        <xdr:cNvPr id="852" name="直線コネクタ 851"/>
        <xdr:cNvCxnSpPr/>
      </xdr:nvCxnSpPr>
      <xdr:spPr>
        <a:xfrm flipV="1">
          <a:off x="18656300" y="13300202"/>
          <a:ext cx="889000" cy="1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109736</xdr:rowOff>
    </xdr:from>
    <xdr:to>
      <xdr:col>32</xdr:col>
      <xdr:colOff>238125</xdr:colOff>
      <xdr:row>77</xdr:row>
      <xdr:rowOff>39886</xdr:rowOff>
    </xdr:to>
    <xdr:sp macro="" textlink="">
      <xdr:nvSpPr>
        <xdr:cNvPr id="862" name="円/楕円 861"/>
        <xdr:cNvSpPr/>
      </xdr:nvSpPr>
      <xdr:spPr>
        <a:xfrm>
          <a:off x="22110700" y="131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88163</xdr:rowOff>
    </xdr:from>
    <xdr:ext cx="534377" cy="259045"/>
    <xdr:sp macro="" textlink="">
      <xdr:nvSpPr>
        <xdr:cNvPr id="863" name="繰出金該当値テキスト"/>
        <xdr:cNvSpPr txBox="1"/>
      </xdr:nvSpPr>
      <xdr:spPr>
        <a:xfrm>
          <a:off x="22212300" y="131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125606</xdr:rowOff>
    </xdr:from>
    <xdr:to>
      <xdr:col>31</xdr:col>
      <xdr:colOff>85725</xdr:colOff>
      <xdr:row>77</xdr:row>
      <xdr:rowOff>55756</xdr:rowOff>
    </xdr:to>
    <xdr:sp macro="" textlink="">
      <xdr:nvSpPr>
        <xdr:cNvPr id="864" name="円/楕円 863"/>
        <xdr:cNvSpPr/>
      </xdr:nvSpPr>
      <xdr:spPr>
        <a:xfrm>
          <a:off x="21272500" y="131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46883</xdr:rowOff>
    </xdr:from>
    <xdr:ext cx="534377" cy="259045"/>
    <xdr:sp macro="" textlink="">
      <xdr:nvSpPr>
        <xdr:cNvPr id="865" name="テキスト ボックス 864"/>
        <xdr:cNvSpPr txBox="1"/>
      </xdr:nvSpPr>
      <xdr:spPr>
        <a:xfrm>
          <a:off x="21056111" y="132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88050</xdr:rowOff>
    </xdr:from>
    <xdr:to>
      <xdr:col>29</xdr:col>
      <xdr:colOff>568325</xdr:colOff>
      <xdr:row>78</xdr:row>
      <xdr:rowOff>18200</xdr:rowOff>
    </xdr:to>
    <xdr:sp macro="" textlink="">
      <xdr:nvSpPr>
        <xdr:cNvPr id="866" name="円/楕円 865"/>
        <xdr:cNvSpPr/>
      </xdr:nvSpPr>
      <xdr:spPr>
        <a:xfrm>
          <a:off x="20383500" y="132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9327</xdr:rowOff>
    </xdr:from>
    <xdr:ext cx="534377" cy="259045"/>
    <xdr:sp macro="" textlink="">
      <xdr:nvSpPr>
        <xdr:cNvPr id="867" name="テキスト ボックス 866"/>
        <xdr:cNvSpPr txBox="1"/>
      </xdr:nvSpPr>
      <xdr:spPr>
        <a:xfrm>
          <a:off x="20167111" y="133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47752</xdr:rowOff>
    </xdr:from>
    <xdr:to>
      <xdr:col>28</xdr:col>
      <xdr:colOff>365125</xdr:colOff>
      <xdr:row>77</xdr:row>
      <xdr:rowOff>149352</xdr:rowOff>
    </xdr:to>
    <xdr:sp macro="" textlink="">
      <xdr:nvSpPr>
        <xdr:cNvPr id="868" name="円/楕円 867"/>
        <xdr:cNvSpPr/>
      </xdr:nvSpPr>
      <xdr:spPr>
        <a:xfrm>
          <a:off x="19494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140479</xdr:rowOff>
    </xdr:from>
    <xdr:ext cx="534377" cy="259045"/>
    <xdr:sp macro="" textlink="">
      <xdr:nvSpPr>
        <xdr:cNvPr id="869" name="テキスト ボックス 868"/>
        <xdr:cNvSpPr txBox="1"/>
      </xdr:nvSpPr>
      <xdr:spPr>
        <a:xfrm>
          <a:off x="19278111" y="133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164174</xdr:rowOff>
    </xdr:from>
    <xdr:to>
      <xdr:col>27</xdr:col>
      <xdr:colOff>161925</xdr:colOff>
      <xdr:row>78</xdr:row>
      <xdr:rowOff>94324</xdr:rowOff>
    </xdr:to>
    <xdr:sp macro="" textlink="">
      <xdr:nvSpPr>
        <xdr:cNvPr id="870" name="円/楕円 869"/>
        <xdr:cNvSpPr/>
      </xdr:nvSpPr>
      <xdr:spPr>
        <a:xfrm>
          <a:off x="18605500" y="133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85451</xdr:rowOff>
    </xdr:from>
    <xdr:ext cx="534377" cy="259045"/>
    <xdr:sp macro="" textlink="">
      <xdr:nvSpPr>
        <xdr:cNvPr id="871" name="テキスト ボックス 870"/>
        <xdr:cNvSpPr txBox="1"/>
      </xdr:nvSpPr>
      <xdr:spPr>
        <a:xfrm>
          <a:off x="18389111" y="134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類似団体と比較すると人件費・補助費等・貸付金・維持補修費・公債費・扶助費が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，特に高い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状況となっている。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扶助費については，生活保護費が減少したものの，</a:t>
          </a:r>
          <a:r>
            <a:rPr lang="ja-JP" altLang="ja-JP" sz="1100" b="0" i="0" baseline="0">
              <a:solidFill>
                <a:schemeClr val="dk1"/>
              </a:solidFill>
              <a:effectLst/>
              <a:latin typeface="+mn-lt"/>
              <a:ea typeface="+mn-ea"/>
              <a:cs typeface="+mn-cs"/>
            </a:rPr>
            <a:t>子ども・子育て支援新制度に係る「施設型給付」の公定価格の改定に伴い児童福祉費が増となった一方で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扶助費のほぼ半数を占める生活保護費は減少し</a:t>
          </a:r>
          <a:r>
            <a:rPr lang="ja-JP" altLang="en-US" sz="1100" b="0" i="0" baseline="0">
              <a:solidFill>
                <a:schemeClr val="dk1"/>
              </a:solidFill>
              <a:effectLst/>
              <a:latin typeface="+mn-lt"/>
              <a:ea typeface="+mn-ea"/>
              <a:cs typeface="+mn-cs"/>
            </a:rPr>
            <a:t>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また，補助費等については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「補助金のあり方に関するガイドライン」を基に，積極的な見直しを行い，補助金の削減および適正化に努めるなど住民１人あたりのコストの削減に努めていく。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265,503
264,592
677.87
141,021,970
139,390,594
1,524,915
71,392,983
142,629,103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171269</xdr:rowOff>
    </xdr:from>
    <xdr:to>
      <xdr:col>6</xdr:col>
      <xdr:colOff>511175</xdr:colOff>
      <xdr:row>35</xdr:row>
      <xdr:rowOff>64044</xdr:rowOff>
    </xdr:to>
    <xdr:cxnSp macro="">
      <xdr:nvCxnSpPr>
        <xdr:cNvPr id="63" name="直線コネクタ 62"/>
        <xdr:cNvCxnSpPr/>
      </xdr:nvCxnSpPr>
      <xdr:spPr>
        <a:xfrm>
          <a:off x="3797300" y="6000569"/>
          <a:ext cx="8382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171269</xdr:rowOff>
    </xdr:from>
    <xdr:to>
      <xdr:col>5</xdr:col>
      <xdr:colOff>358775</xdr:colOff>
      <xdr:row>35</xdr:row>
      <xdr:rowOff>83639</xdr:rowOff>
    </xdr:to>
    <xdr:cxnSp macro="">
      <xdr:nvCxnSpPr>
        <xdr:cNvPr id="66" name="直線コネクタ 65"/>
        <xdr:cNvCxnSpPr/>
      </xdr:nvCxnSpPr>
      <xdr:spPr>
        <a:xfrm flipV="1">
          <a:off x="2908300" y="600056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83639</xdr:rowOff>
    </xdr:from>
    <xdr:to>
      <xdr:col>4</xdr:col>
      <xdr:colOff>155575</xdr:colOff>
      <xdr:row>35</xdr:row>
      <xdr:rowOff>103233</xdr:rowOff>
    </xdr:to>
    <xdr:cxnSp macro="">
      <xdr:nvCxnSpPr>
        <xdr:cNvPr id="69" name="直線コネクタ 68"/>
        <xdr:cNvCxnSpPr/>
      </xdr:nvCxnSpPr>
      <xdr:spPr>
        <a:xfrm flipV="1">
          <a:off x="2019300" y="60843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48804</xdr:rowOff>
    </xdr:from>
    <xdr:to>
      <xdr:col>2</xdr:col>
      <xdr:colOff>638175</xdr:colOff>
      <xdr:row>35</xdr:row>
      <xdr:rowOff>103233</xdr:rowOff>
    </xdr:to>
    <xdr:cxnSp macro="">
      <xdr:nvCxnSpPr>
        <xdr:cNvPr id="72" name="直線コネクタ 71"/>
        <xdr:cNvCxnSpPr/>
      </xdr:nvCxnSpPr>
      <xdr:spPr>
        <a:xfrm>
          <a:off x="1130300" y="604955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13244</xdr:rowOff>
    </xdr:from>
    <xdr:to>
      <xdr:col>6</xdr:col>
      <xdr:colOff>561975</xdr:colOff>
      <xdr:row>35</xdr:row>
      <xdr:rowOff>114844</xdr:rowOff>
    </xdr:to>
    <xdr:sp macro="" textlink="">
      <xdr:nvSpPr>
        <xdr:cNvPr id="82" name="円/楕円 81"/>
        <xdr:cNvSpPr/>
      </xdr:nvSpPr>
      <xdr:spPr>
        <a:xfrm>
          <a:off x="45847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36121</xdr:rowOff>
    </xdr:from>
    <xdr:ext cx="469744" cy="259045"/>
    <xdr:sp macro="" textlink="">
      <xdr:nvSpPr>
        <xdr:cNvPr id="83" name="議会費該当値テキスト"/>
        <xdr:cNvSpPr txBox="1"/>
      </xdr:nvSpPr>
      <xdr:spPr>
        <a:xfrm>
          <a:off x="4686300" y="58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120469</xdr:rowOff>
    </xdr:from>
    <xdr:to>
      <xdr:col>5</xdr:col>
      <xdr:colOff>409575</xdr:colOff>
      <xdr:row>35</xdr:row>
      <xdr:rowOff>50619</xdr:rowOff>
    </xdr:to>
    <xdr:sp macro="" textlink="">
      <xdr:nvSpPr>
        <xdr:cNvPr id="84" name="円/楕円 83"/>
        <xdr:cNvSpPr/>
      </xdr:nvSpPr>
      <xdr:spPr>
        <a:xfrm>
          <a:off x="3746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41746</xdr:rowOff>
    </xdr:from>
    <xdr:ext cx="469744" cy="259045"/>
    <xdr:sp macro="" textlink="">
      <xdr:nvSpPr>
        <xdr:cNvPr id="85" name="テキスト ボックス 84"/>
        <xdr:cNvSpPr txBox="1"/>
      </xdr:nvSpPr>
      <xdr:spPr>
        <a:xfrm>
          <a:off x="3562427"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32839</xdr:rowOff>
    </xdr:from>
    <xdr:to>
      <xdr:col>4</xdr:col>
      <xdr:colOff>206375</xdr:colOff>
      <xdr:row>35</xdr:row>
      <xdr:rowOff>134439</xdr:rowOff>
    </xdr:to>
    <xdr:sp macro="" textlink="">
      <xdr:nvSpPr>
        <xdr:cNvPr id="86" name="円/楕円 85"/>
        <xdr:cNvSpPr/>
      </xdr:nvSpPr>
      <xdr:spPr>
        <a:xfrm>
          <a:off x="2857500" y="60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125566</xdr:rowOff>
    </xdr:from>
    <xdr:ext cx="469744" cy="259045"/>
    <xdr:sp macro="" textlink="">
      <xdr:nvSpPr>
        <xdr:cNvPr id="87" name="テキスト ボックス 86"/>
        <xdr:cNvSpPr txBox="1"/>
      </xdr:nvSpPr>
      <xdr:spPr>
        <a:xfrm>
          <a:off x="2673427" y="61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52433</xdr:rowOff>
    </xdr:from>
    <xdr:to>
      <xdr:col>3</xdr:col>
      <xdr:colOff>3175</xdr:colOff>
      <xdr:row>35</xdr:row>
      <xdr:rowOff>154033</xdr:rowOff>
    </xdr:to>
    <xdr:sp macro="" textlink="">
      <xdr:nvSpPr>
        <xdr:cNvPr id="88" name="円/楕円 87"/>
        <xdr:cNvSpPr/>
      </xdr:nvSpPr>
      <xdr:spPr>
        <a:xfrm>
          <a:off x="1968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145160</xdr:rowOff>
    </xdr:from>
    <xdr:ext cx="469744" cy="259045"/>
    <xdr:sp macro="" textlink="">
      <xdr:nvSpPr>
        <xdr:cNvPr id="89" name="テキスト ボックス 88"/>
        <xdr:cNvSpPr txBox="1"/>
      </xdr:nvSpPr>
      <xdr:spPr>
        <a:xfrm>
          <a:off x="1784427"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169454</xdr:rowOff>
    </xdr:from>
    <xdr:to>
      <xdr:col>1</xdr:col>
      <xdr:colOff>485775</xdr:colOff>
      <xdr:row>35</xdr:row>
      <xdr:rowOff>99604</xdr:rowOff>
    </xdr:to>
    <xdr:sp macro="" textlink="">
      <xdr:nvSpPr>
        <xdr:cNvPr id="90" name="円/楕円 89"/>
        <xdr:cNvSpPr/>
      </xdr:nvSpPr>
      <xdr:spPr>
        <a:xfrm>
          <a:off x="1079500" y="59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90731</xdr:rowOff>
    </xdr:from>
    <xdr:ext cx="469744" cy="259045"/>
    <xdr:sp macro="" textlink="">
      <xdr:nvSpPr>
        <xdr:cNvPr id="91" name="テキスト ボックス 90"/>
        <xdr:cNvSpPr txBox="1"/>
      </xdr:nvSpPr>
      <xdr:spPr>
        <a:xfrm>
          <a:off x="895427" y="60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95058</xdr:rowOff>
    </xdr:from>
    <xdr:to>
      <xdr:col>6</xdr:col>
      <xdr:colOff>511175</xdr:colOff>
      <xdr:row>56</xdr:row>
      <xdr:rowOff>147669</xdr:rowOff>
    </xdr:to>
    <xdr:cxnSp macro="">
      <xdr:nvCxnSpPr>
        <xdr:cNvPr id="123" name="直線コネクタ 122"/>
        <xdr:cNvCxnSpPr/>
      </xdr:nvCxnSpPr>
      <xdr:spPr>
        <a:xfrm flipV="1">
          <a:off x="3797300" y="9696258"/>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147669</xdr:rowOff>
    </xdr:from>
    <xdr:to>
      <xdr:col>5</xdr:col>
      <xdr:colOff>358775</xdr:colOff>
      <xdr:row>57</xdr:row>
      <xdr:rowOff>127356</xdr:rowOff>
    </xdr:to>
    <xdr:cxnSp macro="">
      <xdr:nvCxnSpPr>
        <xdr:cNvPr id="126" name="直線コネクタ 125"/>
        <xdr:cNvCxnSpPr/>
      </xdr:nvCxnSpPr>
      <xdr:spPr>
        <a:xfrm flipV="1">
          <a:off x="2908300" y="9748869"/>
          <a:ext cx="889000" cy="15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100968</xdr:rowOff>
    </xdr:from>
    <xdr:to>
      <xdr:col>4</xdr:col>
      <xdr:colOff>155575</xdr:colOff>
      <xdr:row>57</xdr:row>
      <xdr:rowOff>127356</xdr:rowOff>
    </xdr:to>
    <xdr:cxnSp macro="">
      <xdr:nvCxnSpPr>
        <xdr:cNvPr id="129" name="直線コネクタ 128"/>
        <xdr:cNvCxnSpPr/>
      </xdr:nvCxnSpPr>
      <xdr:spPr>
        <a:xfrm>
          <a:off x="2019300" y="9187818"/>
          <a:ext cx="889000" cy="7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100968</xdr:rowOff>
    </xdr:from>
    <xdr:to>
      <xdr:col>2</xdr:col>
      <xdr:colOff>638175</xdr:colOff>
      <xdr:row>56</xdr:row>
      <xdr:rowOff>152077</xdr:rowOff>
    </xdr:to>
    <xdr:cxnSp macro="">
      <xdr:nvCxnSpPr>
        <xdr:cNvPr id="132" name="直線コネクタ 131"/>
        <xdr:cNvCxnSpPr/>
      </xdr:nvCxnSpPr>
      <xdr:spPr>
        <a:xfrm flipV="1">
          <a:off x="1130300" y="9187818"/>
          <a:ext cx="889000" cy="56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44258</xdr:rowOff>
    </xdr:from>
    <xdr:to>
      <xdr:col>6</xdr:col>
      <xdr:colOff>561975</xdr:colOff>
      <xdr:row>56</xdr:row>
      <xdr:rowOff>145858</xdr:rowOff>
    </xdr:to>
    <xdr:sp macro="" textlink="">
      <xdr:nvSpPr>
        <xdr:cNvPr id="142" name="円/楕円 141"/>
        <xdr:cNvSpPr/>
      </xdr:nvSpPr>
      <xdr:spPr>
        <a:xfrm>
          <a:off x="4584700" y="9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22685</xdr:rowOff>
    </xdr:from>
    <xdr:ext cx="534377" cy="259045"/>
    <xdr:sp macro="" textlink="">
      <xdr:nvSpPr>
        <xdr:cNvPr id="143" name="総務費該当値テキスト"/>
        <xdr:cNvSpPr txBox="1"/>
      </xdr:nvSpPr>
      <xdr:spPr>
        <a:xfrm>
          <a:off x="4686300" y="96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96869</xdr:rowOff>
    </xdr:from>
    <xdr:to>
      <xdr:col>5</xdr:col>
      <xdr:colOff>409575</xdr:colOff>
      <xdr:row>57</xdr:row>
      <xdr:rowOff>27019</xdr:rowOff>
    </xdr:to>
    <xdr:sp macro="" textlink="">
      <xdr:nvSpPr>
        <xdr:cNvPr id="144" name="円/楕円 143"/>
        <xdr:cNvSpPr/>
      </xdr:nvSpPr>
      <xdr:spPr>
        <a:xfrm>
          <a:off x="3746500" y="9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18146</xdr:rowOff>
    </xdr:from>
    <xdr:ext cx="534377" cy="259045"/>
    <xdr:sp macro="" textlink="">
      <xdr:nvSpPr>
        <xdr:cNvPr id="145" name="テキスト ボックス 144"/>
        <xdr:cNvSpPr txBox="1"/>
      </xdr:nvSpPr>
      <xdr:spPr>
        <a:xfrm>
          <a:off x="3530111" y="97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76556</xdr:rowOff>
    </xdr:from>
    <xdr:to>
      <xdr:col>4</xdr:col>
      <xdr:colOff>206375</xdr:colOff>
      <xdr:row>58</xdr:row>
      <xdr:rowOff>6706</xdr:rowOff>
    </xdr:to>
    <xdr:sp macro="" textlink="">
      <xdr:nvSpPr>
        <xdr:cNvPr id="146" name="円/楕円 145"/>
        <xdr:cNvSpPr/>
      </xdr:nvSpPr>
      <xdr:spPr>
        <a:xfrm>
          <a:off x="2857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169283</xdr:rowOff>
    </xdr:from>
    <xdr:ext cx="534377" cy="259045"/>
    <xdr:sp macro="" textlink="">
      <xdr:nvSpPr>
        <xdr:cNvPr id="147" name="テキスト ボックス 146"/>
        <xdr:cNvSpPr txBox="1"/>
      </xdr:nvSpPr>
      <xdr:spPr>
        <a:xfrm>
          <a:off x="2641111"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50168</xdr:rowOff>
    </xdr:from>
    <xdr:to>
      <xdr:col>3</xdr:col>
      <xdr:colOff>3175</xdr:colOff>
      <xdr:row>53</xdr:row>
      <xdr:rowOff>151768</xdr:rowOff>
    </xdr:to>
    <xdr:sp macro="" textlink="">
      <xdr:nvSpPr>
        <xdr:cNvPr id="148" name="円/楕円 147"/>
        <xdr:cNvSpPr/>
      </xdr:nvSpPr>
      <xdr:spPr>
        <a:xfrm>
          <a:off x="1968500" y="91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168295</xdr:rowOff>
    </xdr:from>
    <xdr:ext cx="534377" cy="259045"/>
    <xdr:sp macro="" textlink="">
      <xdr:nvSpPr>
        <xdr:cNvPr id="149" name="テキスト ボックス 148"/>
        <xdr:cNvSpPr txBox="1"/>
      </xdr:nvSpPr>
      <xdr:spPr>
        <a:xfrm>
          <a:off x="1752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101277</xdr:rowOff>
    </xdr:from>
    <xdr:to>
      <xdr:col>1</xdr:col>
      <xdr:colOff>485775</xdr:colOff>
      <xdr:row>57</xdr:row>
      <xdr:rowOff>31427</xdr:rowOff>
    </xdr:to>
    <xdr:sp macro="" textlink="">
      <xdr:nvSpPr>
        <xdr:cNvPr id="150" name="円/楕円 149"/>
        <xdr:cNvSpPr/>
      </xdr:nvSpPr>
      <xdr:spPr>
        <a:xfrm>
          <a:off x="1079500" y="97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22554</xdr:rowOff>
    </xdr:from>
    <xdr:ext cx="534377" cy="259045"/>
    <xdr:sp macro="" textlink="">
      <xdr:nvSpPr>
        <xdr:cNvPr id="151" name="テキスト ボックス 150"/>
        <xdr:cNvSpPr txBox="1"/>
      </xdr:nvSpPr>
      <xdr:spPr>
        <a:xfrm>
          <a:off x="863111" y="97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152883</xdr:rowOff>
    </xdr:from>
    <xdr:to>
      <xdr:col>6</xdr:col>
      <xdr:colOff>511175</xdr:colOff>
      <xdr:row>71</xdr:row>
      <xdr:rowOff>144514</xdr:rowOff>
    </xdr:to>
    <xdr:cxnSp macro="">
      <xdr:nvCxnSpPr>
        <xdr:cNvPr id="181" name="直線コネクタ 180"/>
        <xdr:cNvCxnSpPr/>
      </xdr:nvCxnSpPr>
      <xdr:spPr>
        <a:xfrm flipV="1">
          <a:off x="3797300" y="12154383"/>
          <a:ext cx="838200" cy="1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144514</xdr:rowOff>
    </xdr:from>
    <xdr:to>
      <xdr:col>5</xdr:col>
      <xdr:colOff>358775</xdr:colOff>
      <xdr:row>72</xdr:row>
      <xdr:rowOff>109106</xdr:rowOff>
    </xdr:to>
    <xdr:cxnSp macro="">
      <xdr:nvCxnSpPr>
        <xdr:cNvPr id="184" name="直線コネクタ 183"/>
        <xdr:cNvCxnSpPr/>
      </xdr:nvCxnSpPr>
      <xdr:spPr>
        <a:xfrm flipV="1">
          <a:off x="2908300" y="12317464"/>
          <a:ext cx="889000" cy="1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109106</xdr:rowOff>
    </xdr:from>
    <xdr:to>
      <xdr:col>4</xdr:col>
      <xdr:colOff>155575</xdr:colOff>
      <xdr:row>73</xdr:row>
      <xdr:rowOff>40069</xdr:rowOff>
    </xdr:to>
    <xdr:cxnSp macro="">
      <xdr:nvCxnSpPr>
        <xdr:cNvPr id="187" name="直線コネクタ 186"/>
        <xdr:cNvCxnSpPr/>
      </xdr:nvCxnSpPr>
      <xdr:spPr>
        <a:xfrm flipV="1">
          <a:off x="2019300" y="1245350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40069</xdr:rowOff>
    </xdr:from>
    <xdr:to>
      <xdr:col>2</xdr:col>
      <xdr:colOff>638175</xdr:colOff>
      <xdr:row>73</xdr:row>
      <xdr:rowOff>123317</xdr:rowOff>
    </xdr:to>
    <xdr:cxnSp macro="">
      <xdr:nvCxnSpPr>
        <xdr:cNvPr id="190" name="直線コネクタ 189"/>
        <xdr:cNvCxnSpPr/>
      </xdr:nvCxnSpPr>
      <xdr:spPr>
        <a:xfrm flipV="1">
          <a:off x="1130300" y="12555919"/>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102083</xdr:rowOff>
    </xdr:from>
    <xdr:to>
      <xdr:col>6</xdr:col>
      <xdr:colOff>561975</xdr:colOff>
      <xdr:row>71</xdr:row>
      <xdr:rowOff>32233</xdr:rowOff>
    </xdr:to>
    <xdr:sp macro="" textlink="">
      <xdr:nvSpPr>
        <xdr:cNvPr id="200" name="円/楕円 199"/>
        <xdr:cNvSpPr/>
      </xdr:nvSpPr>
      <xdr:spPr>
        <a:xfrm>
          <a:off x="4584700" y="121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55110</xdr:rowOff>
    </xdr:from>
    <xdr:ext cx="599010" cy="259045"/>
    <xdr:sp macro="" textlink="">
      <xdr:nvSpPr>
        <xdr:cNvPr id="201" name="民生費該当値テキスト"/>
        <xdr:cNvSpPr txBox="1"/>
      </xdr:nvSpPr>
      <xdr:spPr>
        <a:xfrm>
          <a:off x="4686300" y="1205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232,962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93714</xdr:rowOff>
    </xdr:from>
    <xdr:to>
      <xdr:col>5</xdr:col>
      <xdr:colOff>409575</xdr:colOff>
      <xdr:row>72</xdr:row>
      <xdr:rowOff>23864</xdr:rowOff>
    </xdr:to>
    <xdr:sp macro="" textlink="">
      <xdr:nvSpPr>
        <xdr:cNvPr id="202" name="円/楕円 201"/>
        <xdr:cNvSpPr/>
      </xdr:nvSpPr>
      <xdr:spPr>
        <a:xfrm>
          <a:off x="3746500" y="122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40391</xdr:rowOff>
    </xdr:from>
    <xdr:ext cx="599010" cy="259045"/>
    <xdr:sp macro="" textlink="">
      <xdr:nvSpPr>
        <xdr:cNvPr id="203" name="テキスト ボックス 202"/>
        <xdr:cNvSpPr txBox="1"/>
      </xdr:nvSpPr>
      <xdr:spPr>
        <a:xfrm>
          <a:off x="3497794" y="1204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220,121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58306</xdr:rowOff>
    </xdr:from>
    <xdr:to>
      <xdr:col>4</xdr:col>
      <xdr:colOff>206375</xdr:colOff>
      <xdr:row>72</xdr:row>
      <xdr:rowOff>159906</xdr:rowOff>
    </xdr:to>
    <xdr:sp macro="" textlink="">
      <xdr:nvSpPr>
        <xdr:cNvPr id="204" name="円/楕円 203"/>
        <xdr:cNvSpPr/>
      </xdr:nvSpPr>
      <xdr:spPr>
        <a:xfrm>
          <a:off x="2857500" y="124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4983</xdr:rowOff>
    </xdr:from>
    <xdr:ext cx="599010" cy="259045"/>
    <xdr:sp macro="" textlink="">
      <xdr:nvSpPr>
        <xdr:cNvPr id="205" name="テキスト ボックス 204"/>
        <xdr:cNvSpPr txBox="1"/>
      </xdr:nvSpPr>
      <xdr:spPr>
        <a:xfrm>
          <a:off x="2608794" y="121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209,409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160719</xdr:rowOff>
    </xdr:from>
    <xdr:to>
      <xdr:col>3</xdr:col>
      <xdr:colOff>3175</xdr:colOff>
      <xdr:row>73</xdr:row>
      <xdr:rowOff>90869</xdr:rowOff>
    </xdr:to>
    <xdr:sp macro="" textlink="">
      <xdr:nvSpPr>
        <xdr:cNvPr id="206" name="円/楕円 205"/>
        <xdr:cNvSpPr/>
      </xdr:nvSpPr>
      <xdr:spPr>
        <a:xfrm>
          <a:off x="1968500" y="125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107396</xdr:rowOff>
    </xdr:from>
    <xdr:ext cx="599010" cy="259045"/>
    <xdr:sp macro="" textlink="">
      <xdr:nvSpPr>
        <xdr:cNvPr id="207" name="テキスト ボックス 206"/>
        <xdr:cNvSpPr txBox="1"/>
      </xdr:nvSpPr>
      <xdr:spPr>
        <a:xfrm>
          <a:off x="1719794" y="122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72517</xdr:rowOff>
    </xdr:from>
    <xdr:to>
      <xdr:col>1</xdr:col>
      <xdr:colOff>485775</xdr:colOff>
      <xdr:row>74</xdr:row>
      <xdr:rowOff>2667</xdr:rowOff>
    </xdr:to>
    <xdr:sp macro="" textlink="">
      <xdr:nvSpPr>
        <xdr:cNvPr id="208" name="円/楕円 207"/>
        <xdr:cNvSpPr/>
      </xdr:nvSpPr>
      <xdr:spPr>
        <a:xfrm>
          <a:off x="1079500" y="125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19194</xdr:rowOff>
    </xdr:from>
    <xdr:ext cx="599010" cy="259045"/>
    <xdr:sp macro="" textlink="">
      <xdr:nvSpPr>
        <xdr:cNvPr id="209" name="テキスト ボックス 208"/>
        <xdr:cNvSpPr txBox="1"/>
      </xdr:nvSpPr>
      <xdr:spPr>
        <a:xfrm>
          <a:off x="830794" y="1236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159863</xdr:rowOff>
    </xdr:from>
    <xdr:to>
      <xdr:col>6</xdr:col>
      <xdr:colOff>511175</xdr:colOff>
      <xdr:row>96</xdr:row>
      <xdr:rowOff>155587</xdr:rowOff>
    </xdr:to>
    <xdr:cxnSp macro="">
      <xdr:nvCxnSpPr>
        <xdr:cNvPr id="237" name="直線コネクタ 236"/>
        <xdr:cNvCxnSpPr/>
      </xdr:nvCxnSpPr>
      <xdr:spPr>
        <a:xfrm flipV="1">
          <a:off x="3797300" y="16447613"/>
          <a:ext cx="838200" cy="1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134762</xdr:rowOff>
    </xdr:from>
    <xdr:to>
      <xdr:col>5</xdr:col>
      <xdr:colOff>358775</xdr:colOff>
      <xdr:row>96</xdr:row>
      <xdr:rowOff>155587</xdr:rowOff>
    </xdr:to>
    <xdr:cxnSp macro="">
      <xdr:nvCxnSpPr>
        <xdr:cNvPr id="240" name="直線コネクタ 239"/>
        <xdr:cNvCxnSpPr/>
      </xdr:nvCxnSpPr>
      <xdr:spPr>
        <a:xfrm>
          <a:off x="2908300" y="16593962"/>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134762</xdr:rowOff>
    </xdr:from>
    <xdr:to>
      <xdr:col>4</xdr:col>
      <xdr:colOff>155575</xdr:colOff>
      <xdr:row>97</xdr:row>
      <xdr:rowOff>30452</xdr:rowOff>
    </xdr:to>
    <xdr:cxnSp macro="">
      <xdr:nvCxnSpPr>
        <xdr:cNvPr id="243" name="直線コネクタ 242"/>
        <xdr:cNvCxnSpPr/>
      </xdr:nvCxnSpPr>
      <xdr:spPr>
        <a:xfrm flipV="1">
          <a:off x="2019300" y="16593962"/>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5581</xdr:rowOff>
    </xdr:from>
    <xdr:to>
      <xdr:col>2</xdr:col>
      <xdr:colOff>638175</xdr:colOff>
      <xdr:row>97</xdr:row>
      <xdr:rowOff>30452</xdr:rowOff>
    </xdr:to>
    <xdr:cxnSp macro="">
      <xdr:nvCxnSpPr>
        <xdr:cNvPr id="246" name="直線コネクタ 245"/>
        <xdr:cNvCxnSpPr/>
      </xdr:nvCxnSpPr>
      <xdr:spPr>
        <a:xfrm>
          <a:off x="1130300" y="16636231"/>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109063</xdr:rowOff>
    </xdr:from>
    <xdr:to>
      <xdr:col>6</xdr:col>
      <xdr:colOff>561975</xdr:colOff>
      <xdr:row>96</xdr:row>
      <xdr:rowOff>39213</xdr:rowOff>
    </xdr:to>
    <xdr:sp macro="" textlink="">
      <xdr:nvSpPr>
        <xdr:cNvPr id="256" name="円/楕円 255"/>
        <xdr:cNvSpPr/>
      </xdr:nvSpPr>
      <xdr:spPr>
        <a:xfrm>
          <a:off x="4584700" y="163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131940</xdr:rowOff>
    </xdr:from>
    <xdr:ext cx="534377" cy="259045"/>
    <xdr:sp macro="" textlink="">
      <xdr:nvSpPr>
        <xdr:cNvPr id="257" name="衛生費該当値テキスト"/>
        <xdr:cNvSpPr txBox="1"/>
      </xdr:nvSpPr>
      <xdr:spPr>
        <a:xfrm>
          <a:off x="4686300" y="162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104787</xdr:rowOff>
    </xdr:from>
    <xdr:to>
      <xdr:col>5</xdr:col>
      <xdr:colOff>409575</xdr:colOff>
      <xdr:row>97</xdr:row>
      <xdr:rowOff>34937</xdr:rowOff>
    </xdr:to>
    <xdr:sp macro="" textlink="">
      <xdr:nvSpPr>
        <xdr:cNvPr id="258" name="円/楕円 257"/>
        <xdr:cNvSpPr/>
      </xdr:nvSpPr>
      <xdr:spPr>
        <a:xfrm>
          <a:off x="3746500" y="165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51464</xdr:rowOff>
    </xdr:from>
    <xdr:ext cx="534377" cy="259045"/>
    <xdr:sp macro="" textlink="">
      <xdr:nvSpPr>
        <xdr:cNvPr id="259" name="テキスト ボックス 258"/>
        <xdr:cNvSpPr txBox="1"/>
      </xdr:nvSpPr>
      <xdr:spPr>
        <a:xfrm>
          <a:off x="35301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83962</xdr:rowOff>
    </xdr:from>
    <xdr:to>
      <xdr:col>4</xdr:col>
      <xdr:colOff>206375</xdr:colOff>
      <xdr:row>97</xdr:row>
      <xdr:rowOff>14112</xdr:rowOff>
    </xdr:to>
    <xdr:sp macro="" textlink="">
      <xdr:nvSpPr>
        <xdr:cNvPr id="260" name="円/楕円 259"/>
        <xdr:cNvSpPr/>
      </xdr:nvSpPr>
      <xdr:spPr>
        <a:xfrm>
          <a:off x="2857500" y="165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30639</xdr:rowOff>
    </xdr:from>
    <xdr:ext cx="534377" cy="259045"/>
    <xdr:sp macro="" textlink="">
      <xdr:nvSpPr>
        <xdr:cNvPr id="261" name="テキスト ボックス 260"/>
        <xdr:cNvSpPr txBox="1"/>
      </xdr:nvSpPr>
      <xdr:spPr>
        <a:xfrm>
          <a:off x="2641111" y="163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151102</xdr:rowOff>
    </xdr:from>
    <xdr:to>
      <xdr:col>3</xdr:col>
      <xdr:colOff>3175</xdr:colOff>
      <xdr:row>97</xdr:row>
      <xdr:rowOff>81252</xdr:rowOff>
    </xdr:to>
    <xdr:sp macro="" textlink="">
      <xdr:nvSpPr>
        <xdr:cNvPr id="262" name="円/楕円 261"/>
        <xdr:cNvSpPr/>
      </xdr:nvSpPr>
      <xdr:spPr>
        <a:xfrm>
          <a:off x="1968500" y="166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97779</xdr:rowOff>
    </xdr:from>
    <xdr:ext cx="534377" cy="259045"/>
    <xdr:sp macro="" textlink="">
      <xdr:nvSpPr>
        <xdr:cNvPr id="263" name="テキスト ボックス 262"/>
        <xdr:cNvSpPr txBox="1"/>
      </xdr:nvSpPr>
      <xdr:spPr>
        <a:xfrm>
          <a:off x="1752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126231</xdr:rowOff>
    </xdr:from>
    <xdr:to>
      <xdr:col>1</xdr:col>
      <xdr:colOff>485775</xdr:colOff>
      <xdr:row>97</xdr:row>
      <xdr:rowOff>56381</xdr:rowOff>
    </xdr:to>
    <xdr:sp macro="" textlink="">
      <xdr:nvSpPr>
        <xdr:cNvPr id="264" name="円/楕円 263"/>
        <xdr:cNvSpPr/>
      </xdr:nvSpPr>
      <xdr:spPr>
        <a:xfrm>
          <a:off x="1079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72908</xdr:rowOff>
    </xdr:from>
    <xdr:ext cx="534377" cy="259045"/>
    <xdr:sp macro="" textlink="">
      <xdr:nvSpPr>
        <xdr:cNvPr id="265" name="テキスト ボックス 264"/>
        <xdr:cNvSpPr txBox="1"/>
      </xdr:nvSpPr>
      <xdr:spPr>
        <a:xfrm>
          <a:off x="863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6198</xdr:rowOff>
    </xdr:from>
    <xdr:to>
      <xdr:col>15</xdr:col>
      <xdr:colOff>180975</xdr:colOff>
      <xdr:row>37</xdr:row>
      <xdr:rowOff>50089</xdr:rowOff>
    </xdr:to>
    <xdr:cxnSp macro="">
      <xdr:nvCxnSpPr>
        <xdr:cNvPr id="292" name="直線コネクタ 291"/>
        <xdr:cNvCxnSpPr/>
      </xdr:nvCxnSpPr>
      <xdr:spPr>
        <a:xfrm flipV="1">
          <a:off x="9639300" y="6349848"/>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132385</xdr:rowOff>
    </xdr:from>
    <xdr:to>
      <xdr:col>14</xdr:col>
      <xdr:colOff>28575</xdr:colOff>
      <xdr:row>37</xdr:row>
      <xdr:rowOff>50089</xdr:rowOff>
    </xdr:to>
    <xdr:cxnSp macro="">
      <xdr:nvCxnSpPr>
        <xdr:cNvPr id="295" name="直線コネクタ 294"/>
        <xdr:cNvCxnSpPr/>
      </xdr:nvCxnSpPr>
      <xdr:spPr>
        <a:xfrm>
          <a:off x="8750300" y="630458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151130</xdr:rowOff>
    </xdr:from>
    <xdr:to>
      <xdr:col>12</xdr:col>
      <xdr:colOff>511175</xdr:colOff>
      <xdr:row>36</xdr:row>
      <xdr:rowOff>132385</xdr:rowOff>
    </xdr:to>
    <xdr:cxnSp macro="">
      <xdr:nvCxnSpPr>
        <xdr:cNvPr id="298" name="直線コネクタ 297"/>
        <xdr:cNvCxnSpPr/>
      </xdr:nvCxnSpPr>
      <xdr:spPr>
        <a:xfrm>
          <a:off x="7861300" y="6151880"/>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151130</xdr:rowOff>
    </xdr:from>
    <xdr:to>
      <xdr:col>11</xdr:col>
      <xdr:colOff>307975</xdr:colOff>
      <xdr:row>36</xdr:row>
      <xdr:rowOff>4826</xdr:rowOff>
    </xdr:to>
    <xdr:cxnSp macro="">
      <xdr:nvCxnSpPr>
        <xdr:cNvPr id="301" name="直線コネクタ 300"/>
        <xdr:cNvCxnSpPr/>
      </xdr:nvCxnSpPr>
      <xdr:spPr>
        <a:xfrm flipV="1">
          <a:off x="6972300" y="61518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126848</xdr:rowOff>
    </xdr:from>
    <xdr:to>
      <xdr:col>15</xdr:col>
      <xdr:colOff>231775</xdr:colOff>
      <xdr:row>37</xdr:row>
      <xdr:rowOff>56998</xdr:rowOff>
    </xdr:to>
    <xdr:sp macro="" textlink="">
      <xdr:nvSpPr>
        <xdr:cNvPr id="311" name="円/楕円 310"/>
        <xdr:cNvSpPr/>
      </xdr:nvSpPr>
      <xdr:spPr>
        <a:xfrm>
          <a:off x="104267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105275</xdr:rowOff>
    </xdr:from>
    <xdr:ext cx="378565" cy="259045"/>
    <xdr:sp macro="" textlink="">
      <xdr:nvSpPr>
        <xdr:cNvPr id="312" name="労働費該当値テキスト"/>
        <xdr:cNvSpPr txBox="1"/>
      </xdr:nvSpPr>
      <xdr:spPr>
        <a:xfrm>
          <a:off x="10528300" y="6277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170739</xdr:rowOff>
    </xdr:from>
    <xdr:to>
      <xdr:col>14</xdr:col>
      <xdr:colOff>79375</xdr:colOff>
      <xdr:row>37</xdr:row>
      <xdr:rowOff>100889</xdr:rowOff>
    </xdr:to>
    <xdr:sp macro="" textlink="">
      <xdr:nvSpPr>
        <xdr:cNvPr id="313" name="円/楕円 312"/>
        <xdr:cNvSpPr/>
      </xdr:nvSpPr>
      <xdr:spPr>
        <a:xfrm>
          <a:off x="9588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92016</xdr:rowOff>
    </xdr:from>
    <xdr:ext cx="378565" cy="259045"/>
    <xdr:sp macro="" textlink="">
      <xdr:nvSpPr>
        <xdr:cNvPr id="314" name="テキスト ボックス 313"/>
        <xdr:cNvSpPr txBox="1"/>
      </xdr:nvSpPr>
      <xdr:spPr>
        <a:xfrm>
          <a:off x="9450017"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81585</xdr:rowOff>
    </xdr:from>
    <xdr:to>
      <xdr:col>12</xdr:col>
      <xdr:colOff>561975</xdr:colOff>
      <xdr:row>37</xdr:row>
      <xdr:rowOff>11735</xdr:rowOff>
    </xdr:to>
    <xdr:sp macro="" textlink="">
      <xdr:nvSpPr>
        <xdr:cNvPr id="315" name="円/楕円 314"/>
        <xdr:cNvSpPr/>
      </xdr:nvSpPr>
      <xdr:spPr>
        <a:xfrm>
          <a:off x="8699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2862</xdr:rowOff>
    </xdr:from>
    <xdr:ext cx="378565" cy="259045"/>
    <xdr:sp macro="" textlink="">
      <xdr:nvSpPr>
        <xdr:cNvPr id="316" name="テキスト ボックス 315"/>
        <xdr:cNvSpPr txBox="1"/>
      </xdr:nvSpPr>
      <xdr:spPr>
        <a:xfrm>
          <a:off x="8561017"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100330</xdr:rowOff>
    </xdr:from>
    <xdr:to>
      <xdr:col>11</xdr:col>
      <xdr:colOff>358775</xdr:colOff>
      <xdr:row>36</xdr:row>
      <xdr:rowOff>30480</xdr:rowOff>
    </xdr:to>
    <xdr:sp macro="" textlink="">
      <xdr:nvSpPr>
        <xdr:cNvPr id="317" name="円/楕円 316"/>
        <xdr:cNvSpPr/>
      </xdr:nvSpPr>
      <xdr:spPr>
        <a:xfrm>
          <a:off x="7810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21607</xdr:rowOff>
    </xdr:from>
    <xdr:ext cx="469744" cy="259045"/>
    <xdr:sp macro="" textlink="">
      <xdr:nvSpPr>
        <xdr:cNvPr id="318" name="テキスト ボックス 317"/>
        <xdr:cNvSpPr txBox="1"/>
      </xdr:nvSpPr>
      <xdr:spPr>
        <a:xfrm>
          <a:off x="7626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125476</xdr:rowOff>
    </xdr:from>
    <xdr:to>
      <xdr:col>10</xdr:col>
      <xdr:colOff>155575</xdr:colOff>
      <xdr:row>36</xdr:row>
      <xdr:rowOff>55626</xdr:rowOff>
    </xdr:to>
    <xdr:sp macro="" textlink="">
      <xdr:nvSpPr>
        <xdr:cNvPr id="319" name="円/楕円 318"/>
        <xdr:cNvSpPr/>
      </xdr:nvSpPr>
      <xdr:spPr>
        <a:xfrm>
          <a:off x="6921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46753</xdr:rowOff>
    </xdr:from>
    <xdr:ext cx="469744" cy="259045"/>
    <xdr:sp macro="" textlink="">
      <xdr:nvSpPr>
        <xdr:cNvPr id="320" name="テキスト ボックス 319"/>
        <xdr:cNvSpPr txBox="1"/>
      </xdr:nvSpPr>
      <xdr:spPr>
        <a:xfrm>
          <a:off x="6737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92129</xdr:rowOff>
    </xdr:from>
    <xdr:to>
      <xdr:col>15</xdr:col>
      <xdr:colOff>180975</xdr:colOff>
      <xdr:row>57</xdr:row>
      <xdr:rowOff>101491</xdr:rowOff>
    </xdr:to>
    <xdr:cxnSp macro="">
      <xdr:nvCxnSpPr>
        <xdr:cNvPr id="351" name="直線コネクタ 350"/>
        <xdr:cNvCxnSpPr/>
      </xdr:nvCxnSpPr>
      <xdr:spPr>
        <a:xfrm>
          <a:off x="9639300" y="9864779"/>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92129</xdr:rowOff>
    </xdr:from>
    <xdr:to>
      <xdr:col>14</xdr:col>
      <xdr:colOff>28575</xdr:colOff>
      <xdr:row>57</xdr:row>
      <xdr:rowOff>126202</xdr:rowOff>
    </xdr:to>
    <xdr:cxnSp macro="">
      <xdr:nvCxnSpPr>
        <xdr:cNvPr id="354" name="直線コネクタ 353"/>
        <xdr:cNvCxnSpPr/>
      </xdr:nvCxnSpPr>
      <xdr:spPr>
        <a:xfrm flipV="1">
          <a:off x="8750300" y="9864779"/>
          <a:ext cx="889000" cy="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98443</xdr:rowOff>
    </xdr:from>
    <xdr:to>
      <xdr:col>12</xdr:col>
      <xdr:colOff>511175</xdr:colOff>
      <xdr:row>57</xdr:row>
      <xdr:rowOff>126202</xdr:rowOff>
    </xdr:to>
    <xdr:cxnSp macro="">
      <xdr:nvCxnSpPr>
        <xdr:cNvPr id="357" name="直線コネクタ 356"/>
        <xdr:cNvCxnSpPr/>
      </xdr:nvCxnSpPr>
      <xdr:spPr>
        <a:xfrm>
          <a:off x="7861300" y="987109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98443</xdr:rowOff>
    </xdr:from>
    <xdr:to>
      <xdr:col>11</xdr:col>
      <xdr:colOff>307975</xdr:colOff>
      <xdr:row>57</xdr:row>
      <xdr:rowOff>125222</xdr:rowOff>
    </xdr:to>
    <xdr:cxnSp macro="">
      <xdr:nvCxnSpPr>
        <xdr:cNvPr id="360" name="直線コネクタ 359"/>
        <xdr:cNvCxnSpPr/>
      </xdr:nvCxnSpPr>
      <xdr:spPr>
        <a:xfrm flipV="1">
          <a:off x="6972300" y="9871093"/>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50691</xdr:rowOff>
    </xdr:from>
    <xdr:to>
      <xdr:col>15</xdr:col>
      <xdr:colOff>231775</xdr:colOff>
      <xdr:row>57</xdr:row>
      <xdr:rowOff>152291</xdr:rowOff>
    </xdr:to>
    <xdr:sp macro="" textlink="">
      <xdr:nvSpPr>
        <xdr:cNvPr id="370" name="円/楕円 369"/>
        <xdr:cNvSpPr/>
      </xdr:nvSpPr>
      <xdr:spPr>
        <a:xfrm>
          <a:off x="10426700" y="98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29118</xdr:rowOff>
    </xdr:from>
    <xdr:ext cx="469744" cy="259045"/>
    <xdr:sp macro="" textlink="">
      <xdr:nvSpPr>
        <xdr:cNvPr id="371" name="農林水産業費該当値テキスト"/>
        <xdr:cNvSpPr txBox="1"/>
      </xdr:nvSpPr>
      <xdr:spPr>
        <a:xfrm>
          <a:off x="10528300" y="98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41329</xdr:rowOff>
    </xdr:from>
    <xdr:to>
      <xdr:col>14</xdr:col>
      <xdr:colOff>79375</xdr:colOff>
      <xdr:row>57</xdr:row>
      <xdr:rowOff>142929</xdr:rowOff>
    </xdr:to>
    <xdr:sp macro="" textlink="">
      <xdr:nvSpPr>
        <xdr:cNvPr id="372" name="円/楕円 371"/>
        <xdr:cNvSpPr/>
      </xdr:nvSpPr>
      <xdr:spPr>
        <a:xfrm>
          <a:off x="9588500" y="98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134056</xdr:rowOff>
    </xdr:from>
    <xdr:ext cx="469744" cy="259045"/>
    <xdr:sp macro="" textlink="">
      <xdr:nvSpPr>
        <xdr:cNvPr id="373" name="テキスト ボックス 372"/>
        <xdr:cNvSpPr txBox="1"/>
      </xdr:nvSpPr>
      <xdr:spPr>
        <a:xfrm>
          <a:off x="9404427" y="990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75402</xdr:rowOff>
    </xdr:from>
    <xdr:to>
      <xdr:col>12</xdr:col>
      <xdr:colOff>561975</xdr:colOff>
      <xdr:row>58</xdr:row>
      <xdr:rowOff>5552</xdr:rowOff>
    </xdr:to>
    <xdr:sp macro="" textlink="">
      <xdr:nvSpPr>
        <xdr:cNvPr id="374" name="円/楕円 373"/>
        <xdr:cNvSpPr/>
      </xdr:nvSpPr>
      <xdr:spPr>
        <a:xfrm>
          <a:off x="8699500" y="98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168129</xdr:rowOff>
    </xdr:from>
    <xdr:ext cx="469744" cy="259045"/>
    <xdr:sp macro="" textlink="">
      <xdr:nvSpPr>
        <xdr:cNvPr id="375" name="テキスト ボックス 374"/>
        <xdr:cNvSpPr txBox="1"/>
      </xdr:nvSpPr>
      <xdr:spPr>
        <a:xfrm>
          <a:off x="8515427" y="994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47643</xdr:rowOff>
    </xdr:from>
    <xdr:to>
      <xdr:col>11</xdr:col>
      <xdr:colOff>358775</xdr:colOff>
      <xdr:row>57</xdr:row>
      <xdr:rowOff>149243</xdr:rowOff>
    </xdr:to>
    <xdr:sp macro="" textlink="">
      <xdr:nvSpPr>
        <xdr:cNvPr id="376" name="円/楕円 375"/>
        <xdr:cNvSpPr/>
      </xdr:nvSpPr>
      <xdr:spPr>
        <a:xfrm>
          <a:off x="7810500" y="98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140370</xdr:rowOff>
    </xdr:from>
    <xdr:ext cx="469744" cy="259045"/>
    <xdr:sp macro="" textlink="">
      <xdr:nvSpPr>
        <xdr:cNvPr id="377" name="テキスト ボックス 376"/>
        <xdr:cNvSpPr txBox="1"/>
      </xdr:nvSpPr>
      <xdr:spPr>
        <a:xfrm>
          <a:off x="7626427" y="991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74422</xdr:rowOff>
    </xdr:from>
    <xdr:to>
      <xdr:col>10</xdr:col>
      <xdr:colOff>155575</xdr:colOff>
      <xdr:row>58</xdr:row>
      <xdr:rowOff>4572</xdr:rowOff>
    </xdr:to>
    <xdr:sp macro="" textlink="">
      <xdr:nvSpPr>
        <xdr:cNvPr id="378" name="円/楕円 377"/>
        <xdr:cNvSpPr/>
      </xdr:nvSpPr>
      <xdr:spPr>
        <a:xfrm>
          <a:off x="6921500" y="9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167149</xdr:rowOff>
    </xdr:from>
    <xdr:ext cx="469744" cy="259045"/>
    <xdr:sp macro="" textlink="">
      <xdr:nvSpPr>
        <xdr:cNvPr id="379" name="テキスト ボックス 378"/>
        <xdr:cNvSpPr txBox="1"/>
      </xdr:nvSpPr>
      <xdr:spPr>
        <a:xfrm>
          <a:off x="6737427"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43893</xdr:rowOff>
    </xdr:from>
    <xdr:to>
      <xdr:col>15</xdr:col>
      <xdr:colOff>180975</xdr:colOff>
      <xdr:row>73</xdr:row>
      <xdr:rowOff>130716</xdr:rowOff>
    </xdr:to>
    <xdr:cxnSp macro="">
      <xdr:nvCxnSpPr>
        <xdr:cNvPr id="406" name="直線コネクタ 405"/>
        <xdr:cNvCxnSpPr/>
      </xdr:nvCxnSpPr>
      <xdr:spPr>
        <a:xfrm flipV="1">
          <a:off x="9639300" y="12559743"/>
          <a:ext cx="8382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130716</xdr:rowOff>
    </xdr:from>
    <xdr:to>
      <xdr:col>14</xdr:col>
      <xdr:colOff>28575</xdr:colOff>
      <xdr:row>74</xdr:row>
      <xdr:rowOff>144912</xdr:rowOff>
    </xdr:to>
    <xdr:cxnSp macro="">
      <xdr:nvCxnSpPr>
        <xdr:cNvPr id="409" name="直線コネクタ 408"/>
        <xdr:cNvCxnSpPr/>
      </xdr:nvCxnSpPr>
      <xdr:spPr>
        <a:xfrm flipV="1">
          <a:off x="8750300" y="12646566"/>
          <a:ext cx="889000" cy="1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144912</xdr:rowOff>
    </xdr:from>
    <xdr:to>
      <xdr:col>12</xdr:col>
      <xdr:colOff>511175</xdr:colOff>
      <xdr:row>75</xdr:row>
      <xdr:rowOff>94369</xdr:rowOff>
    </xdr:to>
    <xdr:cxnSp macro="">
      <xdr:nvCxnSpPr>
        <xdr:cNvPr id="412" name="直線コネクタ 411"/>
        <xdr:cNvCxnSpPr/>
      </xdr:nvCxnSpPr>
      <xdr:spPr>
        <a:xfrm flipV="1">
          <a:off x="7861300" y="12832212"/>
          <a:ext cx="889000" cy="1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94369</xdr:rowOff>
    </xdr:from>
    <xdr:to>
      <xdr:col>11</xdr:col>
      <xdr:colOff>307975</xdr:colOff>
      <xdr:row>75</xdr:row>
      <xdr:rowOff>142923</xdr:rowOff>
    </xdr:to>
    <xdr:cxnSp macro="">
      <xdr:nvCxnSpPr>
        <xdr:cNvPr id="415" name="直線コネクタ 414"/>
        <xdr:cNvCxnSpPr/>
      </xdr:nvCxnSpPr>
      <xdr:spPr>
        <a:xfrm flipV="1">
          <a:off x="6972300" y="12953119"/>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164543</xdr:rowOff>
    </xdr:from>
    <xdr:to>
      <xdr:col>15</xdr:col>
      <xdr:colOff>231775</xdr:colOff>
      <xdr:row>73</xdr:row>
      <xdr:rowOff>94693</xdr:rowOff>
    </xdr:to>
    <xdr:sp macro="" textlink="">
      <xdr:nvSpPr>
        <xdr:cNvPr id="425" name="円/楕円 424"/>
        <xdr:cNvSpPr/>
      </xdr:nvSpPr>
      <xdr:spPr>
        <a:xfrm>
          <a:off x="10426700" y="125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15970</xdr:rowOff>
    </xdr:from>
    <xdr:ext cx="534377" cy="259045"/>
    <xdr:sp macro="" textlink="">
      <xdr:nvSpPr>
        <xdr:cNvPr id="426" name="商工費該当値テキスト"/>
        <xdr:cNvSpPr txBox="1"/>
      </xdr:nvSpPr>
      <xdr:spPr>
        <a:xfrm>
          <a:off x="10528300" y="123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41,691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79916</xdr:rowOff>
    </xdr:from>
    <xdr:to>
      <xdr:col>14</xdr:col>
      <xdr:colOff>79375</xdr:colOff>
      <xdr:row>74</xdr:row>
      <xdr:rowOff>10066</xdr:rowOff>
    </xdr:to>
    <xdr:sp macro="" textlink="">
      <xdr:nvSpPr>
        <xdr:cNvPr id="427" name="円/楕円 426"/>
        <xdr:cNvSpPr/>
      </xdr:nvSpPr>
      <xdr:spPr>
        <a:xfrm>
          <a:off x="9588500" y="125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26593</xdr:rowOff>
    </xdr:from>
    <xdr:ext cx="534377" cy="259045"/>
    <xdr:sp macro="" textlink="">
      <xdr:nvSpPr>
        <xdr:cNvPr id="428" name="テキスト ボックス 427"/>
        <xdr:cNvSpPr txBox="1"/>
      </xdr:nvSpPr>
      <xdr:spPr>
        <a:xfrm>
          <a:off x="9372111" y="1237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94112</xdr:rowOff>
    </xdr:from>
    <xdr:to>
      <xdr:col>12</xdr:col>
      <xdr:colOff>561975</xdr:colOff>
      <xdr:row>75</xdr:row>
      <xdr:rowOff>24262</xdr:rowOff>
    </xdr:to>
    <xdr:sp macro="" textlink="">
      <xdr:nvSpPr>
        <xdr:cNvPr id="429" name="円/楕円 428"/>
        <xdr:cNvSpPr/>
      </xdr:nvSpPr>
      <xdr:spPr>
        <a:xfrm>
          <a:off x="8699500" y="127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40789</xdr:rowOff>
    </xdr:from>
    <xdr:ext cx="534377" cy="259045"/>
    <xdr:sp macro="" textlink="">
      <xdr:nvSpPr>
        <xdr:cNvPr id="430" name="テキスト ボックス 429"/>
        <xdr:cNvSpPr txBox="1"/>
      </xdr:nvSpPr>
      <xdr:spPr>
        <a:xfrm>
          <a:off x="8483111" y="125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43569</xdr:rowOff>
    </xdr:from>
    <xdr:to>
      <xdr:col>11</xdr:col>
      <xdr:colOff>358775</xdr:colOff>
      <xdr:row>75</xdr:row>
      <xdr:rowOff>145169</xdr:rowOff>
    </xdr:to>
    <xdr:sp macro="" textlink="">
      <xdr:nvSpPr>
        <xdr:cNvPr id="431" name="円/楕円 430"/>
        <xdr:cNvSpPr/>
      </xdr:nvSpPr>
      <xdr:spPr>
        <a:xfrm>
          <a:off x="7810500" y="129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161696</xdr:rowOff>
    </xdr:from>
    <xdr:ext cx="534377" cy="259045"/>
    <xdr:sp macro="" textlink="">
      <xdr:nvSpPr>
        <xdr:cNvPr id="432" name="テキスト ボックス 431"/>
        <xdr:cNvSpPr txBox="1"/>
      </xdr:nvSpPr>
      <xdr:spPr>
        <a:xfrm>
          <a:off x="7594111" y="126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92123</xdr:rowOff>
    </xdr:from>
    <xdr:to>
      <xdr:col>10</xdr:col>
      <xdr:colOff>155575</xdr:colOff>
      <xdr:row>76</xdr:row>
      <xdr:rowOff>22273</xdr:rowOff>
    </xdr:to>
    <xdr:sp macro="" textlink="">
      <xdr:nvSpPr>
        <xdr:cNvPr id="433" name="円/楕円 432"/>
        <xdr:cNvSpPr/>
      </xdr:nvSpPr>
      <xdr:spPr>
        <a:xfrm>
          <a:off x="6921500" y="129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38800</xdr:rowOff>
    </xdr:from>
    <xdr:ext cx="534377" cy="259045"/>
    <xdr:sp macro="" textlink="">
      <xdr:nvSpPr>
        <xdr:cNvPr id="434" name="テキスト ボックス 433"/>
        <xdr:cNvSpPr txBox="1"/>
      </xdr:nvSpPr>
      <xdr:spPr>
        <a:xfrm>
          <a:off x="6705111" y="127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3454</xdr:rowOff>
    </xdr:from>
    <xdr:to>
      <xdr:col>15</xdr:col>
      <xdr:colOff>180975</xdr:colOff>
      <xdr:row>96</xdr:row>
      <xdr:rowOff>34316</xdr:rowOff>
    </xdr:to>
    <xdr:cxnSp macro="">
      <xdr:nvCxnSpPr>
        <xdr:cNvPr id="464" name="直線コネクタ 463"/>
        <xdr:cNvCxnSpPr/>
      </xdr:nvCxnSpPr>
      <xdr:spPr>
        <a:xfrm flipV="1">
          <a:off x="9639300" y="16462654"/>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34316</xdr:rowOff>
    </xdr:from>
    <xdr:to>
      <xdr:col>14</xdr:col>
      <xdr:colOff>28575</xdr:colOff>
      <xdr:row>96</xdr:row>
      <xdr:rowOff>79826</xdr:rowOff>
    </xdr:to>
    <xdr:cxnSp macro="">
      <xdr:nvCxnSpPr>
        <xdr:cNvPr id="467" name="直線コネクタ 466"/>
        <xdr:cNvCxnSpPr/>
      </xdr:nvCxnSpPr>
      <xdr:spPr>
        <a:xfrm flipV="1">
          <a:off x="8750300" y="16493516"/>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102057</xdr:rowOff>
    </xdr:from>
    <xdr:to>
      <xdr:col>12</xdr:col>
      <xdr:colOff>511175</xdr:colOff>
      <xdr:row>96</xdr:row>
      <xdr:rowOff>79826</xdr:rowOff>
    </xdr:to>
    <xdr:cxnSp macro="">
      <xdr:nvCxnSpPr>
        <xdr:cNvPr id="470" name="直線コネクタ 469"/>
        <xdr:cNvCxnSpPr/>
      </xdr:nvCxnSpPr>
      <xdr:spPr>
        <a:xfrm>
          <a:off x="7861300" y="16389807"/>
          <a:ext cx="8890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102057</xdr:rowOff>
    </xdr:from>
    <xdr:to>
      <xdr:col>11</xdr:col>
      <xdr:colOff>307975</xdr:colOff>
      <xdr:row>96</xdr:row>
      <xdr:rowOff>91884</xdr:rowOff>
    </xdr:to>
    <xdr:cxnSp macro="">
      <xdr:nvCxnSpPr>
        <xdr:cNvPr id="473" name="直線コネクタ 472"/>
        <xdr:cNvCxnSpPr/>
      </xdr:nvCxnSpPr>
      <xdr:spPr>
        <a:xfrm flipV="1">
          <a:off x="6972300" y="16389807"/>
          <a:ext cx="889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124104</xdr:rowOff>
    </xdr:from>
    <xdr:to>
      <xdr:col>15</xdr:col>
      <xdr:colOff>231775</xdr:colOff>
      <xdr:row>96</xdr:row>
      <xdr:rowOff>54254</xdr:rowOff>
    </xdr:to>
    <xdr:sp macro="" textlink="">
      <xdr:nvSpPr>
        <xdr:cNvPr id="483" name="円/楕円 482"/>
        <xdr:cNvSpPr/>
      </xdr:nvSpPr>
      <xdr:spPr>
        <a:xfrm>
          <a:off x="104267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146981</xdr:rowOff>
    </xdr:from>
    <xdr:ext cx="534377" cy="259045"/>
    <xdr:sp macro="" textlink="">
      <xdr:nvSpPr>
        <xdr:cNvPr id="484" name="土木費該当値テキスト"/>
        <xdr:cNvSpPr txBox="1"/>
      </xdr:nvSpPr>
      <xdr:spPr>
        <a:xfrm>
          <a:off x="10528300"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154966</xdr:rowOff>
    </xdr:from>
    <xdr:to>
      <xdr:col>14</xdr:col>
      <xdr:colOff>79375</xdr:colOff>
      <xdr:row>96</xdr:row>
      <xdr:rowOff>85116</xdr:rowOff>
    </xdr:to>
    <xdr:sp macro="" textlink="">
      <xdr:nvSpPr>
        <xdr:cNvPr id="485" name="円/楕円 484"/>
        <xdr:cNvSpPr/>
      </xdr:nvSpPr>
      <xdr:spPr>
        <a:xfrm>
          <a:off x="95885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101643</xdr:rowOff>
    </xdr:from>
    <xdr:ext cx="534377" cy="259045"/>
    <xdr:sp macro="" textlink="">
      <xdr:nvSpPr>
        <xdr:cNvPr id="486" name="テキスト ボックス 485"/>
        <xdr:cNvSpPr txBox="1"/>
      </xdr:nvSpPr>
      <xdr:spPr>
        <a:xfrm>
          <a:off x="9372111" y="162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29026</xdr:rowOff>
    </xdr:from>
    <xdr:to>
      <xdr:col>12</xdr:col>
      <xdr:colOff>561975</xdr:colOff>
      <xdr:row>96</xdr:row>
      <xdr:rowOff>130626</xdr:rowOff>
    </xdr:to>
    <xdr:sp macro="" textlink="">
      <xdr:nvSpPr>
        <xdr:cNvPr id="487" name="円/楕円 486"/>
        <xdr:cNvSpPr/>
      </xdr:nvSpPr>
      <xdr:spPr>
        <a:xfrm>
          <a:off x="8699500" y="164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121753</xdr:rowOff>
    </xdr:from>
    <xdr:ext cx="534377" cy="259045"/>
    <xdr:sp macro="" textlink="">
      <xdr:nvSpPr>
        <xdr:cNvPr id="488" name="テキスト ボックス 487"/>
        <xdr:cNvSpPr txBox="1"/>
      </xdr:nvSpPr>
      <xdr:spPr>
        <a:xfrm>
          <a:off x="8483111" y="16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51257</xdr:rowOff>
    </xdr:from>
    <xdr:to>
      <xdr:col>11</xdr:col>
      <xdr:colOff>358775</xdr:colOff>
      <xdr:row>95</xdr:row>
      <xdr:rowOff>152857</xdr:rowOff>
    </xdr:to>
    <xdr:sp macro="" textlink="">
      <xdr:nvSpPr>
        <xdr:cNvPr id="489" name="円/楕円 488"/>
        <xdr:cNvSpPr/>
      </xdr:nvSpPr>
      <xdr:spPr>
        <a:xfrm>
          <a:off x="7810500" y="163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169384</xdr:rowOff>
    </xdr:from>
    <xdr:ext cx="534377" cy="259045"/>
    <xdr:sp macro="" textlink="">
      <xdr:nvSpPr>
        <xdr:cNvPr id="490" name="テキスト ボックス 489"/>
        <xdr:cNvSpPr txBox="1"/>
      </xdr:nvSpPr>
      <xdr:spPr>
        <a:xfrm>
          <a:off x="7594111" y="161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41084</xdr:rowOff>
    </xdr:from>
    <xdr:to>
      <xdr:col>10</xdr:col>
      <xdr:colOff>155575</xdr:colOff>
      <xdr:row>96</xdr:row>
      <xdr:rowOff>142684</xdr:rowOff>
    </xdr:to>
    <xdr:sp macro="" textlink="">
      <xdr:nvSpPr>
        <xdr:cNvPr id="491" name="円/楕円 490"/>
        <xdr:cNvSpPr/>
      </xdr:nvSpPr>
      <xdr:spPr>
        <a:xfrm>
          <a:off x="6921500" y="1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159211</xdr:rowOff>
    </xdr:from>
    <xdr:ext cx="534377" cy="259045"/>
    <xdr:sp macro="" textlink="">
      <xdr:nvSpPr>
        <xdr:cNvPr id="492" name="テキスト ボックス 491"/>
        <xdr:cNvSpPr txBox="1"/>
      </xdr:nvSpPr>
      <xdr:spPr>
        <a:xfrm>
          <a:off x="6705111" y="162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63935</xdr:rowOff>
    </xdr:from>
    <xdr:to>
      <xdr:col>23</xdr:col>
      <xdr:colOff>517525</xdr:colOff>
      <xdr:row>33</xdr:row>
      <xdr:rowOff>56914</xdr:rowOff>
    </xdr:to>
    <xdr:cxnSp macro="">
      <xdr:nvCxnSpPr>
        <xdr:cNvPr id="524" name="直線コネクタ 523"/>
        <xdr:cNvCxnSpPr/>
      </xdr:nvCxnSpPr>
      <xdr:spPr>
        <a:xfrm>
          <a:off x="15481300" y="5550335"/>
          <a:ext cx="838200" cy="1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121739</xdr:rowOff>
    </xdr:from>
    <xdr:to>
      <xdr:col>22</xdr:col>
      <xdr:colOff>365125</xdr:colOff>
      <xdr:row>32</xdr:row>
      <xdr:rowOff>63935</xdr:rowOff>
    </xdr:to>
    <xdr:cxnSp macro="">
      <xdr:nvCxnSpPr>
        <xdr:cNvPr id="527" name="直線コネクタ 526"/>
        <xdr:cNvCxnSpPr/>
      </xdr:nvCxnSpPr>
      <xdr:spPr>
        <a:xfrm>
          <a:off x="14592300" y="5093789"/>
          <a:ext cx="889000" cy="45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121739</xdr:rowOff>
    </xdr:from>
    <xdr:to>
      <xdr:col>21</xdr:col>
      <xdr:colOff>161925</xdr:colOff>
      <xdr:row>33</xdr:row>
      <xdr:rowOff>87938</xdr:rowOff>
    </xdr:to>
    <xdr:cxnSp macro="">
      <xdr:nvCxnSpPr>
        <xdr:cNvPr id="530" name="直線コネクタ 529"/>
        <xdr:cNvCxnSpPr/>
      </xdr:nvCxnSpPr>
      <xdr:spPr>
        <a:xfrm flipV="1">
          <a:off x="13703300" y="5093789"/>
          <a:ext cx="889000" cy="6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35034</xdr:rowOff>
    </xdr:from>
    <xdr:to>
      <xdr:col>19</xdr:col>
      <xdr:colOff>644525</xdr:colOff>
      <xdr:row>33</xdr:row>
      <xdr:rowOff>87938</xdr:rowOff>
    </xdr:to>
    <xdr:cxnSp macro="">
      <xdr:nvCxnSpPr>
        <xdr:cNvPr id="533" name="直線コネクタ 532"/>
        <xdr:cNvCxnSpPr/>
      </xdr:nvCxnSpPr>
      <xdr:spPr>
        <a:xfrm>
          <a:off x="12814300" y="5178534"/>
          <a:ext cx="889000" cy="5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6114</xdr:rowOff>
    </xdr:from>
    <xdr:to>
      <xdr:col>23</xdr:col>
      <xdr:colOff>568325</xdr:colOff>
      <xdr:row>33</xdr:row>
      <xdr:rowOff>107714</xdr:rowOff>
    </xdr:to>
    <xdr:sp macro="" textlink="">
      <xdr:nvSpPr>
        <xdr:cNvPr id="543" name="円/楕円 542"/>
        <xdr:cNvSpPr/>
      </xdr:nvSpPr>
      <xdr:spPr>
        <a:xfrm>
          <a:off x="16268700" y="56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28991</xdr:rowOff>
    </xdr:from>
    <xdr:ext cx="534377" cy="259045"/>
    <xdr:sp macro="" textlink="">
      <xdr:nvSpPr>
        <xdr:cNvPr id="544" name="消防費該当値テキスト"/>
        <xdr:cNvSpPr txBox="1"/>
      </xdr:nvSpPr>
      <xdr:spPr>
        <a:xfrm>
          <a:off x="16370300" y="55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13135</xdr:rowOff>
    </xdr:from>
    <xdr:to>
      <xdr:col>22</xdr:col>
      <xdr:colOff>415925</xdr:colOff>
      <xdr:row>32</xdr:row>
      <xdr:rowOff>114735</xdr:rowOff>
    </xdr:to>
    <xdr:sp macro="" textlink="">
      <xdr:nvSpPr>
        <xdr:cNvPr id="545" name="円/楕円 544"/>
        <xdr:cNvSpPr/>
      </xdr:nvSpPr>
      <xdr:spPr>
        <a:xfrm>
          <a:off x="15430500" y="54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131262</xdr:rowOff>
    </xdr:from>
    <xdr:ext cx="534377" cy="259045"/>
    <xdr:sp macro="" textlink="">
      <xdr:nvSpPr>
        <xdr:cNvPr id="546" name="テキスト ボックス 545"/>
        <xdr:cNvSpPr txBox="1"/>
      </xdr:nvSpPr>
      <xdr:spPr>
        <a:xfrm>
          <a:off x="15214111" y="52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15,564</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70939</xdr:rowOff>
    </xdr:from>
    <xdr:to>
      <xdr:col>21</xdr:col>
      <xdr:colOff>212725</xdr:colOff>
      <xdr:row>30</xdr:row>
      <xdr:rowOff>1089</xdr:rowOff>
    </xdr:to>
    <xdr:sp macro="" textlink="">
      <xdr:nvSpPr>
        <xdr:cNvPr id="547" name="円/楕円 546"/>
        <xdr:cNvSpPr/>
      </xdr:nvSpPr>
      <xdr:spPr>
        <a:xfrm>
          <a:off x="14541500" y="50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17616</xdr:rowOff>
    </xdr:from>
    <xdr:ext cx="534377" cy="259045"/>
    <xdr:sp macro="" textlink="">
      <xdr:nvSpPr>
        <xdr:cNvPr id="548" name="テキスト ボックス 547"/>
        <xdr:cNvSpPr txBox="1"/>
      </xdr:nvSpPr>
      <xdr:spPr>
        <a:xfrm>
          <a:off x="14325111" y="48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37138</xdr:rowOff>
    </xdr:from>
    <xdr:to>
      <xdr:col>20</xdr:col>
      <xdr:colOff>9525</xdr:colOff>
      <xdr:row>33</xdr:row>
      <xdr:rowOff>138738</xdr:rowOff>
    </xdr:to>
    <xdr:sp macro="" textlink="">
      <xdr:nvSpPr>
        <xdr:cNvPr id="549" name="円/楕円 548"/>
        <xdr:cNvSpPr/>
      </xdr:nvSpPr>
      <xdr:spPr>
        <a:xfrm>
          <a:off x="13652500" y="5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155265</xdr:rowOff>
    </xdr:from>
    <xdr:ext cx="534377" cy="259045"/>
    <xdr:sp macro="" textlink="">
      <xdr:nvSpPr>
        <xdr:cNvPr id="550" name="テキスト ボックス 549"/>
        <xdr:cNvSpPr txBox="1"/>
      </xdr:nvSpPr>
      <xdr:spPr>
        <a:xfrm>
          <a:off x="13436111" y="547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155684</xdr:rowOff>
    </xdr:from>
    <xdr:to>
      <xdr:col>18</xdr:col>
      <xdr:colOff>492125</xdr:colOff>
      <xdr:row>30</xdr:row>
      <xdr:rowOff>85834</xdr:rowOff>
    </xdr:to>
    <xdr:sp macro="" textlink="">
      <xdr:nvSpPr>
        <xdr:cNvPr id="551" name="円/楕円 550"/>
        <xdr:cNvSpPr/>
      </xdr:nvSpPr>
      <xdr:spPr>
        <a:xfrm>
          <a:off x="12763500" y="51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102361</xdr:rowOff>
    </xdr:from>
    <xdr:ext cx="534377" cy="259045"/>
    <xdr:sp macro="" textlink="">
      <xdr:nvSpPr>
        <xdr:cNvPr id="552" name="テキスト ボックス 551"/>
        <xdr:cNvSpPr txBox="1"/>
      </xdr:nvSpPr>
      <xdr:spPr>
        <a:xfrm>
          <a:off x="12547111" y="4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20279</xdr:rowOff>
    </xdr:from>
    <xdr:to>
      <xdr:col>23</xdr:col>
      <xdr:colOff>517525</xdr:colOff>
      <xdr:row>55</xdr:row>
      <xdr:rowOff>146352</xdr:rowOff>
    </xdr:to>
    <xdr:cxnSp macro="">
      <xdr:nvCxnSpPr>
        <xdr:cNvPr id="580" name="直線コネクタ 579"/>
        <xdr:cNvCxnSpPr/>
      </xdr:nvCxnSpPr>
      <xdr:spPr>
        <a:xfrm>
          <a:off x="15481300" y="9278579"/>
          <a:ext cx="838200" cy="2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110896</xdr:rowOff>
    </xdr:from>
    <xdr:to>
      <xdr:col>22</xdr:col>
      <xdr:colOff>365125</xdr:colOff>
      <xdr:row>54</xdr:row>
      <xdr:rowOff>20279</xdr:rowOff>
    </xdr:to>
    <xdr:cxnSp macro="">
      <xdr:nvCxnSpPr>
        <xdr:cNvPr id="583" name="直線コネクタ 582"/>
        <xdr:cNvCxnSpPr/>
      </xdr:nvCxnSpPr>
      <xdr:spPr>
        <a:xfrm>
          <a:off x="14592300" y="9026296"/>
          <a:ext cx="889000" cy="2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110896</xdr:rowOff>
    </xdr:from>
    <xdr:to>
      <xdr:col>21</xdr:col>
      <xdr:colOff>161925</xdr:colOff>
      <xdr:row>55</xdr:row>
      <xdr:rowOff>31115</xdr:rowOff>
    </xdr:to>
    <xdr:cxnSp macro="">
      <xdr:nvCxnSpPr>
        <xdr:cNvPr id="586" name="直線コネクタ 585"/>
        <xdr:cNvCxnSpPr/>
      </xdr:nvCxnSpPr>
      <xdr:spPr>
        <a:xfrm flipV="1">
          <a:off x="13703300" y="9026296"/>
          <a:ext cx="889000" cy="4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31115</xdr:rowOff>
    </xdr:from>
    <xdr:to>
      <xdr:col>19</xdr:col>
      <xdr:colOff>644525</xdr:colOff>
      <xdr:row>56</xdr:row>
      <xdr:rowOff>5055</xdr:rowOff>
    </xdr:to>
    <xdr:cxnSp macro="">
      <xdr:nvCxnSpPr>
        <xdr:cNvPr id="589" name="直線コネクタ 588"/>
        <xdr:cNvCxnSpPr/>
      </xdr:nvCxnSpPr>
      <xdr:spPr>
        <a:xfrm flipV="1">
          <a:off x="12814300" y="9460865"/>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95552</xdr:rowOff>
    </xdr:from>
    <xdr:to>
      <xdr:col>23</xdr:col>
      <xdr:colOff>568325</xdr:colOff>
      <xdr:row>56</xdr:row>
      <xdr:rowOff>25702</xdr:rowOff>
    </xdr:to>
    <xdr:sp macro="" textlink="">
      <xdr:nvSpPr>
        <xdr:cNvPr id="599" name="円/楕円 598"/>
        <xdr:cNvSpPr/>
      </xdr:nvSpPr>
      <xdr:spPr>
        <a:xfrm>
          <a:off x="16268700" y="9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118429</xdr:rowOff>
    </xdr:from>
    <xdr:ext cx="534377" cy="259045"/>
    <xdr:sp macro="" textlink="">
      <xdr:nvSpPr>
        <xdr:cNvPr id="600" name="教育費該当値テキスト"/>
        <xdr:cNvSpPr txBox="1"/>
      </xdr:nvSpPr>
      <xdr:spPr>
        <a:xfrm>
          <a:off x="16370300" y="93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140929</xdr:rowOff>
    </xdr:from>
    <xdr:to>
      <xdr:col>22</xdr:col>
      <xdr:colOff>415925</xdr:colOff>
      <xdr:row>54</xdr:row>
      <xdr:rowOff>71079</xdr:rowOff>
    </xdr:to>
    <xdr:sp macro="" textlink="">
      <xdr:nvSpPr>
        <xdr:cNvPr id="601" name="円/楕円 600"/>
        <xdr:cNvSpPr/>
      </xdr:nvSpPr>
      <xdr:spPr>
        <a:xfrm>
          <a:off x="15430500" y="92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87606</xdr:rowOff>
    </xdr:from>
    <xdr:ext cx="534377" cy="259045"/>
    <xdr:sp macro="" textlink="">
      <xdr:nvSpPr>
        <xdr:cNvPr id="602" name="テキスト ボックス 601"/>
        <xdr:cNvSpPr txBox="1"/>
      </xdr:nvSpPr>
      <xdr:spPr>
        <a:xfrm>
          <a:off x="15214111" y="90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60096</xdr:rowOff>
    </xdr:from>
    <xdr:to>
      <xdr:col>21</xdr:col>
      <xdr:colOff>212725</xdr:colOff>
      <xdr:row>52</xdr:row>
      <xdr:rowOff>161696</xdr:rowOff>
    </xdr:to>
    <xdr:sp macro="" textlink="">
      <xdr:nvSpPr>
        <xdr:cNvPr id="603" name="円/楕円 602"/>
        <xdr:cNvSpPr/>
      </xdr:nvSpPr>
      <xdr:spPr>
        <a:xfrm>
          <a:off x="14541500" y="89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6773</xdr:rowOff>
    </xdr:from>
    <xdr:ext cx="534377" cy="259045"/>
    <xdr:sp macro="" textlink="">
      <xdr:nvSpPr>
        <xdr:cNvPr id="604" name="テキスト ボックス 603"/>
        <xdr:cNvSpPr txBox="1"/>
      </xdr:nvSpPr>
      <xdr:spPr>
        <a:xfrm>
          <a:off x="14325111" y="87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151765</xdr:rowOff>
    </xdr:from>
    <xdr:to>
      <xdr:col>20</xdr:col>
      <xdr:colOff>9525</xdr:colOff>
      <xdr:row>55</xdr:row>
      <xdr:rowOff>81915</xdr:rowOff>
    </xdr:to>
    <xdr:sp macro="" textlink="">
      <xdr:nvSpPr>
        <xdr:cNvPr id="605" name="円/楕円 604"/>
        <xdr:cNvSpPr/>
      </xdr:nvSpPr>
      <xdr:spPr>
        <a:xfrm>
          <a:off x="136525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98442</xdr:rowOff>
    </xdr:from>
    <xdr:ext cx="534377" cy="259045"/>
    <xdr:sp macro="" textlink="">
      <xdr:nvSpPr>
        <xdr:cNvPr id="606" name="テキスト ボックス 605"/>
        <xdr:cNvSpPr txBox="1"/>
      </xdr:nvSpPr>
      <xdr:spPr>
        <a:xfrm>
          <a:off x="13436111" y="91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125705</xdr:rowOff>
    </xdr:from>
    <xdr:to>
      <xdr:col>18</xdr:col>
      <xdr:colOff>492125</xdr:colOff>
      <xdr:row>56</xdr:row>
      <xdr:rowOff>55855</xdr:rowOff>
    </xdr:to>
    <xdr:sp macro="" textlink="">
      <xdr:nvSpPr>
        <xdr:cNvPr id="607" name="円/楕円 606"/>
        <xdr:cNvSpPr/>
      </xdr:nvSpPr>
      <xdr:spPr>
        <a:xfrm>
          <a:off x="12763500" y="9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72382</xdr:rowOff>
    </xdr:from>
    <xdr:ext cx="534377" cy="259045"/>
    <xdr:sp macro="" textlink="">
      <xdr:nvSpPr>
        <xdr:cNvPr id="608" name="テキスト ボックス 607"/>
        <xdr:cNvSpPr txBox="1"/>
      </xdr:nvSpPr>
      <xdr:spPr>
        <a:xfrm>
          <a:off x="12547111" y="93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91825</xdr:rowOff>
    </xdr:from>
    <xdr:to>
      <xdr:col>23</xdr:col>
      <xdr:colOff>517525</xdr:colOff>
      <xdr:row>79</xdr:row>
      <xdr:rowOff>98879</xdr:rowOff>
    </xdr:to>
    <xdr:cxnSp macro="">
      <xdr:nvCxnSpPr>
        <xdr:cNvPr id="639" name="直線コネクタ 638"/>
        <xdr:cNvCxnSpPr/>
      </xdr:nvCxnSpPr>
      <xdr:spPr>
        <a:xfrm flipV="1">
          <a:off x="15481300" y="13636375"/>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41025</xdr:rowOff>
    </xdr:from>
    <xdr:to>
      <xdr:col>23</xdr:col>
      <xdr:colOff>568325</xdr:colOff>
      <xdr:row>79</xdr:row>
      <xdr:rowOff>142625</xdr:rowOff>
    </xdr:to>
    <xdr:sp macro="" textlink="">
      <xdr:nvSpPr>
        <xdr:cNvPr id="658" name="円/楕円 657"/>
        <xdr:cNvSpPr/>
      </xdr:nvSpPr>
      <xdr:spPr>
        <a:xfrm>
          <a:off x="162687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378565" cy="259045"/>
    <xdr:sp macro="" textlink="">
      <xdr:nvSpPr>
        <xdr:cNvPr id="659" name="災害復旧費該当値テキスト"/>
        <xdr:cNvSpPr txBox="1"/>
      </xdr:nvSpPr>
      <xdr:spPr>
        <a:xfrm>
          <a:off x="16370300" y="1352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2279</xdr:rowOff>
    </xdr:from>
    <xdr:to>
      <xdr:col>23</xdr:col>
      <xdr:colOff>517525</xdr:colOff>
      <xdr:row>90</xdr:row>
      <xdr:rowOff>12990</xdr:rowOff>
    </xdr:to>
    <xdr:cxnSp macro="">
      <xdr:nvCxnSpPr>
        <xdr:cNvPr id="699" name="直線コネクタ 698"/>
        <xdr:cNvCxnSpPr/>
      </xdr:nvCxnSpPr>
      <xdr:spPr>
        <a:xfrm>
          <a:off x="15481300" y="15432779"/>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2279</xdr:rowOff>
    </xdr:from>
    <xdr:to>
      <xdr:col>22</xdr:col>
      <xdr:colOff>365125</xdr:colOff>
      <xdr:row>90</xdr:row>
      <xdr:rowOff>5414</xdr:rowOff>
    </xdr:to>
    <xdr:cxnSp macro="">
      <xdr:nvCxnSpPr>
        <xdr:cNvPr id="702" name="直線コネクタ 701"/>
        <xdr:cNvCxnSpPr/>
      </xdr:nvCxnSpPr>
      <xdr:spPr>
        <a:xfrm flipV="1">
          <a:off x="14592300" y="1543277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4434</xdr:rowOff>
    </xdr:from>
    <xdr:to>
      <xdr:col>21</xdr:col>
      <xdr:colOff>161925</xdr:colOff>
      <xdr:row>90</xdr:row>
      <xdr:rowOff>5414</xdr:rowOff>
    </xdr:to>
    <xdr:cxnSp macro="">
      <xdr:nvCxnSpPr>
        <xdr:cNvPr id="705" name="直線コネクタ 704"/>
        <xdr:cNvCxnSpPr/>
      </xdr:nvCxnSpPr>
      <xdr:spPr>
        <a:xfrm>
          <a:off x="13703300" y="1543493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4434</xdr:rowOff>
    </xdr:from>
    <xdr:to>
      <xdr:col>19</xdr:col>
      <xdr:colOff>644525</xdr:colOff>
      <xdr:row>90</xdr:row>
      <xdr:rowOff>7503</xdr:rowOff>
    </xdr:to>
    <xdr:cxnSp macro="">
      <xdr:nvCxnSpPr>
        <xdr:cNvPr id="708" name="直線コネクタ 707"/>
        <xdr:cNvCxnSpPr/>
      </xdr:nvCxnSpPr>
      <xdr:spPr>
        <a:xfrm flipV="1">
          <a:off x="12814300" y="15434934"/>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133640</xdr:rowOff>
    </xdr:from>
    <xdr:to>
      <xdr:col>23</xdr:col>
      <xdr:colOff>568325</xdr:colOff>
      <xdr:row>90</xdr:row>
      <xdr:rowOff>63790</xdr:rowOff>
    </xdr:to>
    <xdr:sp macro="" textlink="">
      <xdr:nvSpPr>
        <xdr:cNvPr id="718" name="円/楕円 717"/>
        <xdr:cNvSpPr/>
      </xdr:nvSpPr>
      <xdr:spPr>
        <a:xfrm>
          <a:off x="16268700" y="153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48567</xdr:rowOff>
    </xdr:from>
    <xdr:ext cx="534377" cy="259045"/>
    <xdr:sp macro="" textlink="">
      <xdr:nvSpPr>
        <xdr:cNvPr id="719" name="公債費該当値テキスト"/>
        <xdr:cNvSpPr txBox="1"/>
      </xdr:nvSpPr>
      <xdr:spPr>
        <a:xfrm>
          <a:off x="16370300" y="153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59,880</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122929</xdr:rowOff>
    </xdr:from>
    <xdr:to>
      <xdr:col>22</xdr:col>
      <xdr:colOff>415925</xdr:colOff>
      <xdr:row>90</xdr:row>
      <xdr:rowOff>53079</xdr:rowOff>
    </xdr:to>
    <xdr:sp macro="" textlink="">
      <xdr:nvSpPr>
        <xdr:cNvPr id="720" name="円/楕円 719"/>
        <xdr:cNvSpPr/>
      </xdr:nvSpPr>
      <xdr:spPr>
        <a:xfrm>
          <a:off x="15430500" y="153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69606</xdr:rowOff>
    </xdr:from>
    <xdr:ext cx="534377" cy="259045"/>
    <xdr:sp macro="" textlink="">
      <xdr:nvSpPr>
        <xdr:cNvPr id="721" name="テキスト ボックス 720"/>
        <xdr:cNvSpPr txBox="1"/>
      </xdr:nvSpPr>
      <xdr:spPr>
        <a:xfrm>
          <a:off x="15214111" y="151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126064</xdr:rowOff>
    </xdr:from>
    <xdr:to>
      <xdr:col>21</xdr:col>
      <xdr:colOff>212725</xdr:colOff>
      <xdr:row>90</xdr:row>
      <xdr:rowOff>56214</xdr:rowOff>
    </xdr:to>
    <xdr:sp macro="" textlink="">
      <xdr:nvSpPr>
        <xdr:cNvPr id="722" name="円/楕円 721"/>
        <xdr:cNvSpPr/>
      </xdr:nvSpPr>
      <xdr:spPr>
        <a:xfrm>
          <a:off x="14541500" y="153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72741</xdr:rowOff>
    </xdr:from>
    <xdr:ext cx="534377" cy="259045"/>
    <xdr:sp macro="" textlink="">
      <xdr:nvSpPr>
        <xdr:cNvPr id="723" name="テキスト ボックス 722"/>
        <xdr:cNvSpPr txBox="1"/>
      </xdr:nvSpPr>
      <xdr:spPr>
        <a:xfrm>
          <a:off x="14325111" y="151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60,112</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125084</xdr:rowOff>
    </xdr:from>
    <xdr:to>
      <xdr:col>20</xdr:col>
      <xdr:colOff>9525</xdr:colOff>
      <xdr:row>90</xdr:row>
      <xdr:rowOff>55234</xdr:rowOff>
    </xdr:to>
    <xdr:sp macro="" textlink="">
      <xdr:nvSpPr>
        <xdr:cNvPr id="724" name="円/楕円 723"/>
        <xdr:cNvSpPr/>
      </xdr:nvSpPr>
      <xdr:spPr>
        <a:xfrm>
          <a:off x="13652500" y="153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71761</xdr:rowOff>
    </xdr:from>
    <xdr:ext cx="534377" cy="259045"/>
    <xdr:sp macro="" textlink="">
      <xdr:nvSpPr>
        <xdr:cNvPr id="725" name="テキスト ボックス 724"/>
        <xdr:cNvSpPr txBox="1"/>
      </xdr:nvSpPr>
      <xdr:spPr>
        <a:xfrm>
          <a:off x="13436111" y="151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128153</xdr:rowOff>
    </xdr:from>
    <xdr:to>
      <xdr:col>18</xdr:col>
      <xdr:colOff>492125</xdr:colOff>
      <xdr:row>90</xdr:row>
      <xdr:rowOff>58303</xdr:rowOff>
    </xdr:to>
    <xdr:sp macro="" textlink="">
      <xdr:nvSpPr>
        <xdr:cNvPr id="726" name="円/楕円 725"/>
        <xdr:cNvSpPr/>
      </xdr:nvSpPr>
      <xdr:spPr>
        <a:xfrm>
          <a:off x="12763500" y="153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74830</xdr:rowOff>
    </xdr:from>
    <xdr:ext cx="534377" cy="259045"/>
    <xdr:sp macro="" textlink="">
      <xdr:nvSpPr>
        <xdr:cNvPr id="727" name="テキスト ボックス 726"/>
        <xdr:cNvSpPr txBox="1"/>
      </xdr:nvSpPr>
      <xdr:spPr>
        <a:xfrm>
          <a:off x="12547111" y="151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50219</xdr:rowOff>
    </xdr:from>
    <xdr:to>
      <xdr:col>32</xdr:col>
      <xdr:colOff>187325</xdr:colOff>
      <xdr:row>37</xdr:row>
      <xdr:rowOff>65568</xdr:rowOff>
    </xdr:to>
    <xdr:cxnSp macro="">
      <xdr:nvCxnSpPr>
        <xdr:cNvPr id="758" name="直線コネクタ 757"/>
        <xdr:cNvCxnSpPr/>
      </xdr:nvCxnSpPr>
      <xdr:spPr>
        <a:xfrm flipV="1">
          <a:off x="21323300" y="6393869"/>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113047</xdr:rowOff>
    </xdr:from>
    <xdr:ext cx="378565" cy="259045"/>
    <xdr:sp macro="" textlink="">
      <xdr:nvSpPr>
        <xdr:cNvPr id="759" name="諸支出金平均値テキスト"/>
        <xdr:cNvSpPr txBox="1"/>
      </xdr:nvSpPr>
      <xdr:spPr>
        <a:xfrm>
          <a:off x="22212300" y="6628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2866</xdr:rowOff>
    </xdr:from>
    <xdr:to>
      <xdr:col>31</xdr:col>
      <xdr:colOff>34925</xdr:colOff>
      <xdr:row>37</xdr:row>
      <xdr:rowOff>65568</xdr:rowOff>
    </xdr:to>
    <xdr:cxnSp macro="">
      <xdr:nvCxnSpPr>
        <xdr:cNvPr id="761" name="直線コネクタ 760"/>
        <xdr:cNvCxnSpPr/>
      </xdr:nvCxnSpPr>
      <xdr:spPr>
        <a:xfrm>
          <a:off x="20434300" y="5832166"/>
          <a:ext cx="8890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63" name="テキスト ボックス 762"/>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2866</xdr:rowOff>
    </xdr:from>
    <xdr:to>
      <xdr:col>29</xdr:col>
      <xdr:colOff>517525</xdr:colOff>
      <xdr:row>35</xdr:row>
      <xdr:rowOff>145252</xdr:rowOff>
    </xdr:to>
    <xdr:cxnSp macro="">
      <xdr:nvCxnSpPr>
        <xdr:cNvPr id="764" name="直線コネクタ 763"/>
        <xdr:cNvCxnSpPr/>
      </xdr:nvCxnSpPr>
      <xdr:spPr>
        <a:xfrm flipV="1">
          <a:off x="19545300" y="5832166"/>
          <a:ext cx="889000" cy="3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67327</xdr:rowOff>
    </xdr:from>
    <xdr:ext cx="378565" cy="259045"/>
    <xdr:sp macro="" textlink="">
      <xdr:nvSpPr>
        <xdr:cNvPr id="766" name="テキスト ボックス 765"/>
        <xdr:cNvSpPr txBox="1"/>
      </xdr:nvSpPr>
      <xdr:spPr>
        <a:xfrm>
          <a:off x="20245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145252</xdr:rowOff>
    </xdr:from>
    <xdr:to>
      <xdr:col>28</xdr:col>
      <xdr:colOff>314325</xdr:colOff>
      <xdr:row>36</xdr:row>
      <xdr:rowOff>7112</xdr:rowOff>
    </xdr:to>
    <xdr:cxnSp macro="">
      <xdr:nvCxnSpPr>
        <xdr:cNvPr id="767" name="直線コネクタ 766"/>
        <xdr:cNvCxnSpPr/>
      </xdr:nvCxnSpPr>
      <xdr:spPr>
        <a:xfrm flipV="1">
          <a:off x="18656300" y="6146002"/>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9" name="テキスト ボックス 768"/>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1" name="テキスト ボックス 770"/>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170869</xdr:rowOff>
    </xdr:from>
    <xdr:to>
      <xdr:col>32</xdr:col>
      <xdr:colOff>238125</xdr:colOff>
      <xdr:row>37</xdr:row>
      <xdr:rowOff>101019</xdr:rowOff>
    </xdr:to>
    <xdr:sp macro="" textlink="">
      <xdr:nvSpPr>
        <xdr:cNvPr id="777" name="円/楕円 776"/>
        <xdr:cNvSpPr/>
      </xdr:nvSpPr>
      <xdr:spPr>
        <a:xfrm>
          <a:off x="22110700" y="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22296</xdr:rowOff>
    </xdr:from>
    <xdr:ext cx="469744" cy="259045"/>
    <xdr:sp macro="" textlink="">
      <xdr:nvSpPr>
        <xdr:cNvPr id="778" name="諸支出金該当値テキスト"/>
        <xdr:cNvSpPr txBox="1"/>
      </xdr:nvSpPr>
      <xdr:spPr>
        <a:xfrm>
          <a:off x="22212300" y="619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14768</xdr:rowOff>
    </xdr:from>
    <xdr:to>
      <xdr:col>31</xdr:col>
      <xdr:colOff>85725</xdr:colOff>
      <xdr:row>37</xdr:row>
      <xdr:rowOff>116368</xdr:rowOff>
    </xdr:to>
    <xdr:sp macro="" textlink="">
      <xdr:nvSpPr>
        <xdr:cNvPr id="779" name="円/楕円 778"/>
        <xdr:cNvSpPr/>
      </xdr:nvSpPr>
      <xdr:spPr>
        <a:xfrm>
          <a:off x="21272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132895</xdr:rowOff>
    </xdr:from>
    <xdr:ext cx="469744" cy="259045"/>
    <xdr:sp macro="" textlink="">
      <xdr:nvSpPr>
        <xdr:cNvPr id="780" name="テキスト ボックス 779"/>
        <xdr:cNvSpPr txBox="1"/>
      </xdr:nvSpPr>
      <xdr:spPr>
        <a:xfrm>
          <a:off x="21088427" y="61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123516</xdr:rowOff>
    </xdr:from>
    <xdr:to>
      <xdr:col>29</xdr:col>
      <xdr:colOff>568325</xdr:colOff>
      <xdr:row>34</xdr:row>
      <xdr:rowOff>53666</xdr:rowOff>
    </xdr:to>
    <xdr:sp macro="" textlink="">
      <xdr:nvSpPr>
        <xdr:cNvPr id="781" name="円/楕円 780"/>
        <xdr:cNvSpPr/>
      </xdr:nvSpPr>
      <xdr:spPr>
        <a:xfrm>
          <a:off x="20383500" y="57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70193</xdr:rowOff>
    </xdr:from>
    <xdr:ext cx="469744" cy="259045"/>
    <xdr:sp macro="" textlink="">
      <xdr:nvSpPr>
        <xdr:cNvPr id="782" name="テキスト ボックス 781"/>
        <xdr:cNvSpPr txBox="1"/>
      </xdr:nvSpPr>
      <xdr:spPr>
        <a:xfrm>
          <a:off x="20199427" y="555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94452</xdr:rowOff>
    </xdr:from>
    <xdr:to>
      <xdr:col>28</xdr:col>
      <xdr:colOff>365125</xdr:colOff>
      <xdr:row>36</xdr:row>
      <xdr:rowOff>24602</xdr:rowOff>
    </xdr:to>
    <xdr:sp macro="" textlink="">
      <xdr:nvSpPr>
        <xdr:cNvPr id="783" name="円/楕円 782"/>
        <xdr:cNvSpPr/>
      </xdr:nvSpPr>
      <xdr:spPr>
        <a:xfrm>
          <a:off x="19494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41129</xdr:rowOff>
    </xdr:from>
    <xdr:ext cx="469744" cy="259045"/>
    <xdr:sp macro="" textlink="">
      <xdr:nvSpPr>
        <xdr:cNvPr id="784" name="テキスト ボックス 783"/>
        <xdr:cNvSpPr txBox="1"/>
      </xdr:nvSpPr>
      <xdr:spPr>
        <a:xfrm>
          <a:off x="19310427" y="58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127762</xdr:rowOff>
    </xdr:from>
    <xdr:to>
      <xdr:col>27</xdr:col>
      <xdr:colOff>161925</xdr:colOff>
      <xdr:row>36</xdr:row>
      <xdr:rowOff>57912</xdr:rowOff>
    </xdr:to>
    <xdr:sp macro="" textlink="">
      <xdr:nvSpPr>
        <xdr:cNvPr id="785" name="円/楕円 784"/>
        <xdr:cNvSpPr/>
      </xdr:nvSpPr>
      <xdr:spPr>
        <a:xfrm>
          <a:off x="18605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74439</xdr:rowOff>
    </xdr:from>
    <xdr:ext cx="469744" cy="259045"/>
    <xdr:sp macro="" textlink="">
      <xdr:nvSpPr>
        <xdr:cNvPr id="786" name="テキスト ボックス 785"/>
        <xdr:cNvSpPr txBox="1"/>
      </xdr:nvSpPr>
      <xdr:spPr>
        <a:xfrm>
          <a:off x="18421427" y="59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類似団体と比較すると民生費・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商工費・消防費・教育費・公債費・諸支出金が高い状況となっている。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民生費については児童福祉費において「施設型給付」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の公定価格の改定に伴う増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商工費については中心市街地活性化事業に係る経費や中小企業貸付金の増により増加傾向にある。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また，教育費については函館アリーナ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や函館フットボールパーク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整備</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完了等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年度は減少したものである。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年度と比較すると，実質収支額が減少したことにより実質収支比率</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６ポイント減少したものの，財政調整基金残高については平成２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度においても引き続き増加したものである。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今後も限られた財源のなかで，創意と工夫をもって，安定的な財政運営を目</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病院事業会計における実質赤字額は平成２５年度に一度解消したものの，患者数の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減少や医師不足による精神病棟の縮減・休止などにより，平成２６年度には再び実質</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赤字額が発生し，平成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２８年度において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も引き続き厳しい経営状態が続いている状況</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に策定した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「函館市病院事業改革プラン</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約１６億円を一般会計が支援し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赤字額を圧縮したところである。今後も引き続き厳</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経営</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状況が見込まれるため，更なる経営の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健全化を図っていく。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一方で，水道事業会計・公共下水道事業会計および交通事業会計においては黒字額</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の増加もあったところであり，これらの各会計においては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に策定した</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「函館市上下水道事業経営ビジョン」「函館市交通事業経営ビジョン」</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後も収益の確保および経費の節減に努め，比率の改善を図っていく。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141021970</v>
      </c>
      <c r="BO4" s="381"/>
      <c r="BP4" s="381"/>
      <c r="BQ4" s="381"/>
      <c r="BR4" s="381"/>
      <c r="BS4" s="381"/>
      <c r="BT4" s="381"/>
      <c r="BU4" s="382"/>
      <c r="BV4" s="380">
        <v>140294201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139390594</v>
      </c>
      <c r="BO5" s="418"/>
      <c r="BP5" s="418"/>
      <c r="BQ5" s="418"/>
      <c r="BR5" s="418"/>
      <c r="BS5" s="418"/>
      <c r="BT5" s="418"/>
      <c r="BU5" s="419"/>
      <c r="BV5" s="417">
        <v>137520941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87.2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1631376</v>
      </c>
      <c r="BO6" s="418"/>
      <c r="BP6" s="418"/>
      <c r="BQ6" s="418"/>
      <c r="BR6" s="418"/>
      <c r="BS6" s="418"/>
      <c r="BT6" s="418"/>
      <c r="BU6" s="419"/>
      <c r="BV6" s="417">
        <v>2773260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94.4</v>
      </c>
      <c r="CU6" s="455"/>
      <c r="CV6" s="455"/>
      <c r="CW6" s="455"/>
      <c r="CX6" s="455"/>
      <c r="CY6" s="455"/>
      <c r="CZ6" s="455"/>
      <c r="DA6" s="456"/>
      <c r="DB6" s="454">
        <v>93.4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106461</v>
      </c>
      <c r="BO7" s="418"/>
      <c r="BP7" s="418"/>
      <c r="BQ7" s="418"/>
      <c r="BR7" s="418"/>
      <c r="BS7" s="418"/>
      <c r="BT7" s="418"/>
      <c r="BU7" s="419"/>
      <c r="BV7" s="417">
        <v>373278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71392983</v>
      </c>
      <c r="CU7" s="418"/>
      <c r="CV7" s="418"/>
      <c r="CW7" s="418"/>
      <c r="CX7" s="418"/>
      <c r="CY7" s="418"/>
      <c r="CZ7" s="418"/>
      <c r="DA7" s="419"/>
      <c r="DB7" s="417">
        <v>72627075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1524915</v>
      </c>
      <c r="BO8" s="418"/>
      <c r="BP8" s="418"/>
      <c r="BQ8" s="418"/>
      <c r="BR8" s="418"/>
      <c r="BS8" s="418"/>
      <c r="BT8" s="418"/>
      <c r="BU8" s="419"/>
      <c r="BV8" s="417">
        <v>2399982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0.46</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265979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-875067</v>
      </c>
      <c r="BO9" s="418"/>
      <c r="BP9" s="418"/>
      <c r="BQ9" s="418"/>
      <c r="BR9" s="418"/>
      <c r="BS9" s="418"/>
      <c r="BT9" s="418"/>
      <c r="BU9" s="419"/>
      <c r="BV9" s="417">
        <v>-278885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19.100000000000001</v>
      </c>
      <c r="CU9" s="415"/>
      <c r="CV9" s="415"/>
      <c r="CW9" s="415"/>
      <c r="CX9" s="415"/>
      <c r="CY9" s="415"/>
      <c r="CZ9" s="415"/>
      <c r="DA9" s="416"/>
      <c r="DB9" s="414">
        <v>19.100000000000001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279127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1168250</v>
      </c>
      <c r="BO10" s="418"/>
      <c r="BP10" s="418"/>
      <c r="BQ10" s="418"/>
      <c r="BR10" s="418"/>
      <c r="BS10" s="418"/>
      <c r="BT10" s="418"/>
      <c r="BU10" s="419"/>
      <c r="BV10" s="417">
        <v>1340780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v>176049</v>
      </c>
      <c r="BO11" s="418"/>
      <c r="BP11" s="418"/>
      <c r="BQ11" s="418"/>
      <c r="BR11" s="418"/>
      <c r="BS11" s="418"/>
      <c r="BT11" s="418"/>
      <c r="BU11" s="419"/>
      <c r="BV11" s="417">
        <v>10932</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115</v>
      </c>
      <c r="CU11" s="458"/>
      <c r="CV11" s="458"/>
      <c r="CW11" s="458"/>
      <c r="CX11" s="458"/>
      <c r="CY11" s="458"/>
      <c r="CZ11" s="458"/>
      <c r="DA11" s="459"/>
      <c r="DB11" s="457" t="s">
        <v>115</v>
      </c>
      <c r="DC11" s="458"/>
      <c r="DD11" s="458"/>
      <c r="DE11" s="458"/>
      <c r="DF11" s="458"/>
      <c r="DG11" s="458"/>
      <c r="DH11" s="458"/>
      <c r="DI11" s="459"/>
      <c r="DJ11" s="139"/>
      <c r="DK11" s="139"/>
      <c r="DL11" s="139"/>
      <c r="DM11" s="139"/>
      <c r="DN11" s="139"/>
      <c r="DO11" s="139"/>
    </row>
    <row r="12" spans="1:119" ht="18.75" customHeight="1">
      <c r="A12" s="140"/>
      <c r="B12" s="477" t="s">
        <v>116</v>
      </c>
      <c r="C12" s="478"/>
      <c r="D12" s="478"/>
      <c r="E12" s="478"/>
      <c r="F12" s="478"/>
      <c r="G12" s="478"/>
      <c r="H12" s="478"/>
      <c r="I12" s="478"/>
      <c r="J12" s="478"/>
      <c r="K12" s="479"/>
      <c r="L12" s="486" t="s">
        <v>117</v>
      </c>
      <c r="M12" s="487"/>
      <c r="N12" s="487"/>
      <c r="O12" s="487"/>
      <c r="P12" s="487"/>
      <c r="Q12" s="488"/>
      <c r="R12" s="489">
        <v>265503</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125</v>
      </c>
      <c r="N13" s="506"/>
      <c r="O13" s="506"/>
      <c r="P13" s="506"/>
      <c r="Q13" s="507"/>
      <c r="R13" s="498">
        <v>264592</v>
      </c>
      <c r="S13" s="499"/>
      <c r="T13" s="499"/>
      <c r="U13" s="499"/>
      <c r="V13" s="500"/>
      <c r="W13" s="433" t="s">
        <v>126</v>
      </c>
      <c r="X13" s="434"/>
      <c r="Y13" s="434"/>
      <c r="Z13" s="434"/>
      <c r="AA13" s="434"/>
      <c r="AB13" s="424"/>
      <c r="AC13" s="468">
        <v>4137</v>
      </c>
      <c r="AD13" s="469"/>
      <c r="AE13" s="469"/>
      <c r="AF13" s="469"/>
      <c r="AG13" s="508"/>
      <c r="AH13" s="468">
        <v>4343</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469232</v>
      </c>
      <c r="BO13" s="418"/>
      <c r="BP13" s="418"/>
      <c r="BQ13" s="418"/>
      <c r="BR13" s="418"/>
      <c r="BS13" s="418"/>
      <c r="BT13" s="418"/>
      <c r="BU13" s="419"/>
      <c r="BV13" s="417">
        <v>1072827</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131</v>
      </c>
      <c r="M14" s="496"/>
      <c r="N14" s="496"/>
      <c r="O14" s="496"/>
      <c r="P14" s="496"/>
      <c r="Q14" s="497"/>
      <c r="R14" s="498">
        <v>268617</v>
      </c>
      <c r="S14" s="499"/>
      <c r="T14" s="499"/>
      <c r="U14" s="499"/>
      <c r="V14" s="500"/>
      <c r="W14" s="407"/>
      <c r="X14" s="408"/>
      <c r="Y14" s="408"/>
      <c r="Z14" s="408"/>
      <c r="AA14" s="408"/>
      <c r="AB14" s="397"/>
      <c r="AC14" s="501">
        <v>3.8</v>
      </c>
      <c r="AD14" s="502"/>
      <c r="AE14" s="502"/>
      <c r="AF14" s="502"/>
      <c r="AG14" s="503"/>
      <c r="AH14" s="501">
        <v>3.8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62.9</v>
      </c>
      <c r="CU14" s="513"/>
      <c r="CV14" s="513"/>
      <c r="CW14" s="513"/>
      <c r="CX14" s="513"/>
      <c r="CY14" s="513"/>
      <c r="CZ14" s="513"/>
      <c r="DA14" s="514"/>
      <c r="DB14" s="512">
        <v>67.3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125</v>
      </c>
      <c r="N15" s="506"/>
      <c r="O15" s="506"/>
      <c r="P15" s="506"/>
      <c r="Q15" s="507"/>
      <c r="R15" s="498">
        <v>267751</v>
      </c>
      <c r="S15" s="499"/>
      <c r="T15" s="499"/>
      <c r="U15" s="499"/>
      <c r="V15" s="500"/>
      <c r="W15" s="433" t="s">
        <v>133</v>
      </c>
      <c r="X15" s="434"/>
      <c r="Y15" s="434"/>
      <c r="Z15" s="434"/>
      <c r="AA15" s="434"/>
      <c r="AB15" s="424"/>
      <c r="AC15" s="468">
        <v>19490</v>
      </c>
      <c r="AD15" s="469"/>
      <c r="AE15" s="469"/>
      <c r="AF15" s="469"/>
      <c r="AG15" s="508"/>
      <c r="AH15" s="468">
        <v>20184</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27801588</v>
      </c>
      <c r="BO15" s="381"/>
      <c r="BP15" s="381"/>
      <c r="BQ15" s="381"/>
      <c r="BR15" s="381"/>
      <c r="BS15" s="381"/>
      <c r="BT15" s="381"/>
      <c r="BU15" s="382"/>
      <c r="BV15" s="380">
        <v>27485413</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17.7</v>
      </c>
      <c r="AD16" s="502"/>
      <c r="AE16" s="502"/>
      <c r="AF16" s="502"/>
      <c r="AG16" s="503"/>
      <c r="AH16" s="501">
        <v>17.8</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58953618</v>
      </c>
      <c r="BO16" s="418"/>
      <c r="BP16" s="418"/>
      <c r="BQ16" s="418"/>
      <c r="BR16" s="418"/>
      <c r="BS16" s="418"/>
      <c r="BT16" s="418"/>
      <c r="BU16" s="419"/>
      <c r="BV16" s="417">
        <v>58883567</v>
      </c>
      <c r="BW16" s="418"/>
      <c r="BX16" s="418"/>
      <c r="BY16" s="418"/>
      <c r="BZ16" s="418"/>
      <c r="CA16" s="418"/>
      <c r="CB16" s="418"/>
      <c r="CC16" s="419"/>
      <c r="CD16" s="154"/>
      <c r="CE16" s="524" t="s">
        <v>139</v>
      </c>
      <c r="CF16" s="524"/>
      <c r="CG16" s="524"/>
      <c r="CH16" s="524"/>
      <c r="CI16" s="524"/>
      <c r="CJ16" s="524"/>
      <c r="CK16" s="524"/>
      <c r="CL16" s="524"/>
      <c r="CM16" s="524"/>
      <c r="CN16" s="524"/>
      <c r="CO16" s="524"/>
      <c r="CP16" s="524"/>
      <c r="CQ16" s="524"/>
      <c r="CR16" s="524"/>
      <c r="CS16" s="525"/>
      <c r="CT16" s="414">
        <v>8.8000000000000007</v>
      </c>
      <c r="CU16" s="415"/>
      <c r="CV16" s="415"/>
      <c r="CW16" s="415"/>
      <c r="CX16" s="415"/>
      <c r="CY16" s="415"/>
      <c r="CZ16" s="415"/>
      <c r="DA16" s="416"/>
      <c r="DB16" s="414">
        <v>11.5</v>
      </c>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140</v>
      </c>
      <c r="N17" s="522"/>
      <c r="O17" s="522"/>
      <c r="P17" s="522"/>
      <c r="Q17" s="523"/>
      <c r="R17" s="518" t="s">
        <v>137</v>
      </c>
      <c r="S17" s="519"/>
      <c r="T17" s="519"/>
      <c r="U17" s="519"/>
      <c r="V17" s="520"/>
      <c r="W17" s="433" t="s">
        <v>141</v>
      </c>
      <c r="X17" s="434"/>
      <c r="Y17" s="434"/>
      <c r="Z17" s="434"/>
      <c r="AA17" s="434"/>
      <c r="AB17" s="424"/>
      <c r="AC17" s="468">
        <v>86480</v>
      </c>
      <c r="AD17" s="469"/>
      <c r="AE17" s="469"/>
      <c r="AF17" s="469"/>
      <c r="AG17" s="508"/>
      <c r="AH17" s="468">
        <v>89051</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35386978</v>
      </c>
      <c r="BO17" s="418"/>
      <c r="BP17" s="418"/>
      <c r="BQ17" s="418"/>
      <c r="BR17" s="418"/>
      <c r="BS17" s="418"/>
      <c r="BT17" s="418"/>
      <c r="BU17" s="419"/>
      <c r="BV17" s="417">
        <v>34978776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143</v>
      </c>
      <c r="C18" s="460"/>
      <c r="D18" s="460"/>
      <c r="E18" s="529"/>
      <c r="F18" s="529"/>
      <c r="G18" s="529"/>
      <c r="H18" s="529"/>
      <c r="I18" s="529"/>
      <c r="J18" s="529"/>
      <c r="K18" s="529"/>
      <c r="L18" s="530">
        <v>677.87</v>
      </c>
      <c r="M18" s="530"/>
      <c r="N18" s="530"/>
      <c r="O18" s="530"/>
      <c r="P18" s="530"/>
      <c r="Q18" s="530"/>
      <c r="R18" s="531"/>
      <c r="S18" s="531"/>
      <c r="T18" s="531"/>
      <c r="U18" s="531"/>
      <c r="V18" s="532"/>
      <c r="W18" s="435"/>
      <c r="X18" s="436"/>
      <c r="Y18" s="436"/>
      <c r="Z18" s="436"/>
      <c r="AA18" s="436"/>
      <c r="AB18" s="427"/>
      <c r="AC18" s="533">
        <v>78.5</v>
      </c>
      <c r="AD18" s="534"/>
      <c r="AE18" s="534"/>
      <c r="AF18" s="534"/>
      <c r="AG18" s="535"/>
      <c r="AH18" s="533">
        <v>78.400000000000006</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64045213</v>
      </c>
      <c r="BO18" s="418"/>
      <c r="BP18" s="418"/>
      <c r="BQ18" s="418"/>
      <c r="BR18" s="418"/>
      <c r="BS18" s="418"/>
      <c r="BT18" s="418"/>
      <c r="BU18" s="419"/>
      <c r="BV18" s="417">
        <v>65060746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145</v>
      </c>
      <c r="C19" s="460"/>
      <c r="D19" s="460"/>
      <c r="E19" s="529"/>
      <c r="F19" s="529"/>
      <c r="G19" s="529"/>
      <c r="H19" s="529"/>
      <c r="I19" s="529"/>
      <c r="J19" s="529"/>
      <c r="K19" s="529"/>
      <c r="L19" s="537">
        <v>392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80652174</v>
      </c>
      <c r="BO19" s="418"/>
      <c r="BP19" s="418"/>
      <c r="BQ19" s="418"/>
      <c r="BR19" s="418"/>
      <c r="BS19" s="418"/>
      <c r="BT19" s="418"/>
      <c r="BU19" s="419"/>
      <c r="BV19" s="417">
        <v>82745037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147</v>
      </c>
      <c r="C20" s="460"/>
      <c r="D20" s="460"/>
      <c r="E20" s="529"/>
      <c r="F20" s="529"/>
      <c r="G20" s="529"/>
      <c r="H20" s="529"/>
      <c r="I20" s="529"/>
      <c r="J20" s="529"/>
      <c r="K20" s="529"/>
      <c r="L20" s="537">
        <v>123950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142629103</v>
      </c>
      <c r="BO23" s="418"/>
      <c r="BP23" s="418"/>
      <c r="BQ23" s="418"/>
      <c r="BR23" s="418"/>
      <c r="BS23" s="418"/>
      <c r="BT23" s="418"/>
      <c r="BU23" s="419"/>
      <c r="BV23" s="417">
        <v>146597760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156</v>
      </c>
      <c r="F24" s="447"/>
      <c r="G24" s="447"/>
      <c r="H24" s="447"/>
      <c r="I24" s="447"/>
      <c r="J24" s="447"/>
      <c r="K24" s="448"/>
      <c r="L24" s="468">
        <v>1</v>
      </c>
      <c r="M24" s="469"/>
      <c r="N24" s="469"/>
      <c r="O24" s="469"/>
      <c r="P24" s="508"/>
      <c r="Q24" s="468">
        <v>10500</v>
      </c>
      <c r="R24" s="469"/>
      <c r="S24" s="469"/>
      <c r="T24" s="469"/>
      <c r="U24" s="469"/>
      <c r="V24" s="508"/>
      <c r="W24" s="563"/>
      <c r="X24" s="551"/>
      <c r="Y24" s="552"/>
      <c r="Z24" s="467" t="s">
        <v>157</v>
      </c>
      <c r="AA24" s="447"/>
      <c r="AB24" s="447"/>
      <c r="AC24" s="447"/>
      <c r="AD24" s="447"/>
      <c r="AE24" s="447"/>
      <c r="AF24" s="447"/>
      <c r="AG24" s="448"/>
      <c r="AH24" s="468">
        <v>1914</v>
      </c>
      <c r="AI24" s="469"/>
      <c r="AJ24" s="469"/>
      <c r="AK24" s="469"/>
      <c r="AL24" s="508"/>
      <c r="AM24" s="468">
        <v>5996562</v>
      </c>
      <c r="AN24" s="469"/>
      <c r="AO24" s="469"/>
      <c r="AP24" s="469"/>
      <c r="AQ24" s="469"/>
      <c r="AR24" s="508"/>
      <c r="AS24" s="468">
        <v>3133</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46532860</v>
      </c>
      <c r="BO24" s="418"/>
      <c r="BP24" s="418"/>
      <c r="BQ24" s="418"/>
      <c r="BR24" s="418"/>
      <c r="BS24" s="418"/>
      <c r="BT24" s="418"/>
      <c r="BU24" s="419"/>
      <c r="BV24" s="417">
        <v>53523976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159</v>
      </c>
      <c r="F25" s="447"/>
      <c r="G25" s="447"/>
      <c r="H25" s="447"/>
      <c r="I25" s="447"/>
      <c r="J25" s="447"/>
      <c r="K25" s="448"/>
      <c r="L25" s="468">
        <v>2</v>
      </c>
      <c r="M25" s="469"/>
      <c r="N25" s="469"/>
      <c r="O25" s="469"/>
      <c r="P25" s="508"/>
      <c r="Q25" s="468">
        <v>8300</v>
      </c>
      <c r="R25" s="469"/>
      <c r="S25" s="469"/>
      <c r="T25" s="469"/>
      <c r="U25" s="469"/>
      <c r="V25" s="508"/>
      <c r="W25" s="563"/>
      <c r="X25" s="551"/>
      <c r="Y25" s="552"/>
      <c r="Z25" s="467" t="s">
        <v>160</v>
      </c>
      <c r="AA25" s="447"/>
      <c r="AB25" s="447"/>
      <c r="AC25" s="447"/>
      <c r="AD25" s="447"/>
      <c r="AE25" s="447"/>
      <c r="AF25" s="447"/>
      <c r="AG25" s="448"/>
      <c r="AH25" s="468">
        <v>386</v>
      </c>
      <c r="AI25" s="469"/>
      <c r="AJ25" s="469"/>
      <c r="AK25" s="469"/>
      <c r="AL25" s="508"/>
      <c r="AM25" s="468">
        <v>1101644</v>
      </c>
      <c r="AN25" s="469"/>
      <c r="AO25" s="469"/>
      <c r="AP25" s="469"/>
      <c r="AQ25" s="469"/>
      <c r="AR25" s="508"/>
      <c r="AS25" s="468">
        <v>2854</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11812418</v>
      </c>
      <c r="BO25" s="381"/>
      <c r="BP25" s="381"/>
      <c r="BQ25" s="381"/>
      <c r="BR25" s="381"/>
      <c r="BS25" s="381"/>
      <c r="BT25" s="381"/>
      <c r="BU25" s="382"/>
      <c r="BV25" s="380">
        <v>13210950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162</v>
      </c>
      <c r="F26" s="447"/>
      <c r="G26" s="447"/>
      <c r="H26" s="447"/>
      <c r="I26" s="447"/>
      <c r="J26" s="447"/>
      <c r="K26" s="448"/>
      <c r="L26" s="468">
        <v>1</v>
      </c>
      <c r="M26" s="469"/>
      <c r="N26" s="469"/>
      <c r="O26" s="469"/>
      <c r="P26" s="508"/>
      <c r="Q26" s="468">
        <v>7400</v>
      </c>
      <c r="R26" s="469"/>
      <c r="S26" s="469"/>
      <c r="T26" s="469"/>
      <c r="U26" s="469"/>
      <c r="V26" s="508"/>
      <c r="W26" s="563"/>
      <c r="X26" s="551"/>
      <c r="Y26" s="552"/>
      <c r="Z26" s="467" t="s">
        <v>163</v>
      </c>
      <c r="AA26" s="573"/>
      <c r="AB26" s="573"/>
      <c r="AC26" s="573"/>
      <c r="AD26" s="573"/>
      <c r="AE26" s="573"/>
      <c r="AF26" s="573"/>
      <c r="AG26" s="574"/>
      <c r="AH26" s="468">
        <v>167</v>
      </c>
      <c r="AI26" s="469"/>
      <c r="AJ26" s="469"/>
      <c r="AK26" s="469"/>
      <c r="AL26" s="508"/>
      <c r="AM26" s="468">
        <v>543752</v>
      </c>
      <c r="AN26" s="469"/>
      <c r="AO26" s="469"/>
      <c r="AP26" s="469"/>
      <c r="AQ26" s="469"/>
      <c r="AR26" s="508"/>
      <c r="AS26" s="468">
        <v>3256</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165</v>
      </c>
      <c r="F27" s="447"/>
      <c r="G27" s="447"/>
      <c r="H27" s="447"/>
      <c r="I27" s="447"/>
      <c r="J27" s="447"/>
      <c r="K27" s="448"/>
      <c r="L27" s="468">
        <v>1</v>
      </c>
      <c r="M27" s="469"/>
      <c r="N27" s="469"/>
      <c r="O27" s="469"/>
      <c r="P27" s="508"/>
      <c r="Q27" s="468">
        <v>6300</v>
      </c>
      <c r="R27" s="469"/>
      <c r="S27" s="469"/>
      <c r="T27" s="469"/>
      <c r="U27" s="469"/>
      <c r="V27" s="508"/>
      <c r="W27" s="563"/>
      <c r="X27" s="551"/>
      <c r="Y27" s="552"/>
      <c r="Z27" s="467" t="s">
        <v>166</v>
      </c>
      <c r="AA27" s="447"/>
      <c r="AB27" s="447"/>
      <c r="AC27" s="447"/>
      <c r="AD27" s="447"/>
      <c r="AE27" s="447"/>
      <c r="AF27" s="447"/>
      <c r="AG27" s="448"/>
      <c r="AH27" s="468">
        <v>88</v>
      </c>
      <c r="AI27" s="469"/>
      <c r="AJ27" s="469"/>
      <c r="AK27" s="469"/>
      <c r="AL27" s="508"/>
      <c r="AM27" s="468">
        <v>351820</v>
      </c>
      <c r="AN27" s="469"/>
      <c r="AO27" s="469"/>
      <c r="AP27" s="469"/>
      <c r="AQ27" s="469"/>
      <c r="AR27" s="508"/>
      <c r="AS27" s="468">
        <v>3998</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168</v>
      </c>
      <c r="F28" s="447"/>
      <c r="G28" s="447"/>
      <c r="H28" s="447"/>
      <c r="I28" s="447"/>
      <c r="J28" s="447"/>
      <c r="K28" s="448"/>
      <c r="L28" s="468">
        <v>1</v>
      </c>
      <c r="M28" s="469"/>
      <c r="N28" s="469"/>
      <c r="O28" s="469"/>
      <c r="P28" s="508"/>
      <c r="Q28" s="468">
        <v>5600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3646162</v>
      </c>
      <c r="BO28" s="381"/>
      <c r="BP28" s="381"/>
      <c r="BQ28" s="381"/>
      <c r="BR28" s="381"/>
      <c r="BS28" s="381"/>
      <c r="BT28" s="381"/>
      <c r="BU28" s="382"/>
      <c r="BV28" s="380">
        <v>2477912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172</v>
      </c>
      <c r="F29" s="447"/>
      <c r="G29" s="447"/>
      <c r="H29" s="447"/>
      <c r="I29" s="447"/>
      <c r="J29" s="447"/>
      <c r="K29" s="448"/>
      <c r="L29" s="468">
        <v>28</v>
      </c>
      <c r="M29" s="469"/>
      <c r="N29" s="469"/>
      <c r="O29" s="469"/>
      <c r="P29" s="508"/>
      <c r="Q29" s="468">
        <v>5100</v>
      </c>
      <c r="R29" s="469"/>
      <c r="S29" s="469"/>
      <c r="T29" s="469"/>
      <c r="U29" s="469"/>
      <c r="V29" s="508"/>
      <c r="W29" s="564"/>
      <c r="X29" s="565"/>
      <c r="Y29" s="566"/>
      <c r="Z29" s="467" t="s">
        <v>173</v>
      </c>
      <c r="AA29" s="447"/>
      <c r="AB29" s="447"/>
      <c r="AC29" s="447"/>
      <c r="AD29" s="447"/>
      <c r="AE29" s="447"/>
      <c r="AF29" s="447"/>
      <c r="AG29" s="448"/>
      <c r="AH29" s="468">
        <v>2002</v>
      </c>
      <c r="AI29" s="469"/>
      <c r="AJ29" s="469"/>
      <c r="AK29" s="469"/>
      <c r="AL29" s="508"/>
      <c r="AM29" s="468">
        <v>6348382</v>
      </c>
      <c r="AN29" s="469"/>
      <c r="AO29" s="469"/>
      <c r="AP29" s="469"/>
      <c r="AQ29" s="469"/>
      <c r="AR29" s="508"/>
      <c r="AS29" s="468">
        <v>3171</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1134581</v>
      </c>
      <c r="BO29" s="418"/>
      <c r="BP29" s="418"/>
      <c r="BQ29" s="418"/>
      <c r="BR29" s="418"/>
      <c r="BS29" s="418"/>
      <c r="BT29" s="418"/>
      <c r="BU29" s="419"/>
      <c r="BV29" s="417">
        <v>2168682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8800742</v>
      </c>
      <c r="BO30" s="587"/>
      <c r="BP30" s="587"/>
      <c r="BQ30" s="587"/>
      <c r="BR30" s="587"/>
      <c r="BS30" s="587"/>
      <c r="BT30" s="587"/>
      <c r="BU30" s="588"/>
      <c r="BV30" s="586">
        <v>9756336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IF('各会計、関係団体の財政状況及び健全化判断比率'!B36="","",'各会計、関係団体の財政状況及び健全化判断比率'!B36)</f>
        <v>地方卸売市場事業特別会計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函館圏公立大学広域連合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函館バス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港湾事業特別会計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自転車競走事業特別会計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IF('各会計、関係団体の財政状況及び健全化判断比率'!B33="","",'各会計、関係団体の財政状況及び健全化判断比率'!B33)</f>
        <v>公共下水道事業会計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IF('各会計、関係団体の財政状況及び健全化判断比率'!B37="","",'各会計、関係団体の財政状況及び健全化判断比率'!B37)</f>
        <v>発電事業特別会計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函館湾流域下水道事務組合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南北海道学術振興財団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奨学資金特別会計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IF('各会計、関係団体の財政状況及び健全化判断比率'!B34="","",'各会計、関係団体の財政状況及び健全化判断比率'!B34)</f>
        <v>交通事業会計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函館市土地開発公社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母子父子寡婦福祉資金貸付事業特別会計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f t="shared" si="0"/>
        <v>12</v>
      </c>
      <c r="AN37" s="598"/>
      <c r="AO37" s="599" t="str">
        <f>IF('各会計、関係団体の財政状況及び健全化判断比率'!B35="","",'各会計、関係団体の財政状況及び健全化判断比率'!B35)</f>
        <v>病院事業会計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函館山ロープウェイ</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21</v>
      </c>
      <c r="CP38" s="598"/>
      <c r="CQ38" s="599" t="str">
        <f>IF('各会計、関係団体の財政状況及び健全化判断比率'!BS11="","",'各会計、関係団体の財政状況及び健全化判断比率'!BS11)</f>
        <v>はこだてティーエムオー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22</v>
      </c>
      <c r="CP39" s="598"/>
      <c r="CQ39" s="599" t="str">
        <f>IF('各会計、関係団体の財政状況及び健全化判断比率'!BS12="","",'各会計、関係団体の財政状況及び健全化判断比率'!BS12)</f>
        <v>函館市住宅都市施設公社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23</v>
      </c>
      <c r="CP40" s="598"/>
      <c r="CQ40" s="599" t="str">
        <f>IF('各会計、関係団体の財政状況及び健全化判断比率'!BS13="","",'各会計、関係団体の財政状況及び健全化判断比率'!BS13)</f>
        <v>函館市文化・スポーツ振興財団</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24</v>
      </c>
      <c r="CP41" s="598"/>
      <c r="CQ41" s="599" t="str">
        <f>IF('各会計、関係団体の財政状況及び健全化判断比率'!BS14="","",'各会計、関係団体の財政状況及び健全化判断比率'!BS14)</f>
        <v>函館市国際貿易センター</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25</v>
      </c>
      <c r="CP42" s="598"/>
      <c r="CQ42" s="599" t="str">
        <f>IF('各会計、関係団体の財政状況及び健全化判断比率'!BS15="","",'各会計、関係団体の財政状況及び健全化判断比率'!BS15)</f>
        <v>函館国際水産・海洋都市推進機構</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26</v>
      </c>
      <c r="CP43" s="598"/>
      <c r="CQ43" s="599" t="str">
        <f>IF('各会計、関係団体の財政状況及び健全化判断比率'!BS16="","",'各会計、関係団体の財政状況及び健全化判断比率'!BS16)</f>
        <v>ＳＰＣ函館本町開発</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184" t="s">
        <v>544</v>
      </c>
      <c r="D34" s="1184"/>
      <c r="E34" s="1185"/>
      <c r="F34" s="32" t="s">
        <v>545</v>
      </c>
      <c r="G34" s="33">
        <v>0.06</v>
      </c>
      <c r="H34" s="33" t="s">
        <v>546</v>
      </c>
      <c r="I34" s="33" t="s">
        <v>547</v>
      </c>
      <c r="J34" s="34" t="s">
        <v>548</v>
      </c>
      <c r="K34" s="22"/>
      <c r="L34" s="22"/>
      <c r="M34" s="22"/>
      <c r="N34" s="22"/>
      <c r="O34" s="22"/>
      <c r="P34" s="22"/>
    </row>
    <row r="35" spans="1:16" ht="39" customHeight="1">
      <c r="A35" s="22"/>
      <c r="B35" s="35"/>
      <c r="C35" s="1178" t="s">
        <v>549</v>
      </c>
      <c r="D35" s="1179"/>
      <c r="E35" s="1180"/>
      <c r="F35" s="36" t="s">
        <v>550</v>
      </c>
      <c r="G35" s="37" t="s">
        <v>551</v>
      </c>
      <c r="H35" s="37" t="s">
        <v>552</v>
      </c>
      <c r="I35" s="37" t="s">
        <v>553</v>
      </c>
      <c r="J35" s="38" t="s">
        <v>554</v>
      </c>
      <c r="K35" s="22"/>
      <c r="L35" s="22"/>
      <c r="M35" s="22"/>
      <c r="N35" s="22"/>
      <c r="O35" s="22"/>
      <c r="P35" s="22"/>
    </row>
    <row r="36" spans="1:16" ht="39" customHeight="1">
      <c r="A36" s="22"/>
      <c r="B36" s="35"/>
      <c r="C36" s="1178" t="s">
        <v>555</v>
      </c>
      <c r="D36" s="1179"/>
      <c r="E36" s="1180"/>
      <c r="F36" s="36" t="s">
        <v>556</v>
      </c>
      <c r="G36" s="37" t="s">
        <v>557</v>
      </c>
      <c r="H36" s="37" t="s">
        <v>558</v>
      </c>
      <c r="I36" s="37" t="s">
        <v>559</v>
      </c>
      <c r="J36" s="38" t="s">
        <v>560</v>
      </c>
      <c r="K36" s="22"/>
      <c r="L36" s="22"/>
      <c r="M36" s="22"/>
      <c r="N36" s="22"/>
      <c r="O36" s="22"/>
      <c r="P36" s="22"/>
    </row>
    <row r="37" spans="1:16" ht="39" customHeight="1">
      <c r="A37" s="22"/>
      <c r="B37" s="35"/>
      <c r="C37" s="1178" t="s">
        <v>561</v>
      </c>
      <c r="D37" s="1179"/>
      <c r="E37" s="1180"/>
      <c r="F37" s="36">
        <v>2.88</v>
      </c>
      <c r="G37" s="37">
        <v>3.08</v>
      </c>
      <c r="H37" s="37">
        <v>3.21</v>
      </c>
      <c r="I37" s="37">
        <v>3.42</v>
      </c>
      <c r="J37" s="38">
        <v>3.66</v>
      </c>
      <c r="K37" s="22"/>
      <c r="L37" s="22"/>
      <c r="M37" s="22"/>
      <c r="N37" s="22"/>
      <c r="O37" s="22"/>
      <c r="P37" s="22"/>
    </row>
    <row r="38" spans="1:16" ht="39" customHeight="1">
      <c r="A38" s="22"/>
      <c r="B38" s="35"/>
      <c r="C38" s="1178" t="s">
        <v>562</v>
      </c>
      <c r="D38" s="1179"/>
      <c r="E38" s="1180"/>
      <c r="F38" s="36">
        <v>2.0299999999999998</v>
      </c>
      <c r="G38" s="37">
        <v>2.38</v>
      </c>
      <c r="H38" s="37">
        <v>2.66</v>
      </c>
      <c r="I38" s="37">
        <v>2.75</v>
      </c>
      <c r="J38" s="38">
        <v>2.96</v>
      </c>
      <c r="K38" s="22"/>
      <c r="L38" s="22"/>
      <c r="M38" s="22"/>
      <c r="N38" s="22"/>
      <c r="O38" s="22"/>
      <c r="P38" s="22"/>
    </row>
    <row r="39" spans="1:16" ht="39" customHeight="1">
      <c r="A39" s="22"/>
      <c r="B39" s="35"/>
      <c r="C39" s="1178" t="s">
        <v>563</v>
      </c>
      <c r="D39" s="1179"/>
      <c r="E39" s="1180"/>
      <c r="F39" s="36">
        <v>1.68</v>
      </c>
      <c r="G39" s="37">
        <v>2.0699999999999998</v>
      </c>
      <c r="H39" s="37">
        <v>3.65</v>
      </c>
      <c r="I39" s="37">
        <v>3.21</v>
      </c>
      <c r="J39" s="38">
        <v>2.09</v>
      </c>
      <c r="K39" s="22"/>
      <c r="L39" s="22"/>
      <c r="M39" s="22"/>
      <c r="N39" s="22"/>
      <c r="O39" s="22"/>
      <c r="P39" s="22"/>
    </row>
    <row r="40" spans="1:16" ht="39" customHeight="1">
      <c r="A40" s="22"/>
      <c r="B40" s="35"/>
      <c r="C40" s="1178" t="s">
        <v>564</v>
      </c>
      <c r="D40" s="1179"/>
      <c r="E40" s="1180"/>
      <c r="F40" s="36">
        <v>0.54</v>
      </c>
      <c r="G40" s="37">
        <v>0.78</v>
      </c>
      <c r="H40" s="37">
        <v>0.93</v>
      </c>
      <c r="I40" s="37">
        <v>0.84</v>
      </c>
      <c r="J40" s="38">
        <v>0.6</v>
      </c>
      <c r="K40" s="22"/>
      <c r="L40" s="22"/>
      <c r="M40" s="22"/>
      <c r="N40" s="22"/>
      <c r="O40" s="22"/>
      <c r="P40" s="22"/>
    </row>
    <row r="41" spans="1:16" ht="39" customHeight="1">
      <c r="A41" s="22"/>
      <c r="B41" s="35"/>
      <c r="C41" s="1178" t="s">
        <v>565</v>
      </c>
      <c r="D41" s="1179"/>
      <c r="E41" s="1180"/>
      <c r="F41" s="36">
        <v>0</v>
      </c>
      <c r="G41" s="37">
        <v>0</v>
      </c>
      <c r="H41" s="37">
        <v>0.28999999999999998</v>
      </c>
      <c r="I41" s="37">
        <v>0.4</v>
      </c>
      <c r="J41" s="38">
        <v>0.5</v>
      </c>
      <c r="K41" s="22"/>
      <c r="L41" s="22"/>
      <c r="M41" s="22"/>
      <c r="N41" s="22"/>
      <c r="O41" s="22"/>
      <c r="P41" s="22"/>
    </row>
    <row r="42" spans="1:16" ht="39" customHeight="1">
      <c r="A42" s="22"/>
      <c r="B42" s="39"/>
      <c r="C42" s="1178" t="s">
        <v>566</v>
      </c>
      <c r="D42" s="1179"/>
      <c r="E42" s="1180"/>
      <c r="F42" s="36" t="s">
        <v>500</v>
      </c>
      <c r="G42" s="37" t="s">
        <v>500</v>
      </c>
      <c r="H42" s="37" t="s">
        <v>500</v>
      </c>
      <c r="I42" s="37" t="s">
        <v>500</v>
      </c>
      <c r="J42" s="38" t="s">
        <v>500</v>
      </c>
      <c r="K42" s="22"/>
      <c r="L42" s="22"/>
      <c r="M42" s="22"/>
      <c r="N42" s="22"/>
      <c r="O42" s="22"/>
      <c r="P42" s="22"/>
    </row>
    <row r="43" spans="1:16" ht="39" customHeight="1" thickBot="1">
      <c r="A43" s="22"/>
      <c r="B43" s="40"/>
      <c r="C43" s="1181" t="s">
        <v>567</v>
      </c>
      <c r="D43" s="1182"/>
      <c r="E43" s="1183"/>
      <c r="F43" s="41">
        <v>0.39</v>
      </c>
      <c r="G43" s="42">
        <v>0.19</v>
      </c>
      <c r="H43" s="42">
        <v>0.16</v>
      </c>
      <c r="I43" s="42">
        <v>0.15</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194" t="s">
        <v>11</v>
      </c>
      <c r="C45" s="1195"/>
      <c r="D45" s="58"/>
      <c r="E45" s="1200" t="s">
        <v>12</v>
      </c>
      <c r="F45" s="1200"/>
      <c r="G45" s="1200"/>
      <c r="H45" s="1200"/>
      <c r="I45" s="1200"/>
      <c r="J45" s="1201"/>
      <c r="K45" s="59">
        <v>16462</v>
      </c>
      <c r="L45" s="60">
        <v>16504</v>
      </c>
      <c r="M45" s="60">
        <v>16312</v>
      </c>
      <c r="N45" s="60">
        <v>16156</v>
      </c>
      <c r="O45" s="61">
        <v>15715</v>
      </c>
      <c r="P45" s="48"/>
      <c r="Q45" s="48"/>
      <c r="R45" s="48"/>
      <c r="S45" s="48"/>
      <c r="T45" s="48"/>
      <c r="U45" s="48"/>
    </row>
    <row r="46" spans="1:21" ht="30.75" customHeight="1">
      <c r="A46" s="48"/>
      <c r="B46" s="1196"/>
      <c r="C46" s="1197"/>
      <c r="D46" s="62"/>
      <c r="E46" s="1188" t="s">
        <v>13</v>
      </c>
      <c r="F46" s="1188"/>
      <c r="G46" s="1188"/>
      <c r="H46" s="1188"/>
      <c r="I46" s="1188"/>
      <c r="J46" s="1189"/>
      <c r="K46" s="63" t="s">
        <v>500</v>
      </c>
      <c r="L46" s="64" t="s">
        <v>500</v>
      </c>
      <c r="M46" s="64" t="s">
        <v>500</v>
      </c>
      <c r="N46" s="64" t="s">
        <v>500</v>
      </c>
      <c r="O46" s="65" t="s">
        <v>500</v>
      </c>
      <c r="P46" s="48"/>
      <c r="Q46" s="48"/>
      <c r="R46" s="48"/>
      <c r="S46" s="48"/>
      <c r="T46" s="48"/>
      <c r="U46" s="48"/>
    </row>
    <row r="47" spans="1:21" ht="30.75" customHeight="1">
      <c r="A47" s="48"/>
      <c r="B47" s="1196"/>
      <c r="C47" s="1197"/>
      <c r="D47" s="62"/>
      <c r="E47" s="1188" t="s">
        <v>14</v>
      </c>
      <c r="F47" s="1188"/>
      <c r="G47" s="1188"/>
      <c r="H47" s="1188"/>
      <c r="I47" s="1188"/>
      <c r="J47" s="1189"/>
      <c r="K47" s="63" t="s">
        <v>500</v>
      </c>
      <c r="L47" s="64" t="s">
        <v>500</v>
      </c>
      <c r="M47" s="64" t="s">
        <v>500</v>
      </c>
      <c r="N47" s="64" t="s">
        <v>500</v>
      </c>
      <c r="O47" s="65" t="s">
        <v>500</v>
      </c>
      <c r="P47" s="48"/>
      <c r="Q47" s="48"/>
      <c r="R47" s="48"/>
      <c r="S47" s="48"/>
      <c r="T47" s="48"/>
      <c r="U47" s="48"/>
    </row>
    <row r="48" spans="1:21" ht="30.75" customHeight="1">
      <c r="A48" s="48"/>
      <c r="B48" s="1196"/>
      <c r="C48" s="1197"/>
      <c r="D48" s="62"/>
      <c r="E48" s="1188" t="s">
        <v>15</v>
      </c>
      <c r="F48" s="1188"/>
      <c r="G48" s="1188"/>
      <c r="H48" s="1188"/>
      <c r="I48" s="1188"/>
      <c r="J48" s="1189"/>
      <c r="K48" s="63">
        <v>2500</v>
      </c>
      <c r="L48" s="64">
        <v>2350</v>
      </c>
      <c r="M48" s="64">
        <v>2399</v>
      </c>
      <c r="N48" s="64">
        <v>2524</v>
      </c>
      <c r="O48" s="65">
        <v>2753</v>
      </c>
      <c r="P48" s="48"/>
      <c r="Q48" s="48"/>
      <c r="R48" s="48"/>
      <c r="S48" s="48"/>
      <c r="T48" s="48"/>
      <c r="U48" s="48"/>
    </row>
    <row r="49" spans="1:21" ht="30.75" customHeight="1">
      <c r="A49" s="48"/>
      <c r="B49" s="1196"/>
      <c r="C49" s="1197"/>
      <c r="D49" s="62"/>
      <c r="E49" s="1188" t="s">
        <v>16</v>
      </c>
      <c r="F49" s="1188"/>
      <c r="G49" s="1188"/>
      <c r="H49" s="1188"/>
      <c r="I49" s="1188"/>
      <c r="J49" s="1189"/>
      <c r="K49" s="63" t="s">
        <v>500</v>
      </c>
      <c r="L49" s="64" t="s">
        <v>500</v>
      </c>
      <c r="M49" s="64" t="s">
        <v>500</v>
      </c>
      <c r="N49" s="64" t="s">
        <v>500</v>
      </c>
      <c r="O49" s="65" t="s">
        <v>500</v>
      </c>
      <c r="P49" s="48"/>
      <c r="Q49" s="48"/>
      <c r="R49" s="48"/>
      <c r="S49" s="48"/>
      <c r="T49" s="48"/>
      <c r="U49" s="48"/>
    </row>
    <row r="50" spans="1:21" ht="30.75" customHeight="1">
      <c r="A50" s="48"/>
      <c r="B50" s="1196"/>
      <c r="C50" s="1197"/>
      <c r="D50" s="62"/>
      <c r="E50" s="1188" t="s">
        <v>17</v>
      </c>
      <c r="F50" s="1188"/>
      <c r="G50" s="1188"/>
      <c r="H50" s="1188"/>
      <c r="I50" s="1188"/>
      <c r="J50" s="1189"/>
      <c r="K50" s="63">
        <v>223</v>
      </c>
      <c r="L50" s="64">
        <v>232</v>
      </c>
      <c r="M50" s="64">
        <v>37</v>
      </c>
      <c r="N50" s="64">
        <v>145</v>
      </c>
      <c r="O50" s="65">
        <v>144</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13934</v>
      </c>
      <c r="L52" s="64">
        <v>14061</v>
      </c>
      <c r="M52" s="64">
        <v>14324</v>
      </c>
      <c r="N52" s="64">
        <v>14006</v>
      </c>
      <c r="O52" s="65">
        <v>13934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5252</v>
      </c>
      <c r="L53" s="69">
        <v>5026</v>
      </c>
      <c r="M53" s="69">
        <v>4424</v>
      </c>
      <c r="N53" s="69">
        <v>4820</v>
      </c>
      <c r="O53" s="70">
        <v>4678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02" t="s">
        <v>24</v>
      </c>
      <c r="C41" s="1203"/>
      <c r="D41" s="81"/>
      <c r="E41" s="1208" t="s">
        <v>25</v>
      </c>
      <c r="F41" s="1208"/>
      <c r="G41" s="1208"/>
      <c r="H41" s="1209"/>
      <c r="I41" s="82">
        <v>148698</v>
      </c>
      <c r="J41" s="83">
        <v>149444</v>
      </c>
      <c r="K41" s="83">
        <v>150574</v>
      </c>
      <c r="L41" s="83">
        <v>148477</v>
      </c>
      <c r="M41" s="84">
        <v>144190</v>
      </c>
    </row>
    <row r="42" spans="2:13" ht="27.75" customHeight="1">
      <c r="B42" s="1204"/>
      <c r="C42" s="1205"/>
      <c r="D42" s="85"/>
      <c r="E42" s="1210" t="s">
        <v>26</v>
      </c>
      <c r="F42" s="1210"/>
      <c r="G42" s="1210"/>
      <c r="H42" s="1211"/>
      <c r="I42" s="86">
        <v>1889</v>
      </c>
      <c r="J42" s="87">
        <v>2208</v>
      </c>
      <c r="K42" s="87">
        <v>1950</v>
      </c>
      <c r="L42" s="87">
        <v>1787</v>
      </c>
      <c r="M42" s="88">
        <v>1598</v>
      </c>
    </row>
    <row r="43" spans="2:13" ht="27.75" customHeight="1">
      <c r="B43" s="1204"/>
      <c r="C43" s="1205"/>
      <c r="D43" s="85"/>
      <c r="E43" s="1210" t="s">
        <v>27</v>
      </c>
      <c r="F43" s="1210"/>
      <c r="G43" s="1210"/>
      <c r="H43" s="1211"/>
      <c r="I43" s="86">
        <v>31509</v>
      </c>
      <c r="J43" s="87">
        <v>32119</v>
      </c>
      <c r="K43" s="87">
        <v>31470</v>
      </c>
      <c r="L43" s="87">
        <v>31246</v>
      </c>
      <c r="M43" s="88">
        <v>29822</v>
      </c>
    </row>
    <row r="44" spans="2:13" ht="27.75" customHeight="1">
      <c r="B44" s="1204"/>
      <c r="C44" s="1205"/>
      <c r="D44" s="85"/>
      <c r="E44" s="1210" t="s">
        <v>28</v>
      </c>
      <c r="F44" s="1210"/>
      <c r="G44" s="1210"/>
      <c r="H44" s="1211"/>
      <c r="I44" s="86">
        <v>3936</v>
      </c>
      <c r="J44" s="87">
        <v>3482</v>
      </c>
      <c r="K44" s="87">
        <v>3024</v>
      </c>
      <c r="L44" s="87">
        <v>2684</v>
      </c>
      <c r="M44" s="88">
        <v>2340</v>
      </c>
    </row>
    <row r="45" spans="2:13" ht="27.75" customHeight="1">
      <c r="B45" s="1204"/>
      <c r="C45" s="1205"/>
      <c r="D45" s="85"/>
      <c r="E45" s="1210" t="s">
        <v>29</v>
      </c>
      <c r="F45" s="1210"/>
      <c r="G45" s="1210"/>
      <c r="H45" s="1211"/>
      <c r="I45" s="86">
        <v>21248</v>
      </c>
      <c r="J45" s="87">
        <v>20291</v>
      </c>
      <c r="K45" s="87">
        <v>18939</v>
      </c>
      <c r="L45" s="87">
        <v>18034</v>
      </c>
      <c r="M45" s="88">
        <v>17180</v>
      </c>
    </row>
    <row r="46" spans="2:13" ht="27.75" customHeight="1">
      <c r="B46" s="1204"/>
      <c r="C46" s="1205"/>
      <c r="D46" s="89"/>
      <c r="E46" s="1210" t="s">
        <v>30</v>
      </c>
      <c r="F46" s="1210"/>
      <c r="G46" s="1210"/>
      <c r="H46" s="1211"/>
      <c r="I46" s="86">
        <v>2392</v>
      </c>
      <c r="J46" s="87">
        <v>2289</v>
      </c>
      <c r="K46" s="87">
        <v>2159</v>
      </c>
      <c r="L46" s="87">
        <v>2039</v>
      </c>
      <c r="M46" s="88">
        <v>1940</v>
      </c>
    </row>
    <row r="47" spans="2:13" ht="27.75" customHeight="1">
      <c r="B47" s="1204"/>
      <c r="C47" s="1205"/>
      <c r="D47" s="90"/>
      <c r="E47" s="1212" t="s">
        <v>31</v>
      </c>
      <c r="F47" s="1213"/>
      <c r="G47" s="1213"/>
      <c r="H47" s="1214"/>
      <c r="I47" s="86" t="s">
        <v>500</v>
      </c>
      <c r="J47" s="87" t="s">
        <v>500</v>
      </c>
      <c r="K47" s="87" t="s">
        <v>500</v>
      </c>
      <c r="L47" s="87" t="s">
        <v>500</v>
      </c>
      <c r="M47" s="88" t="s">
        <v>500</v>
      </c>
    </row>
    <row r="48" spans="2:13" ht="27.75" customHeight="1">
      <c r="B48" s="1204"/>
      <c r="C48" s="1205"/>
      <c r="D48" s="85"/>
      <c r="E48" s="1210" t="s">
        <v>32</v>
      </c>
      <c r="F48" s="1210"/>
      <c r="G48" s="1210"/>
      <c r="H48" s="1211"/>
      <c r="I48" s="86" t="s">
        <v>500</v>
      </c>
      <c r="J48" s="87" t="s">
        <v>500</v>
      </c>
      <c r="K48" s="87" t="s">
        <v>500</v>
      </c>
      <c r="L48" s="87" t="s">
        <v>500</v>
      </c>
      <c r="M48" s="88" t="s">
        <v>500</v>
      </c>
    </row>
    <row r="49" spans="2:13" ht="27.75" customHeight="1">
      <c r="B49" s="1206"/>
      <c r="C49" s="1207"/>
      <c r="D49" s="85"/>
      <c r="E49" s="1210" t="s">
        <v>33</v>
      </c>
      <c r="F49" s="1210"/>
      <c r="G49" s="1210"/>
      <c r="H49" s="1211"/>
      <c r="I49" s="86" t="s">
        <v>500</v>
      </c>
      <c r="J49" s="87" t="s">
        <v>500</v>
      </c>
      <c r="K49" s="87" t="s">
        <v>500</v>
      </c>
      <c r="L49" s="87" t="s">
        <v>500</v>
      </c>
      <c r="M49" s="88" t="s">
        <v>500</v>
      </c>
    </row>
    <row r="50" spans="2:13" ht="27.75" customHeight="1">
      <c r="B50" s="1215" t="s">
        <v>34</v>
      </c>
      <c r="C50" s="1216"/>
      <c r="D50" s="91"/>
      <c r="E50" s="1210" t="s">
        <v>35</v>
      </c>
      <c r="F50" s="1210"/>
      <c r="G50" s="1210"/>
      <c r="H50" s="1211"/>
      <c r="I50" s="86">
        <v>7483</v>
      </c>
      <c r="J50" s="87">
        <v>8361</v>
      </c>
      <c r="K50" s="87">
        <v>9512</v>
      </c>
      <c r="L50" s="87">
        <v>10885</v>
      </c>
      <c r="M50" s="88">
        <v>10709</v>
      </c>
    </row>
    <row r="51" spans="2:13" ht="27.75" customHeight="1">
      <c r="B51" s="1204"/>
      <c r="C51" s="1205"/>
      <c r="D51" s="85"/>
      <c r="E51" s="1210" t="s">
        <v>36</v>
      </c>
      <c r="F51" s="1210"/>
      <c r="G51" s="1210"/>
      <c r="H51" s="1211"/>
      <c r="I51" s="86">
        <v>32212</v>
      </c>
      <c r="J51" s="87">
        <v>30358</v>
      </c>
      <c r="K51" s="87">
        <v>27667</v>
      </c>
      <c r="L51" s="87">
        <v>26599</v>
      </c>
      <c r="M51" s="88">
        <v>25029</v>
      </c>
    </row>
    <row r="52" spans="2:13" ht="27.75" customHeight="1">
      <c r="B52" s="1206"/>
      <c r="C52" s="1207"/>
      <c r="D52" s="85"/>
      <c r="E52" s="1210" t="s">
        <v>37</v>
      </c>
      <c r="F52" s="1210"/>
      <c r="G52" s="1210"/>
      <c r="H52" s="1211"/>
      <c r="I52" s="86">
        <v>121905</v>
      </c>
      <c r="J52" s="87">
        <v>123679</v>
      </c>
      <c r="K52" s="87">
        <v>125693</v>
      </c>
      <c r="L52" s="87">
        <v>125495</v>
      </c>
      <c r="M52" s="88">
        <v>123348</v>
      </c>
    </row>
    <row r="53" spans="2:13" ht="27.75" customHeight="1" thickBot="1">
      <c r="B53" s="1217" t="s">
        <v>38</v>
      </c>
      <c r="C53" s="1218"/>
      <c r="D53" s="92"/>
      <c r="E53" s="1219" t="s">
        <v>39</v>
      </c>
      <c r="F53" s="1219"/>
      <c r="G53" s="1219"/>
      <c r="H53" s="1220"/>
      <c r="I53" s="93">
        <v>48071</v>
      </c>
      <c r="J53" s="94">
        <v>47435</v>
      </c>
      <c r="K53" s="94">
        <v>45245</v>
      </c>
      <c r="L53" s="94">
        <v>41290</v>
      </c>
      <c r="M53" s="95">
        <v>37982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583</v>
      </c>
      <c r="C41" s="248"/>
      <c r="D41" s="248"/>
      <c r="E41" s="248"/>
      <c r="F41" s="248"/>
      <c r="G41" s="248"/>
      <c r="H41" s="248"/>
      <c r="I41" s="248"/>
      <c r="J41" s="248"/>
      <c r="K41" s="248"/>
      <c r="L41" s="248"/>
      <c r="M41" s="248"/>
      <c r="N41" s="248"/>
      <c r="O41" s="248"/>
      <c r="P41" s="249"/>
    </row>
    <row r="42" spans="2:17">
      <c r="B42" s="250"/>
      <c r="C42" s="246"/>
      <c r="D42" s="246"/>
      <c r="E42" s="246"/>
      <c r="F42" s="246"/>
      <c r="G42" s="353" t="s">
        <v>584</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585</v>
      </c>
    </row>
    <row r="50" spans="1:17">
      <c r="B50" s="250"/>
      <c r="C50" s="246"/>
      <c r="D50" s="246"/>
      <c r="E50" s="246"/>
      <c r="F50" s="246"/>
      <c r="G50" s="1244"/>
      <c r="H50" s="1245"/>
      <c r="I50" s="1245"/>
      <c r="J50" s="1246"/>
      <c r="K50" s="356" t="s">
        <v>539</v>
      </c>
      <c r="L50" s="356" t="s">
        <v>540</v>
      </c>
      <c r="M50" s="356" t="s">
        <v>541</v>
      </c>
      <c r="N50" s="356" t="s">
        <v>542</v>
      </c>
      <c r="O50" s="356" t="s">
        <v>543</v>
      </c>
    </row>
    <row r="51" spans="1:17">
      <c r="B51" s="250"/>
      <c r="C51" s="246"/>
      <c r="D51" s="246"/>
      <c r="E51" s="246"/>
      <c r="F51" s="246"/>
      <c r="G51" s="1247" t="s">
        <v>586</v>
      </c>
      <c r="H51" s="1248"/>
      <c r="I51" s="1253" t="s">
        <v>587</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592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588</v>
      </c>
      <c r="H55" s="1228"/>
      <c r="I55" s="1233" t="s">
        <v>587</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592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589</v>
      </c>
      <c r="C63" s="246"/>
      <c r="D63" s="246"/>
      <c r="E63" s="246"/>
      <c r="F63" s="246"/>
      <c r="G63" s="246"/>
      <c r="H63" s="246"/>
      <c r="I63" s="246"/>
      <c r="J63" s="246"/>
      <c r="K63" s="246"/>
      <c r="L63" s="246"/>
      <c r="M63" s="246"/>
      <c r="N63" s="246"/>
      <c r="O63" s="246"/>
    </row>
    <row r="64" spans="1:17">
      <c r="B64" s="250"/>
      <c r="C64" s="246"/>
      <c r="D64" s="246"/>
      <c r="E64" s="246"/>
      <c r="F64" s="246"/>
      <c r="G64" s="353" t="s">
        <v>584</v>
      </c>
      <c r="I64" s="354"/>
      <c r="J64" s="354"/>
      <c r="K64" s="354"/>
      <c r="L64" s="246"/>
      <c r="M64" s="246"/>
      <c r="N64" s="246"/>
      <c r="O64" s="246"/>
    </row>
    <row r="65" spans="2:30">
      <c r="B65" s="250"/>
      <c r="C65" s="246"/>
      <c r="D65" s="246"/>
      <c r="E65" s="246"/>
      <c r="F65" s="246"/>
      <c r="G65" s="1235" t="s">
        <v>593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590</v>
      </c>
      <c r="I71" s="370"/>
      <c r="J71" s="366"/>
      <c r="K71" s="366"/>
      <c r="L71" s="367"/>
      <c r="M71" s="366"/>
      <c r="N71" s="367"/>
      <c r="O71" s="368"/>
    </row>
    <row r="72" spans="2:30">
      <c r="B72" s="250"/>
      <c r="C72" s="246"/>
      <c r="D72" s="246"/>
      <c r="E72" s="246"/>
      <c r="F72" s="246"/>
      <c r="G72" s="1244"/>
      <c r="H72" s="1245"/>
      <c r="I72" s="1245"/>
      <c r="J72" s="1246"/>
      <c r="K72" s="356" t="s">
        <v>539</v>
      </c>
      <c r="L72" s="356" t="s">
        <v>540</v>
      </c>
      <c r="M72" s="356" t="s">
        <v>541</v>
      </c>
      <c r="N72" s="356" t="s">
        <v>542</v>
      </c>
      <c r="O72" s="356" t="s">
        <v>543</v>
      </c>
    </row>
    <row r="73" spans="2:30">
      <c r="B73" s="250"/>
      <c r="C73" s="246"/>
      <c r="D73" s="246"/>
      <c r="E73" s="246"/>
      <c r="F73" s="246"/>
      <c r="G73" s="1247" t="s">
        <v>586</v>
      </c>
      <c r="H73" s="1248"/>
      <c r="I73" s="1253" t="s">
        <v>587</v>
      </c>
      <c r="J73" s="1253"/>
      <c r="K73" s="1234">
        <v>79</v>
      </c>
      <c r="L73" s="1234">
        <v>77</v>
      </c>
      <c r="M73" s="1221">
        <v>73.3</v>
      </c>
      <c r="N73" s="1221">
        <v>67.3</v>
      </c>
      <c r="O73" s="1221">
        <v>62.9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591</v>
      </c>
      <c r="J75" s="1233"/>
      <c r="K75" s="1225">
        <v>8.6</v>
      </c>
      <c r="L75" s="1225">
        <v>8.6999999999999993</v>
      </c>
      <c r="M75" s="1225">
        <v>7.9</v>
      </c>
      <c r="N75" s="1225">
        <v>7.7</v>
      </c>
      <c r="O75" s="1225">
        <v>7.5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588</v>
      </c>
      <c r="H77" s="1228"/>
      <c r="I77" s="1233" t="s">
        <v>587</v>
      </c>
      <c r="J77" s="1233"/>
      <c r="K77" s="1234">
        <v>62.7</v>
      </c>
      <c r="L77" s="1234">
        <v>54.4</v>
      </c>
      <c r="M77" s="1221">
        <v>47</v>
      </c>
      <c r="N77" s="1221">
        <v>41.4</v>
      </c>
      <c r="O77" s="1221">
        <v>38.9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591</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538</v>
      </c>
      <c r="G2" s="113"/>
      <c r="H2" s="114"/>
    </row>
    <row r="3" spans="1:8">
      <c r="A3" s="110" t="s">
        <v>531</v>
      </c>
      <c r="B3" s="115"/>
      <c r="C3" s="116"/>
      <c r="D3" s="117">
        <v>34425</v>
      </c>
      <c r="E3" s="118"/>
      <c r="F3" s="119">
        <v>41705</v>
      </c>
      <c r="G3" s="120"/>
      <c r="H3" s="121"/>
    </row>
    <row r="4" spans="1:8">
      <c r="A4" s="122"/>
      <c r="B4" s="123"/>
      <c r="C4" s="124"/>
      <c r="D4" s="125">
        <v>19174</v>
      </c>
      <c r="E4" s="126"/>
      <c r="F4" s="127">
        <v>22742</v>
      </c>
      <c r="G4" s="128"/>
      <c r="H4" s="129"/>
    </row>
    <row r="5" spans="1:8">
      <c r="A5" s="110" t="s">
        <v>533</v>
      </c>
      <c r="B5" s="115"/>
      <c r="C5" s="116"/>
      <c r="D5" s="117">
        <v>60076</v>
      </c>
      <c r="E5" s="118"/>
      <c r="F5" s="119">
        <v>47677</v>
      </c>
      <c r="G5" s="120"/>
      <c r="H5" s="121"/>
    </row>
    <row r="6" spans="1:8">
      <c r="A6" s="122"/>
      <c r="B6" s="123"/>
      <c r="C6" s="124"/>
      <c r="D6" s="125">
        <v>34762</v>
      </c>
      <c r="E6" s="126"/>
      <c r="F6" s="127">
        <v>23360</v>
      </c>
      <c r="G6" s="128"/>
      <c r="H6" s="129"/>
    </row>
    <row r="7" spans="1:8">
      <c r="A7" s="110" t="s">
        <v>534</v>
      </c>
      <c r="B7" s="115"/>
      <c r="C7" s="116"/>
      <c r="D7" s="117">
        <v>67402</v>
      </c>
      <c r="E7" s="118"/>
      <c r="F7" s="119">
        <v>51613</v>
      </c>
      <c r="G7" s="120"/>
      <c r="H7" s="121"/>
    </row>
    <row r="8" spans="1:8">
      <c r="A8" s="122"/>
      <c r="B8" s="123"/>
      <c r="C8" s="124"/>
      <c r="D8" s="125">
        <v>27438</v>
      </c>
      <c r="E8" s="126"/>
      <c r="F8" s="127">
        <v>25872</v>
      </c>
      <c r="G8" s="128"/>
      <c r="H8" s="129"/>
    </row>
    <row r="9" spans="1:8">
      <c r="A9" s="110" t="s">
        <v>535</v>
      </c>
      <c r="B9" s="115"/>
      <c r="C9" s="116"/>
      <c r="D9" s="117">
        <v>56889</v>
      </c>
      <c r="E9" s="118"/>
      <c r="F9" s="119">
        <v>50880</v>
      </c>
      <c r="G9" s="120"/>
      <c r="H9" s="121"/>
    </row>
    <row r="10" spans="1:8">
      <c r="A10" s="122"/>
      <c r="B10" s="123"/>
      <c r="C10" s="124"/>
      <c r="D10" s="125">
        <v>23599</v>
      </c>
      <c r="E10" s="126"/>
      <c r="F10" s="127">
        <v>27819</v>
      </c>
      <c r="G10" s="128"/>
      <c r="H10" s="129"/>
    </row>
    <row r="11" spans="1:8">
      <c r="A11" s="110" t="s">
        <v>536</v>
      </c>
      <c r="B11" s="115"/>
      <c r="C11" s="116"/>
      <c r="D11" s="117">
        <v>49638</v>
      </c>
      <c r="E11" s="118"/>
      <c r="F11" s="119">
        <v>46395</v>
      </c>
      <c r="G11" s="120"/>
      <c r="H11" s="121"/>
    </row>
    <row r="12" spans="1:8">
      <c r="A12" s="122"/>
      <c r="B12" s="123"/>
      <c r="C12" s="130"/>
      <c r="D12" s="125">
        <v>21773</v>
      </c>
      <c r="E12" s="126"/>
      <c r="F12" s="127">
        <v>26304</v>
      </c>
      <c r="G12" s="128"/>
      <c r="H12" s="129"/>
    </row>
    <row r="13" spans="1:8">
      <c r="A13" s="110"/>
      <c r="B13" s="115"/>
      <c r="C13" s="131"/>
      <c r="D13" s="132">
        <v>53686</v>
      </c>
      <c r="E13" s="133"/>
      <c r="F13" s="134">
        <v>47654</v>
      </c>
      <c r="G13" s="135"/>
      <c r="H13" s="121"/>
    </row>
    <row r="14" spans="1:8">
      <c r="A14" s="122"/>
      <c r="B14" s="123"/>
      <c r="C14" s="124"/>
      <c r="D14" s="125">
        <v>25349</v>
      </c>
      <c r="E14" s="126"/>
      <c r="F14" s="127">
        <v>25219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1.61</v>
      </c>
      <c r="C19" s="136">
        <f>ROUND(VALUE(SUBSTITUTE(実質収支比率等に係る経年分析!G$48,"▲","-")),2)</f>
        <v>2.14</v>
      </c>
      <c r="D19" s="136">
        <f>ROUND(VALUE(SUBSTITUTE(実質収支比率等に係る経年分析!H$48,"▲","-")),2)</f>
        <v>3.66</v>
      </c>
      <c r="E19" s="136">
        <f>ROUND(VALUE(SUBSTITUTE(実質収支比率等に係る経年分析!I$48,"▲","-")),2)</f>
        <v>3.3</v>
      </c>
      <c r="F19" s="136">
        <f>ROUND(VALUE(SUBSTITUTE(実質収支比率等に係る経年分析!J$48,"▲","-")),2)</f>
        <v>2.14</v>
      </c>
    </row>
    <row r="20" spans="1:11">
      <c r="A20" s="136" t="s">
        <v>44</v>
      </c>
      <c r="B20" s="136">
        <f>ROUND(VALUE(SUBSTITUTE(実質収支比率等に係る経年分析!F$47,"▲","-")),2)</f>
        <v>0.53</v>
      </c>
      <c r="C20" s="136">
        <f>ROUND(VALUE(SUBSTITUTE(実質収支比率等に係る経年分析!G$47,"▲","-")),2)</f>
        <v>0.52</v>
      </c>
      <c r="D20" s="136">
        <f>ROUND(VALUE(SUBSTITUTE(実質収支比率等に係る経年分析!H$47,"▲","-")),2)</f>
        <v>1.55</v>
      </c>
      <c r="E20" s="136">
        <f>ROUND(VALUE(SUBSTITUTE(実質収支比率等に係る経年分析!I$47,"▲","-")),2)</f>
        <v>3.41</v>
      </c>
      <c r="F20" s="136">
        <f>ROUND(VALUE(SUBSTITUTE(実質収支比率等に係る経年分析!J$47,"▲","-")),2)</f>
        <v>5.1100000000000003</v>
      </c>
    </row>
    <row r="21" spans="1:11">
      <c r="A21" s="136" t="s">
        <v>45</v>
      </c>
      <c r="B21" s="136">
        <f>IF(ISNUMBER(VALUE(SUBSTITUTE(実質収支比率等に係る経年分析!F$49,"▲","-"))),ROUND(VALUE(SUBSTITUTE(実質収支比率等に係る経年分析!F$49,"▲","-")),2),NA())</f>
        <v>0.44</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2.56</v>
      </c>
      <c r="E21" s="136">
        <f>IF(ISNUMBER(VALUE(SUBSTITUTE(実質収支比率等に係る経年分析!I$49,"▲","-"))),ROUND(VALUE(SUBSTITUTE(実質収支比率等に係る経年分析!I$49,"▲","-")),2),NA())</f>
        <v>1.48</v>
      </c>
      <c r="F21" s="136">
        <f>IF(ISNUMBER(VALUE(SUBSTITUTE(実質収支比率等に係る経年分析!J$49,"▲","-"))),ROUND(VALUE(SUBSTITUTE(実質収支比率等に係る経年分析!J$49,"▲","-")),2),NA())</f>
        <v>0.66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交通事業会計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0.28999999999999998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0.5</v>
      </c>
    </row>
    <row r="30" spans="1:11">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0.93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0.6</v>
      </c>
    </row>
    <row r="31" spans="1:11">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2.0699999999999998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3.65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3.21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2.09</v>
      </c>
    </row>
    <row r="32" spans="1:11">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2.0299999999999998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2.96</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3.66</v>
      </c>
    </row>
    <row r="34" spans="1:16">
      <c r="A34" s="137" t="str">
        <f>IF(連結実質赤字比率に係る赤字・黒字の構成分析!C$36="",NA(),連結実質赤字比率に係る赤字・黒字の構成分析!C$36)</f>
        <v>自転車競走事業特別会計</v>
      </c>
      <c r="B34" s="137">
        <f>IF(ROUND(VALUE(SUBSTITUTE(連結実質赤字比率に係る赤字・黒字の構成分析!F$36,"▲", "-")), 2) &lt; 0, ABS(ROUND(VALUE(SUBSTITUTE(連結実質赤字比率に係る赤字・黒字の構成分析!F$36,"▲", "-")), 2)), NA())</f>
        <v>0.86</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0.79</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0.71</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0.3</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0.03</v>
      </c>
      <c r="K34" s="137" t="e">
        <f>IF(ROUND(VALUE(SUBSTITUTE(連結実質赤字比率に係る赤字・黒字の構成分析!J$36,"▲", "-")), 2) &gt;= 0, ABS(ROUND(VALUE(SUBSTITUTE(連結実質赤字比率に係る赤字・黒字の構成分析!J$36,"▲", "-")), 2)), NA())</f>
        <v>#N/A</v>
      </c>
    </row>
    <row r="35" spans="1:16">
      <c r="A35" s="137" t="str">
        <f>IF(連結実質赤字比率に係る赤字・黒字の構成分析!C$35="",NA(),連結実質赤字比率に係る赤字・黒字の構成分析!C$35)</f>
        <v>国民健康保険事業特別会計</v>
      </c>
      <c r="B35" s="137">
        <f>IF(ROUND(VALUE(SUBSTITUTE(連結実質赤字比率に係る赤字・黒字の構成分析!F$35,"▲", "-")), 2) &lt; 0, ABS(ROUND(VALUE(SUBSTITUTE(連結実質赤字比率に係る赤字・黒字の構成分析!F$35,"▲", "-")), 2)), NA())</f>
        <v>0.32</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0.18</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0.46</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1.1000000000000001</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0.63</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0.35</v>
      </c>
      <c r="C36" s="137" t="e">
        <f>IF(ROUND(VALUE(SUBSTITUTE(連結実質赤字比率に係る赤字・黒字の構成分析!F$34,"▲", "-")), 2) &gt;= 0, ABS(ROUND(VALUE(SUBSTITUTE(連結実質赤字比率に係る赤字・黒字の構成分析!F$34,"▲", "-")), 2)), NA())</f>
        <v>#N/A</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0.06</v>
      </c>
      <c r="F36" s="137">
        <f>IF(ROUND(VALUE(SUBSTITUTE(連結実質赤字比率に係る赤字・黒字の構成分析!H$34,"▲", "-")), 2) &lt; 0, ABS(ROUND(VALUE(SUBSTITUTE(連結実質赤字比率に係る赤字・黒字の構成分析!H$34,"▲", "-")), 2)), NA())</f>
        <v>1.23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2.74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2.0499999999999998</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13934</v>
      </c>
      <c r="E42" s="138"/>
      <c r="F42" s="138"/>
      <c r="G42" s="138">
        <f>'実質公債費比率（分子）の構造'!L$52</f>
        <v>14061</v>
      </c>
      <c r="H42" s="138"/>
      <c r="I42" s="138"/>
      <c r="J42" s="138">
        <f>'実質公債費比率（分子）の構造'!M$52</f>
        <v>14324</v>
      </c>
      <c r="K42" s="138"/>
      <c r="L42" s="138"/>
      <c r="M42" s="138">
        <f>'実質公債費比率（分子）の構造'!N$52</f>
        <v>14006</v>
      </c>
      <c r="N42" s="138"/>
      <c r="O42" s="138"/>
      <c r="P42" s="138">
        <f>'実質公債費比率（分子）の構造'!O$52</f>
        <v>13934</v>
      </c>
    </row>
    <row r="43" spans="1:16">
      <c r="A43" s="138" t="s">
        <v>53</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c r="A44" s="138" t="s">
        <v>54</v>
      </c>
      <c r="B44" s="138">
        <f>'実質公債費比率（分子）の構造'!K$50</f>
        <v>223</v>
      </c>
      <c r="C44" s="138"/>
      <c r="D44" s="138"/>
      <c r="E44" s="138">
        <f>'実質公債費比率（分子）の構造'!L$50</f>
        <v>232</v>
      </c>
      <c r="F44" s="138"/>
      <c r="G44" s="138"/>
      <c r="H44" s="138">
        <f>'実質公債費比率（分子）の構造'!M$50</f>
        <v>37</v>
      </c>
      <c r="I44" s="138"/>
      <c r="J44" s="138"/>
      <c r="K44" s="138">
        <f>'実質公債費比率（分子）の構造'!N$50</f>
        <v>145</v>
      </c>
      <c r="L44" s="138"/>
      <c r="M44" s="138"/>
      <c r="N44" s="138">
        <f>'実質公債費比率（分子）の構造'!O$50</f>
        <v>144</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2500</v>
      </c>
      <c r="C46" s="138"/>
      <c r="D46" s="138"/>
      <c r="E46" s="138">
        <f>'実質公債費比率（分子）の構造'!L$48</f>
        <v>2350</v>
      </c>
      <c r="F46" s="138"/>
      <c r="G46" s="138"/>
      <c r="H46" s="138">
        <f>'実質公債費比率（分子）の構造'!M$48</f>
        <v>2399</v>
      </c>
      <c r="I46" s="138"/>
      <c r="J46" s="138"/>
      <c r="K46" s="138">
        <f>'実質公債費比率（分子）の構造'!N$48</f>
        <v>2524</v>
      </c>
      <c r="L46" s="138"/>
      <c r="M46" s="138"/>
      <c r="N46" s="138">
        <f>'実質公債費比率（分子）の構造'!O$48</f>
        <v>2753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16462</v>
      </c>
      <c r="C49" s="138"/>
      <c r="D49" s="138"/>
      <c r="E49" s="138">
        <f>'実質公債費比率（分子）の構造'!L$45</f>
        <v>16504</v>
      </c>
      <c r="F49" s="138"/>
      <c r="G49" s="138"/>
      <c r="H49" s="138">
        <f>'実質公債費比率（分子）の構造'!M$45</f>
        <v>16312</v>
      </c>
      <c r="I49" s="138"/>
      <c r="J49" s="138"/>
      <c r="K49" s="138">
        <f>'実質公債費比率（分子）の構造'!N$45</f>
        <v>16156</v>
      </c>
      <c r="L49" s="138"/>
      <c r="M49" s="138"/>
      <c r="N49" s="138">
        <f>'実質公債費比率（分子）の構造'!O$45</f>
        <v>15715</v>
      </c>
      <c r="O49" s="138"/>
      <c r="P49" s="138"/>
    </row>
    <row r="50" spans="1:16">
      <c r="A50" s="138" t="s">
        <v>60</v>
      </c>
      <c r="B50" s="138" t="e">
        <f>NA()</f>
        <v>#N/A</v>
      </c>
      <c r="C50" s="138">
        <f>IF(ISNUMBER('実質公債費比率（分子）の構造'!K$53),'実質公債費比率（分子）の構造'!K$53,NA())</f>
        <v>5252</v>
      </c>
      <c r="D50" s="138" t="e">
        <f>NA()</f>
        <v>#N/A</v>
      </c>
      <c r="E50" s="138" t="e">
        <f>NA()</f>
        <v>#N/A</v>
      </c>
      <c r="F50" s="138">
        <f>IF(ISNUMBER('実質公債費比率（分子）の構造'!L$53),'実質公債費比率（分子）の構造'!L$53,NA())</f>
        <v>5026</v>
      </c>
      <c r="G50" s="138" t="e">
        <f>NA()</f>
        <v>#N/A</v>
      </c>
      <c r="H50" s="138" t="e">
        <f>NA()</f>
        <v>#N/A</v>
      </c>
      <c r="I50" s="138">
        <f>IF(ISNUMBER('実質公債費比率（分子）の構造'!M$53),'実質公債費比率（分子）の構造'!M$53,NA())</f>
        <v>4424</v>
      </c>
      <c r="J50" s="138" t="e">
        <f>NA()</f>
        <v>#N/A</v>
      </c>
      <c r="K50" s="138" t="e">
        <f>NA()</f>
        <v>#N/A</v>
      </c>
      <c r="L50" s="138">
        <f>IF(ISNUMBER('実質公債費比率（分子）の構造'!N$53),'実質公債費比率（分子）の構造'!N$53,NA())</f>
        <v>4820</v>
      </c>
      <c r="M50" s="138" t="e">
        <f>NA()</f>
        <v>#N/A</v>
      </c>
      <c r="N50" s="138" t="e">
        <f>NA()</f>
        <v>#N/A</v>
      </c>
      <c r="O50" s="138">
        <f>IF(ISNUMBER('実質公債費比率（分子）の構造'!O$53),'実質公債費比率（分子）の構造'!O$53,NA())</f>
        <v>4678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121905</v>
      </c>
      <c r="E56" s="137"/>
      <c r="F56" s="137"/>
      <c r="G56" s="137">
        <f>'将来負担比率（分子）の構造'!J$52</f>
        <v>123679</v>
      </c>
      <c r="H56" s="137"/>
      <c r="I56" s="137"/>
      <c r="J56" s="137">
        <f>'将来負担比率（分子）の構造'!K$52</f>
        <v>125693</v>
      </c>
      <c r="K56" s="137"/>
      <c r="L56" s="137"/>
      <c r="M56" s="137">
        <f>'将来負担比率（分子）の構造'!L$52</f>
        <v>125495</v>
      </c>
      <c r="N56" s="137"/>
      <c r="O56" s="137"/>
      <c r="P56" s="137">
        <f>'将来負担比率（分子）の構造'!M$52</f>
        <v>123348</v>
      </c>
    </row>
    <row r="57" spans="1:16">
      <c r="A57" s="137" t="s">
        <v>36</v>
      </c>
      <c r="B57" s="137"/>
      <c r="C57" s="137"/>
      <c r="D57" s="137">
        <f>'将来負担比率（分子）の構造'!I$51</f>
        <v>32212</v>
      </c>
      <c r="E57" s="137"/>
      <c r="F57" s="137"/>
      <c r="G57" s="137">
        <f>'将来負担比率（分子）の構造'!J$51</f>
        <v>30358</v>
      </c>
      <c r="H57" s="137"/>
      <c r="I57" s="137"/>
      <c r="J57" s="137">
        <f>'将来負担比率（分子）の構造'!K$51</f>
        <v>27667</v>
      </c>
      <c r="K57" s="137"/>
      <c r="L57" s="137"/>
      <c r="M57" s="137">
        <f>'将来負担比率（分子）の構造'!L$51</f>
        <v>26599</v>
      </c>
      <c r="N57" s="137"/>
      <c r="O57" s="137"/>
      <c r="P57" s="137">
        <f>'将来負担比率（分子）の構造'!M$51</f>
        <v>25029</v>
      </c>
    </row>
    <row r="58" spans="1:16">
      <c r="A58" s="137" t="s">
        <v>35</v>
      </c>
      <c r="B58" s="137"/>
      <c r="C58" s="137"/>
      <c r="D58" s="137">
        <f>'将来負担比率（分子）の構造'!I$50</f>
        <v>7483</v>
      </c>
      <c r="E58" s="137"/>
      <c r="F58" s="137"/>
      <c r="G58" s="137">
        <f>'将来負担比率（分子）の構造'!J$50</f>
        <v>8361</v>
      </c>
      <c r="H58" s="137"/>
      <c r="I58" s="137"/>
      <c r="J58" s="137">
        <f>'将来負担比率（分子）の構造'!K$50</f>
        <v>9512</v>
      </c>
      <c r="K58" s="137"/>
      <c r="L58" s="137"/>
      <c r="M58" s="137">
        <f>'将来負担比率（分子）の構造'!L$50</f>
        <v>10885</v>
      </c>
      <c r="N58" s="137"/>
      <c r="O58" s="137"/>
      <c r="P58" s="137">
        <f>'将来負担比率（分子）の構造'!M$50</f>
        <v>10709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2392</v>
      </c>
      <c r="C61" s="137"/>
      <c r="D61" s="137"/>
      <c r="E61" s="137">
        <f>'将来負担比率（分子）の構造'!J$46</f>
        <v>2289</v>
      </c>
      <c r="F61" s="137"/>
      <c r="G61" s="137"/>
      <c r="H61" s="137">
        <f>'将来負担比率（分子）の構造'!K$46</f>
        <v>2159</v>
      </c>
      <c r="I61" s="137"/>
      <c r="J61" s="137"/>
      <c r="K61" s="137">
        <f>'将来負担比率（分子）の構造'!L$46</f>
        <v>2039</v>
      </c>
      <c r="L61" s="137"/>
      <c r="M61" s="137"/>
      <c r="N61" s="137">
        <f>'将来負担比率（分子）の構造'!M$46</f>
        <v>1940</v>
      </c>
      <c r="O61" s="137"/>
      <c r="P61" s="137"/>
    </row>
    <row r="62" spans="1:16">
      <c r="A62" s="137" t="s">
        <v>29</v>
      </c>
      <c r="B62" s="137">
        <f>'将来負担比率（分子）の構造'!I$45</f>
        <v>21248</v>
      </c>
      <c r="C62" s="137"/>
      <c r="D62" s="137"/>
      <c r="E62" s="137">
        <f>'将来負担比率（分子）の構造'!J$45</f>
        <v>20291</v>
      </c>
      <c r="F62" s="137"/>
      <c r="G62" s="137"/>
      <c r="H62" s="137">
        <f>'将来負担比率（分子）の構造'!K$45</f>
        <v>18939</v>
      </c>
      <c r="I62" s="137"/>
      <c r="J62" s="137"/>
      <c r="K62" s="137">
        <f>'将来負担比率（分子）の構造'!L$45</f>
        <v>18034</v>
      </c>
      <c r="L62" s="137"/>
      <c r="M62" s="137"/>
      <c r="N62" s="137">
        <f>'将来負担比率（分子）の構造'!M$45</f>
        <v>17180</v>
      </c>
      <c r="O62" s="137"/>
      <c r="P62" s="137"/>
    </row>
    <row r="63" spans="1:16">
      <c r="A63" s="137" t="s">
        <v>28</v>
      </c>
      <c r="B63" s="137">
        <f>'将来負担比率（分子）の構造'!I$44</f>
        <v>3936</v>
      </c>
      <c r="C63" s="137"/>
      <c r="D63" s="137"/>
      <c r="E63" s="137">
        <f>'将来負担比率（分子）の構造'!J$44</f>
        <v>3482</v>
      </c>
      <c r="F63" s="137"/>
      <c r="G63" s="137"/>
      <c r="H63" s="137">
        <f>'将来負担比率（分子）の構造'!K$44</f>
        <v>3024</v>
      </c>
      <c r="I63" s="137"/>
      <c r="J63" s="137"/>
      <c r="K63" s="137">
        <f>'将来負担比率（分子）の構造'!L$44</f>
        <v>2684</v>
      </c>
      <c r="L63" s="137"/>
      <c r="M63" s="137"/>
      <c r="N63" s="137">
        <f>'将来負担比率（分子）の構造'!M$44</f>
        <v>2340</v>
      </c>
      <c r="O63" s="137"/>
      <c r="P63" s="137"/>
    </row>
    <row r="64" spans="1:16">
      <c r="A64" s="137" t="s">
        <v>27</v>
      </c>
      <c r="B64" s="137">
        <f>'将来負担比率（分子）の構造'!I$43</f>
        <v>31509</v>
      </c>
      <c r="C64" s="137"/>
      <c r="D64" s="137"/>
      <c r="E64" s="137">
        <f>'将来負担比率（分子）の構造'!J$43</f>
        <v>32119</v>
      </c>
      <c r="F64" s="137"/>
      <c r="G64" s="137"/>
      <c r="H64" s="137">
        <f>'将来負担比率（分子）の構造'!K$43</f>
        <v>31470</v>
      </c>
      <c r="I64" s="137"/>
      <c r="J64" s="137"/>
      <c r="K64" s="137">
        <f>'将来負担比率（分子）の構造'!L$43</f>
        <v>31246</v>
      </c>
      <c r="L64" s="137"/>
      <c r="M64" s="137"/>
      <c r="N64" s="137">
        <f>'将来負担比率（分子）の構造'!M$43</f>
        <v>29822</v>
      </c>
      <c r="O64" s="137"/>
      <c r="P64" s="137"/>
    </row>
    <row r="65" spans="1:16">
      <c r="A65" s="137" t="s">
        <v>26</v>
      </c>
      <c r="B65" s="137">
        <f>'将来負担比率（分子）の構造'!I$42</f>
        <v>1889</v>
      </c>
      <c r="C65" s="137"/>
      <c r="D65" s="137"/>
      <c r="E65" s="137">
        <f>'将来負担比率（分子）の構造'!J$42</f>
        <v>2208</v>
      </c>
      <c r="F65" s="137"/>
      <c r="G65" s="137"/>
      <c r="H65" s="137">
        <f>'将来負担比率（分子）の構造'!K$42</f>
        <v>1950</v>
      </c>
      <c r="I65" s="137"/>
      <c r="J65" s="137"/>
      <c r="K65" s="137">
        <f>'将来負担比率（分子）の構造'!L$42</f>
        <v>1787</v>
      </c>
      <c r="L65" s="137"/>
      <c r="M65" s="137"/>
      <c r="N65" s="137">
        <f>'将来負担比率（分子）の構造'!M$42</f>
        <v>1598</v>
      </c>
      <c r="O65" s="137"/>
      <c r="P65" s="137"/>
    </row>
    <row r="66" spans="1:16">
      <c r="A66" s="137" t="s">
        <v>25</v>
      </c>
      <c r="B66" s="137">
        <f>'将来負担比率（分子）の構造'!I$41</f>
        <v>148698</v>
      </c>
      <c r="C66" s="137"/>
      <c r="D66" s="137"/>
      <c r="E66" s="137">
        <f>'将来負担比率（分子）の構造'!J$41</f>
        <v>149444</v>
      </c>
      <c r="F66" s="137"/>
      <c r="G66" s="137"/>
      <c r="H66" s="137">
        <f>'将来負担比率（分子）の構造'!K$41</f>
        <v>150574</v>
      </c>
      <c r="I66" s="137"/>
      <c r="J66" s="137"/>
      <c r="K66" s="137">
        <f>'将来負担比率（分子）の構造'!L$41</f>
        <v>148477</v>
      </c>
      <c r="L66" s="137"/>
      <c r="M66" s="137"/>
      <c r="N66" s="137">
        <f>'将来負担比率（分子）の構造'!M$41</f>
        <v>144190</v>
      </c>
      <c r="O66" s="137"/>
      <c r="P66" s="137"/>
    </row>
    <row r="67" spans="1:16">
      <c r="A67" s="137" t="s">
        <v>64</v>
      </c>
      <c r="B67" s="137" t="e">
        <f>NA()</f>
        <v>#N/A</v>
      </c>
      <c r="C67" s="137">
        <f>IF(ISNUMBER('将来負担比率（分子）の構造'!I$53), IF('将来負担比率（分子）の構造'!I$53 &lt; 0, 0, '将来負担比率（分子）の構造'!I$53), NA())</f>
        <v>48071</v>
      </c>
      <c r="D67" s="137" t="e">
        <f>NA()</f>
        <v>#N/A</v>
      </c>
      <c r="E67" s="137" t="e">
        <f>NA()</f>
        <v>#N/A</v>
      </c>
      <c r="F67" s="137">
        <f>IF(ISNUMBER('将来負担比率（分子）の構造'!J$53), IF('将来負担比率（分子）の構造'!J$53 &lt; 0, 0, '将来負担比率（分子）の構造'!J$53), NA())</f>
        <v>47435</v>
      </c>
      <c r="G67" s="137" t="e">
        <f>NA()</f>
        <v>#N/A</v>
      </c>
      <c r="H67" s="137" t="e">
        <f>NA()</f>
        <v>#N/A</v>
      </c>
      <c r="I67" s="137">
        <f>IF(ISNUMBER('将来負担比率（分子）の構造'!K$53), IF('将来負担比率（分子）の構造'!K$53 &lt; 0, 0, '将来負担比率（分子）の構造'!K$53), NA())</f>
        <v>45245</v>
      </c>
      <c r="J67" s="137" t="e">
        <f>NA()</f>
        <v>#N/A</v>
      </c>
      <c r="K67" s="137" t="e">
        <f>NA()</f>
        <v>#N/A</v>
      </c>
      <c r="L67" s="137">
        <f>IF(ISNUMBER('将来負担比率（分子）の構造'!L$53), IF('将来負担比率（分子）の構造'!L$53 &lt; 0, 0, '将来負担比率（分子）の構造'!L$53), NA())</f>
        <v>41290</v>
      </c>
      <c r="M67" s="137" t="e">
        <f>NA()</f>
        <v>#N/A</v>
      </c>
      <c r="N67" s="137" t="e">
        <f>NA()</f>
        <v>#N/A</v>
      </c>
      <c r="O67" s="137">
        <f>IF(ISNUMBER('将来負担比率（分子）の構造'!M$53), IF('将来負担比率（分子）の構造'!M$53 &lt; 0, 0, '将来負担比率（分子）の構造'!M$53), NA())</f>
        <v>37982</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211</v>
      </c>
      <c r="C5" s="612"/>
      <c r="D5" s="612"/>
      <c r="E5" s="612"/>
      <c r="F5" s="612"/>
      <c r="G5" s="612"/>
      <c r="H5" s="612"/>
      <c r="I5" s="612"/>
      <c r="J5" s="612"/>
      <c r="K5" s="612"/>
      <c r="L5" s="612"/>
      <c r="M5" s="612"/>
      <c r="N5" s="612"/>
      <c r="O5" s="612"/>
      <c r="P5" s="612"/>
      <c r="Q5" s="613"/>
      <c r="R5" s="614">
        <v>31941606</v>
      </c>
      <c r="S5" s="615"/>
      <c r="T5" s="615"/>
      <c r="U5" s="615"/>
      <c r="V5" s="615"/>
      <c r="W5" s="615"/>
      <c r="X5" s="615"/>
      <c r="Y5" s="616"/>
      <c r="Z5" s="617">
        <v>22.7</v>
      </c>
      <c r="AA5" s="617"/>
      <c r="AB5" s="617"/>
      <c r="AC5" s="617"/>
      <c r="AD5" s="618">
        <v>29535720</v>
      </c>
      <c r="AE5" s="618"/>
      <c r="AF5" s="618"/>
      <c r="AG5" s="618"/>
      <c r="AH5" s="618"/>
      <c r="AI5" s="618"/>
      <c r="AJ5" s="618"/>
      <c r="AK5" s="618"/>
      <c r="AL5" s="619">
        <v>43.5</v>
      </c>
      <c r="AM5" s="620"/>
      <c r="AN5" s="620"/>
      <c r="AO5" s="621"/>
      <c r="AP5" s="611" t="s">
        <v>212</v>
      </c>
      <c r="AQ5" s="612"/>
      <c r="AR5" s="612"/>
      <c r="AS5" s="612"/>
      <c r="AT5" s="612"/>
      <c r="AU5" s="612"/>
      <c r="AV5" s="612"/>
      <c r="AW5" s="612"/>
      <c r="AX5" s="612"/>
      <c r="AY5" s="612"/>
      <c r="AZ5" s="612"/>
      <c r="BA5" s="612"/>
      <c r="BB5" s="612"/>
      <c r="BC5" s="612"/>
      <c r="BD5" s="612"/>
      <c r="BE5" s="612"/>
      <c r="BF5" s="613"/>
      <c r="BG5" s="625">
        <v>29311110</v>
      </c>
      <c r="BH5" s="626"/>
      <c r="BI5" s="626"/>
      <c r="BJ5" s="626"/>
      <c r="BK5" s="626"/>
      <c r="BL5" s="626"/>
      <c r="BM5" s="626"/>
      <c r="BN5" s="627"/>
      <c r="BO5" s="628">
        <v>91.8</v>
      </c>
      <c r="BP5" s="628"/>
      <c r="BQ5" s="628"/>
      <c r="BR5" s="628"/>
      <c r="BS5" s="629">
        <v>496666</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732022</v>
      </c>
      <c r="S6" s="626"/>
      <c r="T6" s="626"/>
      <c r="U6" s="626"/>
      <c r="V6" s="626"/>
      <c r="W6" s="626"/>
      <c r="X6" s="626"/>
      <c r="Y6" s="627"/>
      <c r="Z6" s="628">
        <v>0.5</v>
      </c>
      <c r="AA6" s="628"/>
      <c r="AB6" s="628"/>
      <c r="AC6" s="628"/>
      <c r="AD6" s="629">
        <v>732022</v>
      </c>
      <c r="AE6" s="629"/>
      <c r="AF6" s="629"/>
      <c r="AG6" s="629"/>
      <c r="AH6" s="629"/>
      <c r="AI6" s="629"/>
      <c r="AJ6" s="629"/>
      <c r="AK6" s="629"/>
      <c r="AL6" s="630">
        <v>1.1000000000000001</v>
      </c>
      <c r="AM6" s="631"/>
      <c r="AN6" s="631"/>
      <c r="AO6" s="632"/>
      <c r="AP6" s="622" t="s">
        <v>217</v>
      </c>
      <c r="AQ6" s="623"/>
      <c r="AR6" s="623"/>
      <c r="AS6" s="623"/>
      <c r="AT6" s="623"/>
      <c r="AU6" s="623"/>
      <c r="AV6" s="623"/>
      <c r="AW6" s="623"/>
      <c r="AX6" s="623"/>
      <c r="AY6" s="623"/>
      <c r="AZ6" s="623"/>
      <c r="BA6" s="623"/>
      <c r="BB6" s="623"/>
      <c r="BC6" s="623"/>
      <c r="BD6" s="623"/>
      <c r="BE6" s="623"/>
      <c r="BF6" s="624"/>
      <c r="BG6" s="625">
        <v>29311110</v>
      </c>
      <c r="BH6" s="626"/>
      <c r="BI6" s="626"/>
      <c r="BJ6" s="626"/>
      <c r="BK6" s="626"/>
      <c r="BL6" s="626"/>
      <c r="BM6" s="626"/>
      <c r="BN6" s="627"/>
      <c r="BO6" s="628">
        <v>91.8</v>
      </c>
      <c r="BP6" s="628"/>
      <c r="BQ6" s="628"/>
      <c r="BR6" s="628"/>
      <c r="BS6" s="629">
        <v>496666</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494234</v>
      </c>
      <c r="CS6" s="626"/>
      <c r="CT6" s="626"/>
      <c r="CU6" s="626"/>
      <c r="CV6" s="626"/>
      <c r="CW6" s="626"/>
      <c r="CX6" s="626"/>
      <c r="CY6" s="627"/>
      <c r="CZ6" s="628">
        <v>0.4</v>
      </c>
      <c r="DA6" s="628"/>
      <c r="DB6" s="628"/>
      <c r="DC6" s="628"/>
      <c r="DD6" s="634" t="s">
        <v>219</v>
      </c>
      <c r="DE6" s="626"/>
      <c r="DF6" s="626"/>
      <c r="DG6" s="626"/>
      <c r="DH6" s="626"/>
      <c r="DI6" s="626"/>
      <c r="DJ6" s="626"/>
      <c r="DK6" s="626"/>
      <c r="DL6" s="626"/>
      <c r="DM6" s="626"/>
      <c r="DN6" s="626"/>
      <c r="DO6" s="626"/>
      <c r="DP6" s="627"/>
      <c r="DQ6" s="634">
        <v>494234</v>
      </c>
      <c r="DR6" s="626"/>
      <c r="DS6" s="626"/>
      <c r="DT6" s="626"/>
      <c r="DU6" s="626"/>
      <c r="DV6" s="626"/>
      <c r="DW6" s="626"/>
      <c r="DX6" s="626"/>
      <c r="DY6" s="626"/>
      <c r="DZ6" s="626"/>
      <c r="EA6" s="626"/>
      <c r="EB6" s="626"/>
      <c r="EC6" s="635"/>
    </row>
    <row r="7" spans="2:143" ht="11.25" customHeight="1">
      <c r="B7" s="622" t="s">
        <v>220</v>
      </c>
      <c r="C7" s="623"/>
      <c r="D7" s="623"/>
      <c r="E7" s="623"/>
      <c r="F7" s="623"/>
      <c r="G7" s="623"/>
      <c r="H7" s="623"/>
      <c r="I7" s="623"/>
      <c r="J7" s="623"/>
      <c r="K7" s="623"/>
      <c r="L7" s="623"/>
      <c r="M7" s="623"/>
      <c r="N7" s="623"/>
      <c r="O7" s="623"/>
      <c r="P7" s="623"/>
      <c r="Q7" s="624"/>
      <c r="R7" s="625">
        <v>30250</v>
      </c>
      <c r="S7" s="626"/>
      <c r="T7" s="626"/>
      <c r="U7" s="626"/>
      <c r="V7" s="626"/>
      <c r="W7" s="626"/>
      <c r="X7" s="626"/>
      <c r="Y7" s="627"/>
      <c r="Z7" s="628">
        <v>0</v>
      </c>
      <c r="AA7" s="628"/>
      <c r="AB7" s="628"/>
      <c r="AC7" s="628"/>
      <c r="AD7" s="629">
        <v>30250</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13712647</v>
      </c>
      <c r="BH7" s="626"/>
      <c r="BI7" s="626"/>
      <c r="BJ7" s="626"/>
      <c r="BK7" s="626"/>
      <c r="BL7" s="626"/>
      <c r="BM7" s="626"/>
      <c r="BN7" s="627"/>
      <c r="BO7" s="628">
        <v>42.9</v>
      </c>
      <c r="BP7" s="628"/>
      <c r="BQ7" s="628"/>
      <c r="BR7" s="628"/>
      <c r="BS7" s="629">
        <v>466394</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9522897</v>
      </c>
      <c r="CS7" s="626"/>
      <c r="CT7" s="626"/>
      <c r="CU7" s="626"/>
      <c r="CV7" s="626"/>
      <c r="CW7" s="626"/>
      <c r="CX7" s="626"/>
      <c r="CY7" s="627"/>
      <c r="CZ7" s="628">
        <v>6.8</v>
      </c>
      <c r="DA7" s="628"/>
      <c r="DB7" s="628"/>
      <c r="DC7" s="628"/>
      <c r="DD7" s="634">
        <v>1155836</v>
      </c>
      <c r="DE7" s="626"/>
      <c r="DF7" s="626"/>
      <c r="DG7" s="626"/>
      <c r="DH7" s="626"/>
      <c r="DI7" s="626"/>
      <c r="DJ7" s="626"/>
      <c r="DK7" s="626"/>
      <c r="DL7" s="626"/>
      <c r="DM7" s="626"/>
      <c r="DN7" s="626"/>
      <c r="DO7" s="626"/>
      <c r="DP7" s="627"/>
      <c r="DQ7" s="634">
        <v>7629319</v>
      </c>
      <c r="DR7" s="626"/>
      <c r="DS7" s="626"/>
      <c r="DT7" s="626"/>
      <c r="DU7" s="626"/>
      <c r="DV7" s="626"/>
      <c r="DW7" s="626"/>
      <c r="DX7" s="626"/>
      <c r="DY7" s="626"/>
      <c r="DZ7" s="626"/>
      <c r="EA7" s="626"/>
      <c r="EB7" s="626"/>
      <c r="EC7" s="635"/>
    </row>
    <row r="8" spans="2:143" ht="11.25" customHeight="1">
      <c r="B8" s="622" t="s">
        <v>223</v>
      </c>
      <c r="C8" s="623"/>
      <c r="D8" s="623"/>
      <c r="E8" s="623"/>
      <c r="F8" s="623"/>
      <c r="G8" s="623"/>
      <c r="H8" s="623"/>
      <c r="I8" s="623"/>
      <c r="J8" s="623"/>
      <c r="K8" s="623"/>
      <c r="L8" s="623"/>
      <c r="M8" s="623"/>
      <c r="N8" s="623"/>
      <c r="O8" s="623"/>
      <c r="P8" s="623"/>
      <c r="Q8" s="624"/>
      <c r="R8" s="625">
        <v>56066</v>
      </c>
      <c r="S8" s="626"/>
      <c r="T8" s="626"/>
      <c r="U8" s="626"/>
      <c r="V8" s="626"/>
      <c r="W8" s="626"/>
      <c r="X8" s="626"/>
      <c r="Y8" s="627"/>
      <c r="Z8" s="628">
        <v>0</v>
      </c>
      <c r="AA8" s="628"/>
      <c r="AB8" s="628"/>
      <c r="AC8" s="628"/>
      <c r="AD8" s="629">
        <v>56066</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417625</v>
      </c>
      <c r="BH8" s="626"/>
      <c r="BI8" s="626"/>
      <c r="BJ8" s="626"/>
      <c r="BK8" s="626"/>
      <c r="BL8" s="626"/>
      <c r="BM8" s="626"/>
      <c r="BN8" s="627"/>
      <c r="BO8" s="628">
        <v>1.3</v>
      </c>
      <c r="BP8" s="628"/>
      <c r="BQ8" s="628"/>
      <c r="BR8" s="628"/>
      <c r="BS8" s="634" t="s">
        <v>225</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61852111</v>
      </c>
      <c r="CS8" s="626"/>
      <c r="CT8" s="626"/>
      <c r="CU8" s="626"/>
      <c r="CV8" s="626"/>
      <c r="CW8" s="626"/>
      <c r="CX8" s="626"/>
      <c r="CY8" s="627"/>
      <c r="CZ8" s="628">
        <v>44.4</v>
      </c>
      <c r="DA8" s="628"/>
      <c r="DB8" s="628"/>
      <c r="DC8" s="628"/>
      <c r="DD8" s="634">
        <v>1309874</v>
      </c>
      <c r="DE8" s="626"/>
      <c r="DF8" s="626"/>
      <c r="DG8" s="626"/>
      <c r="DH8" s="626"/>
      <c r="DI8" s="626"/>
      <c r="DJ8" s="626"/>
      <c r="DK8" s="626"/>
      <c r="DL8" s="626"/>
      <c r="DM8" s="626"/>
      <c r="DN8" s="626"/>
      <c r="DO8" s="626"/>
      <c r="DP8" s="627"/>
      <c r="DQ8" s="634">
        <v>25330850</v>
      </c>
      <c r="DR8" s="626"/>
      <c r="DS8" s="626"/>
      <c r="DT8" s="626"/>
      <c r="DU8" s="626"/>
      <c r="DV8" s="626"/>
      <c r="DW8" s="626"/>
      <c r="DX8" s="626"/>
      <c r="DY8" s="626"/>
      <c r="DZ8" s="626"/>
      <c r="EA8" s="626"/>
      <c r="EB8" s="626"/>
      <c r="EC8" s="635"/>
    </row>
    <row r="9" spans="2:143" ht="11.25" customHeight="1">
      <c r="B9" s="622" t="s">
        <v>227</v>
      </c>
      <c r="C9" s="623"/>
      <c r="D9" s="623"/>
      <c r="E9" s="623"/>
      <c r="F9" s="623"/>
      <c r="G9" s="623"/>
      <c r="H9" s="623"/>
      <c r="I9" s="623"/>
      <c r="J9" s="623"/>
      <c r="K9" s="623"/>
      <c r="L9" s="623"/>
      <c r="M9" s="623"/>
      <c r="N9" s="623"/>
      <c r="O9" s="623"/>
      <c r="P9" s="623"/>
      <c r="Q9" s="624"/>
      <c r="R9" s="625">
        <v>33689</v>
      </c>
      <c r="S9" s="626"/>
      <c r="T9" s="626"/>
      <c r="U9" s="626"/>
      <c r="V9" s="626"/>
      <c r="W9" s="626"/>
      <c r="X9" s="626"/>
      <c r="Y9" s="627"/>
      <c r="Z9" s="628">
        <v>0</v>
      </c>
      <c r="AA9" s="628"/>
      <c r="AB9" s="628"/>
      <c r="AC9" s="628"/>
      <c r="AD9" s="629">
        <v>33689</v>
      </c>
      <c r="AE9" s="629"/>
      <c r="AF9" s="629"/>
      <c r="AG9" s="629"/>
      <c r="AH9" s="629"/>
      <c r="AI9" s="629"/>
      <c r="AJ9" s="629"/>
      <c r="AK9" s="629"/>
      <c r="AL9" s="630">
        <v>0</v>
      </c>
      <c r="AM9" s="631"/>
      <c r="AN9" s="631"/>
      <c r="AO9" s="632"/>
      <c r="AP9" s="622" t="s">
        <v>228</v>
      </c>
      <c r="AQ9" s="623"/>
      <c r="AR9" s="623"/>
      <c r="AS9" s="623"/>
      <c r="AT9" s="623"/>
      <c r="AU9" s="623"/>
      <c r="AV9" s="623"/>
      <c r="AW9" s="623"/>
      <c r="AX9" s="623"/>
      <c r="AY9" s="623"/>
      <c r="AZ9" s="623"/>
      <c r="BA9" s="623"/>
      <c r="BB9" s="623"/>
      <c r="BC9" s="623"/>
      <c r="BD9" s="623"/>
      <c r="BE9" s="623"/>
      <c r="BF9" s="624"/>
      <c r="BG9" s="625">
        <v>10783168</v>
      </c>
      <c r="BH9" s="626"/>
      <c r="BI9" s="626"/>
      <c r="BJ9" s="626"/>
      <c r="BK9" s="626"/>
      <c r="BL9" s="626"/>
      <c r="BM9" s="626"/>
      <c r="BN9" s="627"/>
      <c r="BO9" s="628">
        <v>33.799999999999997</v>
      </c>
      <c r="BP9" s="628"/>
      <c r="BQ9" s="628"/>
      <c r="BR9" s="628"/>
      <c r="BS9" s="634" t="s">
        <v>225</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11049575</v>
      </c>
      <c r="CS9" s="626"/>
      <c r="CT9" s="626"/>
      <c r="CU9" s="626"/>
      <c r="CV9" s="626"/>
      <c r="CW9" s="626"/>
      <c r="CX9" s="626"/>
      <c r="CY9" s="627"/>
      <c r="CZ9" s="628">
        <v>7.9</v>
      </c>
      <c r="DA9" s="628"/>
      <c r="DB9" s="628"/>
      <c r="DC9" s="628"/>
      <c r="DD9" s="634">
        <v>291200</v>
      </c>
      <c r="DE9" s="626"/>
      <c r="DF9" s="626"/>
      <c r="DG9" s="626"/>
      <c r="DH9" s="626"/>
      <c r="DI9" s="626"/>
      <c r="DJ9" s="626"/>
      <c r="DK9" s="626"/>
      <c r="DL9" s="626"/>
      <c r="DM9" s="626"/>
      <c r="DN9" s="626"/>
      <c r="DO9" s="626"/>
      <c r="DP9" s="627"/>
      <c r="DQ9" s="634">
        <v>9000932</v>
      </c>
      <c r="DR9" s="626"/>
      <c r="DS9" s="626"/>
      <c r="DT9" s="626"/>
      <c r="DU9" s="626"/>
      <c r="DV9" s="626"/>
      <c r="DW9" s="626"/>
      <c r="DX9" s="626"/>
      <c r="DY9" s="626"/>
      <c r="DZ9" s="626"/>
      <c r="EA9" s="626"/>
      <c r="EB9" s="626"/>
      <c r="EC9" s="635"/>
    </row>
    <row r="10" spans="2:143" ht="11.25" customHeight="1">
      <c r="B10" s="622" t="s">
        <v>230</v>
      </c>
      <c r="C10" s="623"/>
      <c r="D10" s="623"/>
      <c r="E10" s="623"/>
      <c r="F10" s="623"/>
      <c r="G10" s="623"/>
      <c r="H10" s="623"/>
      <c r="I10" s="623"/>
      <c r="J10" s="623"/>
      <c r="K10" s="623"/>
      <c r="L10" s="623"/>
      <c r="M10" s="623"/>
      <c r="N10" s="623"/>
      <c r="O10" s="623"/>
      <c r="P10" s="623"/>
      <c r="Q10" s="624"/>
      <c r="R10" s="625">
        <v>5008640</v>
      </c>
      <c r="S10" s="626"/>
      <c r="T10" s="626"/>
      <c r="U10" s="626"/>
      <c r="V10" s="626"/>
      <c r="W10" s="626"/>
      <c r="X10" s="626"/>
      <c r="Y10" s="627"/>
      <c r="Z10" s="628">
        <v>3.6</v>
      </c>
      <c r="AA10" s="628"/>
      <c r="AB10" s="628"/>
      <c r="AC10" s="628"/>
      <c r="AD10" s="629">
        <v>5008640</v>
      </c>
      <c r="AE10" s="629"/>
      <c r="AF10" s="629"/>
      <c r="AG10" s="629"/>
      <c r="AH10" s="629"/>
      <c r="AI10" s="629"/>
      <c r="AJ10" s="629"/>
      <c r="AK10" s="629"/>
      <c r="AL10" s="630">
        <v>7.4</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923124</v>
      </c>
      <c r="BH10" s="626"/>
      <c r="BI10" s="626"/>
      <c r="BJ10" s="626"/>
      <c r="BK10" s="626"/>
      <c r="BL10" s="626"/>
      <c r="BM10" s="626"/>
      <c r="BN10" s="627"/>
      <c r="BO10" s="628">
        <v>2.9</v>
      </c>
      <c r="BP10" s="628"/>
      <c r="BQ10" s="628"/>
      <c r="BR10" s="628"/>
      <c r="BS10" s="634">
        <v>152746</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177040</v>
      </c>
      <c r="CS10" s="626"/>
      <c r="CT10" s="626"/>
      <c r="CU10" s="626"/>
      <c r="CV10" s="626"/>
      <c r="CW10" s="626"/>
      <c r="CX10" s="626"/>
      <c r="CY10" s="627"/>
      <c r="CZ10" s="628">
        <v>0.1</v>
      </c>
      <c r="DA10" s="628"/>
      <c r="DB10" s="628"/>
      <c r="DC10" s="628"/>
      <c r="DD10" s="634" t="s">
        <v>225</v>
      </c>
      <c r="DE10" s="626"/>
      <c r="DF10" s="626"/>
      <c r="DG10" s="626"/>
      <c r="DH10" s="626"/>
      <c r="DI10" s="626"/>
      <c r="DJ10" s="626"/>
      <c r="DK10" s="626"/>
      <c r="DL10" s="626"/>
      <c r="DM10" s="626"/>
      <c r="DN10" s="626"/>
      <c r="DO10" s="626"/>
      <c r="DP10" s="627"/>
      <c r="DQ10" s="634">
        <v>138793</v>
      </c>
      <c r="DR10" s="626"/>
      <c r="DS10" s="626"/>
      <c r="DT10" s="626"/>
      <c r="DU10" s="626"/>
      <c r="DV10" s="626"/>
      <c r="DW10" s="626"/>
      <c r="DX10" s="626"/>
      <c r="DY10" s="626"/>
      <c r="DZ10" s="626"/>
      <c r="EA10" s="626"/>
      <c r="EB10" s="626"/>
      <c r="EC10" s="635"/>
    </row>
    <row r="11" spans="2:143" ht="11.25" customHeight="1">
      <c r="B11" s="622" t="s">
        <v>233</v>
      </c>
      <c r="C11" s="623"/>
      <c r="D11" s="623"/>
      <c r="E11" s="623"/>
      <c r="F11" s="623"/>
      <c r="G11" s="623"/>
      <c r="H11" s="623"/>
      <c r="I11" s="623"/>
      <c r="J11" s="623"/>
      <c r="K11" s="623"/>
      <c r="L11" s="623"/>
      <c r="M11" s="623"/>
      <c r="N11" s="623"/>
      <c r="O11" s="623"/>
      <c r="P11" s="623"/>
      <c r="Q11" s="624"/>
      <c r="R11" s="625">
        <v>14026</v>
      </c>
      <c r="S11" s="626"/>
      <c r="T11" s="626"/>
      <c r="U11" s="626"/>
      <c r="V11" s="626"/>
      <c r="W11" s="626"/>
      <c r="X11" s="626"/>
      <c r="Y11" s="627"/>
      <c r="Z11" s="628">
        <v>0</v>
      </c>
      <c r="AA11" s="628"/>
      <c r="AB11" s="628"/>
      <c r="AC11" s="628"/>
      <c r="AD11" s="629">
        <v>14026</v>
      </c>
      <c r="AE11" s="629"/>
      <c r="AF11" s="629"/>
      <c r="AG11" s="629"/>
      <c r="AH11" s="629"/>
      <c r="AI11" s="629"/>
      <c r="AJ11" s="629"/>
      <c r="AK11" s="629"/>
      <c r="AL11" s="630">
        <v>0</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1588730</v>
      </c>
      <c r="BH11" s="626"/>
      <c r="BI11" s="626"/>
      <c r="BJ11" s="626"/>
      <c r="BK11" s="626"/>
      <c r="BL11" s="626"/>
      <c r="BM11" s="626"/>
      <c r="BN11" s="627"/>
      <c r="BO11" s="628">
        <v>5</v>
      </c>
      <c r="BP11" s="628"/>
      <c r="BQ11" s="628"/>
      <c r="BR11" s="628"/>
      <c r="BS11" s="634">
        <v>313648</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829889</v>
      </c>
      <c r="CS11" s="626"/>
      <c r="CT11" s="626"/>
      <c r="CU11" s="626"/>
      <c r="CV11" s="626"/>
      <c r="CW11" s="626"/>
      <c r="CX11" s="626"/>
      <c r="CY11" s="627"/>
      <c r="CZ11" s="628">
        <v>0.6</v>
      </c>
      <c r="DA11" s="628"/>
      <c r="DB11" s="628"/>
      <c r="DC11" s="628"/>
      <c r="DD11" s="634">
        <v>218764</v>
      </c>
      <c r="DE11" s="626"/>
      <c r="DF11" s="626"/>
      <c r="DG11" s="626"/>
      <c r="DH11" s="626"/>
      <c r="DI11" s="626"/>
      <c r="DJ11" s="626"/>
      <c r="DK11" s="626"/>
      <c r="DL11" s="626"/>
      <c r="DM11" s="626"/>
      <c r="DN11" s="626"/>
      <c r="DO11" s="626"/>
      <c r="DP11" s="627"/>
      <c r="DQ11" s="634">
        <v>446692</v>
      </c>
      <c r="DR11" s="626"/>
      <c r="DS11" s="626"/>
      <c r="DT11" s="626"/>
      <c r="DU11" s="626"/>
      <c r="DV11" s="626"/>
      <c r="DW11" s="626"/>
      <c r="DX11" s="626"/>
      <c r="DY11" s="626"/>
      <c r="DZ11" s="626"/>
      <c r="EA11" s="626"/>
      <c r="EB11" s="626"/>
      <c r="EC11" s="635"/>
    </row>
    <row r="12" spans="2:143" ht="11.25" customHeight="1">
      <c r="B12" s="622" t="s">
        <v>236</v>
      </c>
      <c r="C12" s="623"/>
      <c r="D12" s="623"/>
      <c r="E12" s="623"/>
      <c r="F12" s="623"/>
      <c r="G12" s="623"/>
      <c r="H12" s="623"/>
      <c r="I12" s="623"/>
      <c r="J12" s="623"/>
      <c r="K12" s="623"/>
      <c r="L12" s="623"/>
      <c r="M12" s="623"/>
      <c r="N12" s="623"/>
      <c r="O12" s="623"/>
      <c r="P12" s="623"/>
      <c r="Q12" s="624"/>
      <c r="R12" s="625" t="s">
        <v>225</v>
      </c>
      <c r="S12" s="626"/>
      <c r="T12" s="626"/>
      <c r="U12" s="626"/>
      <c r="V12" s="626"/>
      <c r="W12" s="626"/>
      <c r="X12" s="626"/>
      <c r="Y12" s="627"/>
      <c r="Z12" s="628" t="s">
        <v>225</v>
      </c>
      <c r="AA12" s="628"/>
      <c r="AB12" s="628"/>
      <c r="AC12" s="628"/>
      <c r="AD12" s="629" t="s">
        <v>225</v>
      </c>
      <c r="AE12" s="629"/>
      <c r="AF12" s="629"/>
      <c r="AG12" s="629"/>
      <c r="AH12" s="629"/>
      <c r="AI12" s="629"/>
      <c r="AJ12" s="629"/>
      <c r="AK12" s="629"/>
      <c r="AL12" s="630" t="s">
        <v>225</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12569410</v>
      </c>
      <c r="BH12" s="626"/>
      <c r="BI12" s="626"/>
      <c r="BJ12" s="626"/>
      <c r="BK12" s="626"/>
      <c r="BL12" s="626"/>
      <c r="BM12" s="626"/>
      <c r="BN12" s="627"/>
      <c r="BO12" s="628">
        <v>39.4</v>
      </c>
      <c r="BP12" s="628"/>
      <c r="BQ12" s="628"/>
      <c r="BR12" s="628"/>
      <c r="BS12" s="634" t="s">
        <v>225</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11069046</v>
      </c>
      <c r="CS12" s="626"/>
      <c r="CT12" s="626"/>
      <c r="CU12" s="626"/>
      <c r="CV12" s="626"/>
      <c r="CW12" s="626"/>
      <c r="CX12" s="626"/>
      <c r="CY12" s="627"/>
      <c r="CZ12" s="628">
        <v>7.9</v>
      </c>
      <c r="DA12" s="628"/>
      <c r="DB12" s="628"/>
      <c r="DC12" s="628"/>
      <c r="DD12" s="634">
        <v>2320059</v>
      </c>
      <c r="DE12" s="626"/>
      <c r="DF12" s="626"/>
      <c r="DG12" s="626"/>
      <c r="DH12" s="626"/>
      <c r="DI12" s="626"/>
      <c r="DJ12" s="626"/>
      <c r="DK12" s="626"/>
      <c r="DL12" s="626"/>
      <c r="DM12" s="626"/>
      <c r="DN12" s="626"/>
      <c r="DO12" s="626"/>
      <c r="DP12" s="627"/>
      <c r="DQ12" s="634">
        <v>1643971</v>
      </c>
      <c r="DR12" s="626"/>
      <c r="DS12" s="626"/>
      <c r="DT12" s="626"/>
      <c r="DU12" s="626"/>
      <c r="DV12" s="626"/>
      <c r="DW12" s="626"/>
      <c r="DX12" s="626"/>
      <c r="DY12" s="626"/>
      <c r="DZ12" s="626"/>
      <c r="EA12" s="626"/>
      <c r="EB12" s="626"/>
      <c r="EC12" s="635"/>
    </row>
    <row r="13" spans="2:143" ht="11.25" customHeight="1">
      <c r="B13" s="622" t="s">
        <v>239</v>
      </c>
      <c r="C13" s="623"/>
      <c r="D13" s="623"/>
      <c r="E13" s="623"/>
      <c r="F13" s="623"/>
      <c r="G13" s="623"/>
      <c r="H13" s="623"/>
      <c r="I13" s="623"/>
      <c r="J13" s="623"/>
      <c r="K13" s="623"/>
      <c r="L13" s="623"/>
      <c r="M13" s="623"/>
      <c r="N13" s="623"/>
      <c r="O13" s="623"/>
      <c r="P13" s="623"/>
      <c r="Q13" s="624"/>
      <c r="R13" s="625">
        <v>117796</v>
      </c>
      <c r="S13" s="626"/>
      <c r="T13" s="626"/>
      <c r="U13" s="626"/>
      <c r="V13" s="626"/>
      <c r="W13" s="626"/>
      <c r="X13" s="626"/>
      <c r="Y13" s="627"/>
      <c r="Z13" s="628">
        <v>0.1</v>
      </c>
      <c r="AA13" s="628"/>
      <c r="AB13" s="628"/>
      <c r="AC13" s="628"/>
      <c r="AD13" s="629">
        <v>117796</v>
      </c>
      <c r="AE13" s="629"/>
      <c r="AF13" s="629"/>
      <c r="AG13" s="629"/>
      <c r="AH13" s="629"/>
      <c r="AI13" s="629"/>
      <c r="AJ13" s="629"/>
      <c r="AK13" s="629"/>
      <c r="AL13" s="630">
        <v>0.2</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12408658</v>
      </c>
      <c r="BH13" s="626"/>
      <c r="BI13" s="626"/>
      <c r="BJ13" s="626"/>
      <c r="BK13" s="626"/>
      <c r="BL13" s="626"/>
      <c r="BM13" s="626"/>
      <c r="BN13" s="627"/>
      <c r="BO13" s="628">
        <v>38.799999999999997</v>
      </c>
      <c r="BP13" s="628"/>
      <c r="BQ13" s="628"/>
      <c r="BR13" s="628"/>
      <c r="BS13" s="634" t="s">
        <v>225</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13050069</v>
      </c>
      <c r="CS13" s="626"/>
      <c r="CT13" s="626"/>
      <c r="CU13" s="626"/>
      <c r="CV13" s="626"/>
      <c r="CW13" s="626"/>
      <c r="CX13" s="626"/>
      <c r="CY13" s="627"/>
      <c r="CZ13" s="628">
        <v>9.4</v>
      </c>
      <c r="DA13" s="628"/>
      <c r="DB13" s="628"/>
      <c r="DC13" s="628"/>
      <c r="DD13" s="634">
        <v>6112798</v>
      </c>
      <c r="DE13" s="626"/>
      <c r="DF13" s="626"/>
      <c r="DG13" s="626"/>
      <c r="DH13" s="626"/>
      <c r="DI13" s="626"/>
      <c r="DJ13" s="626"/>
      <c r="DK13" s="626"/>
      <c r="DL13" s="626"/>
      <c r="DM13" s="626"/>
      <c r="DN13" s="626"/>
      <c r="DO13" s="626"/>
      <c r="DP13" s="627"/>
      <c r="DQ13" s="634">
        <v>5796344</v>
      </c>
      <c r="DR13" s="626"/>
      <c r="DS13" s="626"/>
      <c r="DT13" s="626"/>
      <c r="DU13" s="626"/>
      <c r="DV13" s="626"/>
      <c r="DW13" s="626"/>
      <c r="DX13" s="626"/>
      <c r="DY13" s="626"/>
      <c r="DZ13" s="626"/>
      <c r="EA13" s="626"/>
      <c r="EB13" s="626"/>
      <c r="EC13" s="635"/>
    </row>
    <row r="14" spans="2:143" ht="11.25" customHeight="1">
      <c r="B14" s="622" t="s">
        <v>242</v>
      </c>
      <c r="C14" s="623"/>
      <c r="D14" s="623"/>
      <c r="E14" s="623"/>
      <c r="F14" s="623"/>
      <c r="G14" s="623"/>
      <c r="H14" s="623"/>
      <c r="I14" s="623"/>
      <c r="J14" s="623"/>
      <c r="K14" s="623"/>
      <c r="L14" s="623"/>
      <c r="M14" s="623"/>
      <c r="N14" s="623"/>
      <c r="O14" s="623"/>
      <c r="P14" s="623"/>
      <c r="Q14" s="624"/>
      <c r="R14" s="625" t="s">
        <v>225</v>
      </c>
      <c r="S14" s="626"/>
      <c r="T14" s="626"/>
      <c r="U14" s="626"/>
      <c r="V14" s="626"/>
      <c r="W14" s="626"/>
      <c r="X14" s="626"/>
      <c r="Y14" s="627"/>
      <c r="Z14" s="628" t="s">
        <v>225</v>
      </c>
      <c r="AA14" s="628"/>
      <c r="AB14" s="628"/>
      <c r="AC14" s="628"/>
      <c r="AD14" s="629" t="s">
        <v>225</v>
      </c>
      <c r="AE14" s="629"/>
      <c r="AF14" s="629"/>
      <c r="AG14" s="629"/>
      <c r="AH14" s="629"/>
      <c r="AI14" s="629"/>
      <c r="AJ14" s="629"/>
      <c r="AK14" s="629"/>
      <c r="AL14" s="630" t="s">
        <v>225</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523535</v>
      </c>
      <c r="BH14" s="626"/>
      <c r="BI14" s="626"/>
      <c r="BJ14" s="626"/>
      <c r="BK14" s="626"/>
      <c r="BL14" s="626"/>
      <c r="BM14" s="626"/>
      <c r="BN14" s="627"/>
      <c r="BO14" s="628">
        <v>1.6</v>
      </c>
      <c r="BP14" s="628"/>
      <c r="BQ14" s="628"/>
      <c r="BR14" s="628"/>
      <c r="BS14" s="634">
        <v>30272</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3865038</v>
      </c>
      <c r="CS14" s="626"/>
      <c r="CT14" s="626"/>
      <c r="CU14" s="626"/>
      <c r="CV14" s="626"/>
      <c r="CW14" s="626"/>
      <c r="CX14" s="626"/>
      <c r="CY14" s="627"/>
      <c r="CZ14" s="628">
        <v>2.8</v>
      </c>
      <c r="DA14" s="628"/>
      <c r="DB14" s="628"/>
      <c r="DC14" s="628"/>
      <c r="DD14" s="634">
        <v>419305</v>
      </c>
      <c r="DE14" s="626"/>
      <c r="DF14" s="626"/>
      <c r="DG14" s="626"/>
      <c r="DH14" s="626"/>
      <c r="DI14" s="626"/>
      <c r="DJ14" s="626"/>
      <c r="DK14" s="626"/>
      <c r="DL14" s="626"/>
      <c r="DM14" s="626"/>
      <c r="DN14" s="626"/>
      <c r="DO14" s="626"/>
      <c r="DP14" s="627"/>
      <c r="DQ14" s="634">
        <v>3469841</v>
      </c>
      <c r="DR14" s="626"/>
      <c r="DS14" s="626"/>
      <c r="DT14" s="626"/>
      <c r="DU14" s="626"/>
      <c r="DV14" s="626"/>
      <c r="DW14" s="626"/>
      <c r="DX14" s="626"/>
      <c r="DY14" s="626"/>
      <c r="DZ14" s="626"/>
      <c r="EA14" s="626"/>
      <c r="EB14" s="626"/>
      <c r="EC14" s="635"/>
    </row>
    <row r="15" spans="2:143" ht="11.25" customHeight="1">
      <c r="B15" s="622" t="s">
        <v>245</v>
      </c>
      <c r="C15" s="623"/>
      <c r="D15" s="623"/>
      <c r="E15" s="623"/>
      <c r="F15" s="623"/>
      <c r="G15" s="623"/>
      <c r="H15" s="623"/>
      <c r="I15" s="623"/>
      <c r="J15" s="623"/>
      <c r="K15" s="623"/>
      <c r="L15" s="623"/>
      <c r="M15" s="623"/>
      <c r="N15" s="623"/>
      <c r="O15" s="623"/>
      <c r="P15" s="623"/>
      <c r="Q15" s="624"/>
      <c r="R15" s="625">
        <v>111031</v>
      </c>
      <c r="S15" s="626"/>
      <c r="T15" s="626"/>
      <c r="U15" s="626"/>
      <c r="V15" s="626"/>
      <c r="W15" s="626"/>
      <c r="X15" s="626"/>
      <c r="Y15" s="627"/>
      <c r="Z15" s="628">
        <v>0.1</v>
      </c>
      <c r="AA15" s="628"/>
      <c r="AB15" s="628"/>
      <c r="AC15" s="628"/>
      <c r="AD15" s="629">
        <v>111031</v>
      </c>
      <c r="AE15" s="629"/>
      <c r="AF15" s="629"/>
      <c r="AG15" s="629"/>
      <c r="AH15" s="629"/>
      <c r="AI15" s="629"/>
      <c r="AJ15" s="629"/>
      <c r="AK15" s="629"/>
      <c r="AL15" s="630">
        <v>0.2</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2502233</v>
      </c>
      <c r="BH15" s="626"/>
      <c r="BI15" s="626"/>
      <c r="BJ15" s="626"/>
      <c r="BK15" s="626"/>
      <c r="BL15" s="626"/>
      <c r="BM15" s="626"/>
      <c r="BN15" s="627"/>
      <c r="BO15" s="628">
        <v>7.8</v>
      </c>
      <c r="BP15" s="628"/>
      <c r="BQ15" s="628"/>
      <c r="BR15" s="628"/>
      <c r="BS15" s="634" t="s">
        <v>225</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11206716</v>
      </c>
      <c r="CS15" s="626"/>
      <c r="CT15" s="626"/>
      <c r="CU15" s="626"/>
      <c r="CV15" s="626"/>
      <c r="CW15" s="626"/>
      <c r="CX15" s="626"/>
      <c r="CY15" s="627"/>
      <c r="CZ15" s="628">
        <v>8</v>
      </c>
      <c r="DA15" s="628"/>
      <c r="DB15" s="628"/>
      <c r="DC15" s="628"/>
      <c r="DD15" s="634">
        <v>1351169</v>
      </c>
      <c r="DE15" s="626"/>
      <c r="DF15" s="626"/>
      <c r="DG15" s="626"/>
      <c r="DH15" s="626"/>
      <c r="DI15" s="626"/>
      <c r="DJ15" s="626"/>
      <c r="DK15" s="626"/>
      <c r="DL15" s="626"/>
      <c r="DM15" s="626"/>
      <c r="DN15" s="626"/>
      <c r="DO15" s="626"/>
      <c r="DP15" s="627"/>
      <c r="DQ15" s="634">
        <v>9435075</v>
      </c>
      <c r="DR15" s="626"/>
      <c r="DS15" s="626"/>
      <c r="DT15" s="626"/>
      <c r="DU15" s="626"/>
      <c r="DV15" s="626"/>
      <c r="DW15" s="626"/>
      <c r="DX15" s="626"/>
      <c r="DY15" s="626"/>
      <c r="DZ15" s="626"/>
      <c r="EA15" s="626"/>
      <c r="EB15" s="626"/>
      <c r="EC15" s="635"/>
    </row>
    <row r="16" spans="2:143" ht="11.25" customHeight="1">
      <c r="B16" s="622" t="s">
        <v>248</v>
      </c>
      <c r="C16" s="623"/>
      <c r="D16" s="623"/>
      <c r="E16" s="623"/>
      <c r="F16" s="623"/>
      <c r="G16" s="623"/>
      <c r="H16" s="623"/>
      <c r="I16" s="623"/>
      <c r="J16" s="623"/>
      <c r="K16" s="623"/>
      <c r="L16" s="623"/>
      <c r="M16" s="623"/>
      <c r="N16" s="623"/>
      <c r="O16" s="623"/>
      <c r="P16" s="623"/>
      <c r="Q16" s="624"/>
      <c r="R16" s="625">
        <v>33282046</v>
      </c>
      <c r="S16" s="626"/>
      <c r="T16" s="626"/>
      <c r="U16" s="626"/>
      <c r="V16" s="626"/>
      <c r="W16" s="626"/>
      <c r="X16" s="626"/>
      <c r="Y16" s="627"/>
      <c r="Z16" s="628">
        <v>23.6</v>
      </c>
      <c r="AA16" s="628"/>
      <c r="AB16" s="628"/>
      <c r="AC16" s="628"/>
      <c r="AD16" s="629">
        <v>31757542</v>
      </c>
      <c r="AE16" s="629"/>
      <c r="AF16" s="629"/>
      <c r="AG16" s="629"/>
      <c r="AH16" s="629"/>
      <c r="AI16" s="629"/>
      <c r="AJ16" s="629"/>
      <c r="AK16" s="629"/>
      <c r="AL16" s="630">
        <v>46.8</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225</v>
      </c>
      <c r="BH16" s="626"/>
      <c r="BI16" s="626"/>
      <c r="BJ16" s="626"/>
      <c r="BK16" s="626"/>
      <c r="BL16" s="626"/>
      <c r="BM16" s="626"/>
      <c r="BN16" s="627"/>
      <c r="BO16" s="628" t="s">
        <v>225</v>
      </c>
      <c r="BP16" s="628"/>
      <c r="BQ16" s="628"/>
      <c r="BR16" s="628"/>
      <c r="BS16" s="634" t="s">
        <v>225</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v>57419</v>
      </c>
      <c r="CS16" s="626"/>
      <c r="CT16" s="626"/>
      <c r="CU16" s="626"/>
      <c r="CV16" s="626"/>
      <c r="CW16" s="626"/>
      <c r="CX16" s="626"/>
      <c r="CY16" s="627"/>
      <c r="CZ16" s="628">
        <v>0</v>
      </c>
      <c r="DA16" s="628"/>
      <c r="DB16" s="628"/>
      <c r="DC16" s="628"/>
      <c r="DD16" s="634" t="s">
        <v>225</v>
      </c>
      <c r="DE16" s="626"/>
      <c r="DF16" s="626"/>
      <c r="DG16" s="626"/>
      <c r="DH16" s="626"/>
      <c r="DI16" s="626"/>
      <c r="DJ16" s="626"/>
      <c r="DK16" s="626"/>
      <c r="DL16" s="626"/>
      <c r="DM16" s="626"/>
      <c r="DN16" s="626"/>
      <c r="DO16" s="626"/>
      <c r="DP16" s="627"/>
      <c r="DQ16" s="634">
        <v>111</v>
      </c>
      <c r="DR16" s="626"/>
      <c r="DS16" s="626"/>
      <c r="DT16" s="626"/>
      <c r="DU16" s="626"/>
      <c r="DV16" s="626"/>
      <c r="DW16" s="626"/>
      <c r="DX16" s="626"/>
      <c r="DY16" s="626"/>
      <c r="DZ16" s="626"/>
      <c r="EA16" s="626"/>
      <c r="EB16" s="626"/>
      <c r="EC16" s="635"/>
    </row>
    <row r="17" spans="2:133" ht="11.25" customHeight="1">
      <c r="B17" s="622" t="s">
        <v>251</v>
      </c>
      <c r="C17" s="623"/>
      <c r="D17" s="623"/>
      <c r="E17" s="623"/>
      <c r="F17" s="623"/>
      <c r="G17" s="623"/>
      <c r="H17" s="623"/>
      <c r="I17" s="623"/>
      <c r="J17" s="623"/>
      <c r="K17" s="623"/>
      <c r="L17" s="623"/>
      <c r="M17" s="623"/>
      <c r="N17" s="623"/>
      <c r="O17" s="623"/>
      <c r="P17" s="623"/>
      <c r="Q17" s="624"/>
      <c r="R17" s="625">
        <v>31757542</v>
      </c>
      <c r="S17" s="626"/>
      <c r="T17" s="626"/>
      <c r="U17" s="626"/>
      <c r="V17" s="626"/>
      <c r="W17" s="626"/>
      <c r="X17" s="626"/>
      <c r="Y17" s="627"/>
      <c r="Z17" s="628">
        <v>22.5</v>
      </c>
      <c r="AA17" s="628"/>
      <c r="AB17" s="628"/>
      <c r="AC17" s="628"/>
      <c r="AD17" s="629">
        <v>31757542</v>
      </c>
      <c r="AE17" s="629"/>
      <c r="AF17" s="629"/>
      <c r="AG17" s="629"/>
      <c r="AH17" s="629"/>
      <c r="AI17" s="629"/>
      <c r="AJ17" s="629"/>
      <c r="AK17" s="629"/>
      <c r="AL17" s="630">
        <v>46.8</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v>3285</v>
      </c>
      <c r="BH17" s="626"/>
      <c r="BI17" s="626"/>
      <c r="BJ17" s="626"/>
      <c r="BK17" s="626"/>
      <c r="BL17" s="626"/>
      <c r="BM17" s="626"/>
      <c r="BN17" s="627"/>
      <c r="BO17" s="628">
        <v>0</v>
      </c>
      <c r="BP17" s="628"/>
      <c r="BQ17" s="628"/>
      <c r="BR17" s="628"/>
      <c r="BS17" s="634" t="s">
        <v>225</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15898208</v>
      </c>
      <c r="CS17" s="626"/>
      <c r="CT17" s="626"/>
      <c r="CU17" s="626"/>
      <c r="CV17" s="626"/>
      <c r="CW17" s="626"/>
      <c r="CX17" s="626"/>
      <c r="CY17" s="627"/>
      <c r="CZ17" s="628">
        <v>11.4</v>
      </c>
      <c r="DA17" s="628"/>
      <c r="DB17" s="628"/>
      <c r="DC17" s="628"/>
      <c r="DD17" s="634" t="s">
        <v>225</v>
      </c>
      <c r="DE17" s="626"/>
      <c r="DF17" s="626"/>
      <c r="DG17" s="626"/>
      <c r="DH17" s="626"/>
      <c r="DI17" s="626"/>
      <c r="DJ17" s="626"/>
      <c r="DK17" s="626"/>
      <c r="DL17" s="626"/>
      <c r="DM17" s="626"/>
      <c r="DN17" s="626"/>
      <c r="DO17" s="626"/>
      <c r="DP17" s="627"/>
      <c r="DQ17" s="634">
        <v>15379984</v>
      </c>
      <c r="DR17" s="626"/>
      <c r="DS17" s="626"/>
      <c r="DT17" s="626"/>
      <c r="DU17" s="626"/>
      <c r="DV17" s="626"/>
      <c r="DW17" s="626"/>
      <c r="DX17" s="626"/>
      <c r="DY17" s="626"/>
      <c r="DZ17" s="626"/>
      <c r="EA17" s="626"/>
      <c r="EB17" s="626"/>
      <c r="EC17" s="635"/>
    </row>
    <row r="18" spans="2:133" ht="11.25" customHeight="1">
      <c r="B18" s="622" t="s">
        <v>254</v>
      </c>
      <c r="C18" s="623"/>
      <c r="D18" s="623"/>
      <c r="E18" s="623"/>
      <c r="F18" s="623"/>
      <c r="G18" s="623"/>
      <c r="H18" s="623"/>
      <c r="I18" s="623"/>
      <c r="J18" s="623"/>
      <c r="K18" s="623"/>
      <c r="L18" s="623"/>
      <c r="M18" s="623"/>
      <c r="N18" s="623"/>
      <c r="O18" s="623"/>
      <c r="P18" s="623"/>
      <c r="Q18" s="624"/>
      <c r="R18" s="625">
        <v>1524501</v>
      </c>
      <c r="S18" s="626"/>
      <c r="T18" s="626"/>
      <c r="U18" s="626"/>
      <c r="V18" s="626"/>
      <c r="W18" s="626"/>
      <c r="X18" s="626"/>
      <c r="Y18" s="627"/>
      <c r="Z18" s="628">
        <v>1.1000000000000001</v>
      </c>
      <c r="AA18" s="628"/>
      <c r="AB18" s="628"/>
      <c r="AC18" s="628"/>
      <c r="AD18" s="629" t="s">
        <v>225</v>
      </c>
      <c r="AE18" s="629"/>
      <c r="AF18" s="629"/>
      <c r="AG18" s="629"/>
      <c r="AH18" s="629"/>
      <c r="AI18" s="629"/>
      <c r="AJ18" s="629"/>
      <c r="AK18" s="629"/>
      <c r="AL18" s="630" t="s">
        <v>225</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225</v>
      </c>
      <c r="BH18" s="626"/>
      <c r="BI18" s="626"/>
      <c r="BJ18" s="626"/>
      <c r="BK18" s="626"/>
      <c r="BL18" s="626"/>
      <c r="BM18" s="626"/>
      <c r="BN18" s="627"/>
      <c r="BO18" s="628" t="s">
        <v>225</v>
      </c>
      <c r="BP18" s="628"/>
      <c r="BQ18" s="628"/>
      <c r="BR18" s="628"/>
      <c r="BS18" s="634" t="s">
        <v>225</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v>318352</v>
      </c>
      <c r="CS18" s="626"/>
      <c r="CT18" s="626"/>
      <c r="CU18" s="626"/>
      <c r="CV18" s="626"/>
      <c r="CW18" s="626"/>
      <c r="CX18" s="626"/>
      <c r="CY18" s="627"/>
      <c r="CZ18" s="628">
        <v>0.2</v>
      </c>
      <c r="DA18" s="628"/>
      <c r="DB18" s="628"/>
      <c r="DC18" s="628"/>
      <c r="DD18" s="634" t="s">
        <v>225</v>
      </c>
      <c r="DE18" s="626"/>
      <c r="DF18" s="626"/>
      <c r="DG18" s="626"/>
      <c r="DH18" s="626"/>
      <c r="DI18" s="626"/>
      <c r="DJ18" s="626"/>
      <c r="DK18" s="626"/>
      <c r="DL18" s="626"/>
      <c r="DM18" s="626"/>
      <c r="DN18" s="626"/>
      <c r="DO18" s="626"/>
      <c r="DP18" s="627"/>
      <c r="DQ18" s="634">
        <v>254652</v>
      </c>
      <c r="DR18" s="626"/>
      <c r="DS18" s="626"/>
      <c r="DT18" s="626"/>
      <c r="DU18" s="626"/>
      <c r="DV18" s="626"/>
      <c r="DW18" s="626"/>
      <c r="DX18" s="626"/>
      <c r="DY18" s="626"/>
      <c r="DZ18" s="626"/>
      <c r="EA18" s="626"/>
      <c r="EB18" s="626"/>
      <c r="EC18" s="635"/>
    </row>
    <row r="19" spans="2:133" ht="11.25" customHeight="1">
      <c r="B19" s="622" t="s">
        <v>257</v>
      </c>
      <c r="C19" s="623"/>
      <c r="D19" s="623"/>
      <c r="E19" s="623"/>
      <c r="F19" s="623"/>
      <c r="G19" s="623"/>
      <c r="H19" s="623"/>
      <c r="I19" s="623"/>
      <c r="J19" s="623"/>
      <c r="K19" s="623"/>
      <c r="L19" s="623"/>
      <c r="M19" s="623"/>
      <c r="N19" s="623"/>
      <c r="O19" s="623"/>
      <c r="P19" s="623"/>
      <c r="Q19" s="624"/>
      <c r="R19" s="625">
        <v>3</v>
      </c>
      <c r="S19" s="626"/>
      <c r="T19" s="626"/>
      <c r="U19" s="626"/>
      <c r="V19" s="626"/>
      <c r="W19" s="626"/>
      <c r="X19" s="626"/>
      <c r="Y19" s="627"/>
      <c r="Z19" s="628">
        <v>0</v>
      </c>
      <c r="AA19" s="628"/>
      <c r="AB19" s="628"/>
      <c r="AC19" s="628"/>
      <c r="AD19" s="629" t="s">
        <v>225</v>
      </c>
      <c r="AE19" s="629"/>
      <c r="AF19" s="629"/>
      <c r="AG19" s="629"/>
      <c r="AH19" s="629"/>
      <c r="AI19" s="629"/>
      <c r="AJ19" s="629"/>
      <c r="AK19" s="629"/>
      <c r="AL19" s="630" t="s">
        <v>225</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v>2630496</v>
      </c>
      <c r="BH19" s="626"/>
      <c r="BI19" s="626"/>
      <c r="BJ19" s="626"/>
      <c r="BK19" s="626"/>
      <c r="BL19" s="626"/>
      <c r="BM19" s="626"/>
      <c r="BN19" s="627"/>
      <c r="BO19" s="628">
        <v>8.1999999999999993</v>
      </c>
      <c r="BP19" s="628"/>
      <c r="BQ19" s="628"/>
      <c r="BR19" s="628"/>
      <c r="BS19" s="634" t="s">
        <v>225</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225</v>
      </c>
      <c r="CS19" s="626"/>
      <c r="CT19" s="626"/>
      <c r="CU19" s="626"/>
      <c r="CV19" s="626"/>
      <c r="CW19" s="626"/>
      <c r="CX19" s="626"/>
      <c r="CY19" s="627"/>
      <c r="CZ19" s="628" t="s">
        <v>225</v>
      </c>
      <c r="DA19" s="628"/>
      <c r="DB19" s="628"/>
      <c r="DC19" s="628"/>
      <c r="DD19" s="634" t="s">
        <v>225</v>
      </c>
      <c r="DE19" s="626"/>
      <c r="DF19" s="626"/>
      <c r="DG19" s="626"/>
      <c r="DH19" s="626"/>
      <c r="DI19" s="626"/>
      <c r="DJ19" s="626"/>
      <c r="DK19" s="626"/>
      <c r="DL19" s="626"/>
      <c r="DM19" s="626"/>
      <c r="DN19" s="626"/>
      <c r="DO19" s="626"/>
      <c r="DP19" s="627"/>
      <c r="DQ19" s="634" t="s">
        <v>225</v>
      </c>
      <c r="DR19" s="626"/>
      <c r="DS19" s="626"/>
      <c r="DT19" s="626"/>
      <c r="DU19" s="626"/>
      <c r="DV19" s="626"/>
      <c r="DW19" s="626"/>
      <c r="DX19" s="626"/>
      <c r="DY19" s="626"/>
      <c r="DZ19" s="626"/>
      <c r="EA19" s="626"/>
      <c r="EB19" s="626"/>
      <c r="EC19" s="635"/>
    </row>
    <row r="20" spans="2:133" ht="11.25" customHeight="1">
      <c r="B20" s="622" t="s">
        <v>260</v>
      </c>
      <c r="C20" s="623"/>
      <c r="D20" s="623"/>
      <c r="E20" s="623"/>
      <c r="F20" s="623"/>
      <c r="G20" s="623"/>
      <c r="H20" s="623"/>
      <c r="I20" s="623"/>
      <c r="J20" s="623"/>
      <c r="K20" s="623"/>
      <c r="L20" s="623"/>
      <c r="M20" s="623"/>
      <c r="N20" s="623"/>
      <c r="O20" s="623"/>
      <c r="P20" s="623"/>
      <c r="Q20" s="624"/>
      <c r="R20" s="625">
        <v>71327172</v>
      </c>
      <c r="S20" s="626"/>
      <c r="T20" s="626"/>
      <c r="U20" s="626"/>
      <c r="V20" s="626"/>
      <c r="W20" s="626"/>
      <c r="X20" s="626"/>
      <c r="Y20" s="627"/>
      <c r="Z20" s="628">
        <v>50.6</v>
      </c>
      <c r="AA20" s="628"/>
      <c r="AB20" s="628"/>
      <c r="AC20" s="628"/>
      <c r="AD20" s="629">
        <v>67396782</v>
      </c>
      <c r="AE20" s="629"/>
      <c r="AF20" s="629"/>
      <c r="AG20" s="629"/>
      <c r="AH20" s="629"/>
      <c r="AI20" s="629"/>
      <c r="AJ20" s="629"/>
      <c r="AK20" s="629"/>
      <c r="AL20" s="630">
        <v>99.4</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v>2630496</v>
      </c>
      <c r="BH20" s="626"/>
      <c r="BI20" s="626"/>
      <c r="BJ20" s="626"/>
      <c r="BK20" s="626"/>
      <c r="BL20" s="626"/>
      <c r="BM20" s="626"/>
      <c r="BN20" s="627"/>
      <c r="BO20" s="628">
        <v>8.1999999999999993</v>
      </c>
      <c r="BP20" s="628"/>
      <c r="BQ20" s="628"/>
      <c r="BR20" s="628"/>
      <c r="BS20" s="634" t="s">
        <v>225</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139390594</v>
      </c>
      <c r="CS20" s="626"/>
      <c r="CT20" s="626"/>
      <c r="CU20" s="626"/>
      <c r="CV20" s="626"/>
      <c r="CW20" s="626"/>
      <c r="CX20" s="626"/>
      <c r="CY20" s="627"/>
      <c r="CZ20" s="628">
        <v>100</v>
      </c>
      <c r="DA20" s="628"/>
      <c r="DB20" s="628"/>
      <c r="DC20" s="628"/>
      <c r="DD20" s="634">
        <v>13179005</v>
      </c>
      <c r="DE20" s="626"/>
      <c r="DF20" s="626"/>
      <c r="DG20" s="626"/>
      <c r="DH20" s="626"/>
      <c r="DI20" s="626"/>
      <c r="DJ20" s="626"/>
      <c r="DK20" s="626"/>
      <c r="DL20" s="626"/>
      <c r="DM20" s="626"/>
      <c r="DN20" s="626"/>
      <c r="DO20" s="626"/>
      <c r="DP20" s="627"/>
      <c r="DQ20" s="634">
        <v>79020798</v>
      </c>
      <c r="DR20" s="626"/>
      <c r="DS20" s="626"/>
      <c r="DT20" s="626"/>
      <c r="DU20" s="626"/>
      <c r="DV20" s="626"/>
      <c r="DW20" s="626"/>
      <c r="DX20" s="626"/>
      <c r="DY20" s="626"/>
      <c r="DZ20" s="626"/>
      <c r="EA20" s="626"/>
      <c r="EB20" s="626"/>
      <c r="EC20" s="635"/>
    </row>
    <row r="21" spans="2:133" ht="11.25" customHeight="1">
      <c r="B21" s="622" t="s">
        <v>263</v>
      </c>
      <c r="C21" s="623"/>
      <c r="D21" s="623"/>
      <c r="E21" s="623"/>
      <c r="F21" s="623"/>
      <c r="G21" s="623"/>
      <c r="H21" s="623"/>
      <c r="I21" s="623"/>
      <c r="J21" s="623"/>
      <c r="K21" s="623"/>
      <c r="L21" s="623"/>
      <c r="M21" s="623"/>
      <c r="N21" s="623"/>
      <c r="O21" s="623"/>
      <c r="P21" s="623"/>
      <c r="Q21" s="624"/>
      <c r="R21" s="625">
        <v>49087</v>
      </c>
      <c r="S21" s="626"/>
      <c r="T21" s="626"/>
      <c r="U21" s="626"/>
      <c r="V21" s="626"/>
      <c r="W21" s="626"/>
      <c r="X21" s="626"/>
      <c r="Y21" s="627"/>
      <c r="Z21" s="628">
        <v>0</v>
      </c>
      <c r="AA21" s="628"/>
      <c r="AB21" s="628"/>
      <c r="AC21" s="628"/>
      <c r="AD21" s="629">
        <v>49087</v>
      </c>
      <c r="AE21" s="629"/>
      <c r="AF21" s="629"/>
      <c r="AG21" s="629"/>
      <c r="AH21" s="629"/>
      <c r="AI21" s="629"/>
      <c r="AJ21" s="629"/>
      <c r="AK21" s="629"/>
      <c r="AL21" s="630">
        <v>0.1</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v>224610</v>
      </c>
      <c r="BH21" s="626"/>
      <c r="BI21" s="626"/>
      <c r="BJ21" s="626"/>
      <c r="BK21" s="626"/>
      <c r="BL21" s="626"/>
      <c r="BM21" s="626"/>
      <c r="BN21" s="627"/>
      <c r="BO21" s="628">
        <v>0.7</v>
      </c>
      <c r="BP21" s="628"/>
      <c r="BQ21" s="628"/>
      <c r="BR21" s="628"/>
      <c r="BS21" s="634" t="s">
        <v>225</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265</v>
      </c>
      <c r="C22" s="623"/>
      <c r="D22" s="623"/>
      <c r="E22" s="623"/>
      <c r="F22" s="623"/>
      <c r="G22" s="623"/>
      <c r="H22" s="623"/>
      <c r="I22" s="623"/>
      <c r="J22" s="623"/>
      <c r="K22" s="623"/>
      <c r="L22" s="623"/>
      <c r="M22" s="623"/>
      <c r="N22" s="623"/>
      <c r="O22" s="623"/>
      <c r="P22" s="623"/>
      <c r="Q22" s="624"/>
      <c r="R22" s="625">
        <v>521998</v>
      </c>
      <c r="S22" s="626"/>
      <c r="T22" s="626"/>
      <c r="U22" s="626"/>
      <c r="V22" s="626"/>
      <c r="W22" s="626"/>
      <c r="X22" s="626"/>
      <c r="Y22" s="627"/>
      <c r="Z22" s="628">
        <v>0.4</v>
      </c>
      <c r="AA22" s="628"/>
      <c r="AB22" s="628"/>
      <c r="AC22" s="628"/>
      <c r="AD22" s="629" t="s">
        <v>225</v>
      </c>
      <c r="AE22" s="629"/>
      <c r="AF22" s="629"/>
      <c r="AG22" s="629"/>
      <c r="AH22" s="629"/>
      <c r="AI22" s="629"/>
      <c r="AJ22" s="629"/>
      <c r="AK22" s="629"/>
      <c r="AL22" s="630" t="s">
        <v>225</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225</v>
      </c>
      <c r="BH22" s="626"/>
      <c r="BI22" s="626"/>
      <c r="BJ22" s="626"/>
      <c r="BK22" s="626"/>
      <c r="BL22" s="626"/>
      <c r="BM22" s="626"/>
      <c r="BN22" s="627"/>
      <c r="BO22" s="628" t="s">
        <v>225</v>
      </c>
      <c r="BP22" s="628"/>
      <c r="BQ22" s="628"/>
      <c r="BR22" s="628"/>
      <c r="BS22" s="634" t="s">
        <v>225</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268</v>
      </c>
      <c r="C23" s="623"/>
      <c r="D23" s="623"/>
      <c r="E23" s="623"/>
      <c r="F23" s="623"/>
      <c r="G23" s="623"/>
      <c r="H23" s="623"/>
      <c r="I23" s="623"/>
      <c r="J23" s="623"/>
      <c r="K23" s="623"/>
      <c r="L23" s="623"/>
      <c r="M23" s="623"/>
      <c r="N23" s="623"/>
      <c r="O23" s="623"/>
      <c r="P23" s="623"/>
      <c r="Q23" s="624"/>
      <c r="R23" s="625">
        <v>2528831</v>
      </c>
      <c r="S23" s="626"/>
      <c r="T23" s="626"/>
      <c r="U23" s="626"/>
      <c r="V23" s="626"/>
      <c r="W23" s="626"/>
      <c r="X23" s="626"/>
      <c r="Y23" s="627"/>
      <c r="Z23" s="628">
        <v>1.8</v>
      </c>
      <c r="AA23" s="628"/>
      <c r="AB23" s="628"/>
      <c r="AC23" s="628"/>
      <c r="AD23" s="629">
        <v>95843</v>
      </c>
      <c r="AE23" s="629"/>
      <c r="AF23" s="629"/>
      <c r="AG23" s="629"/>
      <c r="AH23" s="629"/>
      <c r="AI23" s="629"/>
      <c r="AJ23" s="629"/>
      <c r="AK23" s="629"/>
      <c r="AL23" s="630">
        <v>0.1</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v>2405886</v>
      </c>
      <c r="BH23" s="626"/>
      <c r="BI23" s="626"/>
      <c r="BJ23" s="626"/>
      <c r="BK23" s="626"/>
      <c r="BL23" s="626"/>
      <c r="BM23" s="626"/>
      <c r="BN23" s="627"/>
      <c r="BO23" s="628">
        <v>7.5</v>
      </c>
      <c r="BP23" s="628"/>
      <c r="BQ23" s="628"/>
      <c r="BR23" s="628"/>
      <c r="BS23" s="634" t="s">
        <v>225</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50" t="s">
        <v>273</v>
      </c>
      <c r="DM23" s="651"/>
      <c r="DN23" s="651"/>
      <c r="DO23" s="651"/>
      <c r="DP23" s="651"/>
      <c r="DQ23" s="651"/>
      <c r="DR23" s="651"/>
      <c r="DS23" s="651"/>
      <c r="DT23" s="651"/>
      <c r="DU23" s="651"/>
      <c r="DV23" s="652"/>
      <c r="DW23" s="607" t="s">
        <v>274</v>
      </c>
      <c r="DX23" s="608"/>
      <c r="DY23" s="608"/>
      <c r="DZ23" s="608"/>
      <c r="EA23" s="608"/>
      <c r="EB23" s="608"/>
      <c r="EC23" s="609"/>
    </row>
    <row r="24" spans="2:133" ht="11.25" customHeight="1">
      <c r="B24" s="622" t="s">
        <v>275</v>
      </c>
      <c r="C24" s="623"/>
      <c r="D24" s="623"/>
      <c r="E24" s="623"/>
      <c r="F24" s="623"/>
      <c r="G24" s="623"/>
      <c r="H24" s="623"/>
      <c r="I24" s="623"/>
      <c r="J24" s="623"/>
      <c r="K24" s="623"/>
      <c r="L24" s="623"/>
      <c r="M24" s="623"/>
      <c r="N24" s="623"/>
      <c r="O24" s="623"/>
      <c r="P24" s="623"/>
      <c r="Q24" s="624"/>
      <c r="R24" s="625">
        <v>1207398</v>
      </c>
      <c r="S24" s="626"/>
      <c r="T24" s="626"/>
      <c r="U24" s="626"/>
      <c r="V24" s="626"/>
      <c r="W24" s="626"/>
      <c r="X24" s="626"/>
      <c r="Y24" s="627"/>
      <c r="Z24" s="628">
        <v>0.9</v>
      </c>
      <c r="AA24" s="628"/>
      <c r="AB24" s="628"/>
      <c r="AC24" s="628"/>
      <c r="AD24" s="629">
        <v>4935</v>
      </c>
      <c r="AE24" s="629"/>
      <c r="AF24" s="629"/>
      <c r="AG24" s="629"/>
      <c r="AH24" s="629"/>
      <c r="AI24" s="629"/>
      <c r="AJ24" s="629"/>
      <c r="AK24" s="629"/>
      <c r="AL24" s="630">
        <v>0</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225</v>
      </c>
      <c r="BH24" s="626"/>
      <c r="BI24" s="626"/>
      <c r="BJ24" s="626"/>
      <c r="BK24" s="626"/>
      <c r="BL24" s="626"/>
      <c r="BM24" s="626"/>
      <c r="BN24" s="627"/>
      <c r="BO24" s="628" t="s">
        <v>225</v>
      </c>
      <c r="BP24" s="628"/>
      <c r="BQ24" s="628"/>
      <c r="BR24" s="628"/>
      <c r="BS24" s="634" t="s">
        <v>225</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74759525</v>
      </c>
      <c r="CS24" s="615"/>
      <c r="CT24" s="615"/>
      <c r="CU24" s="615"/>
      <c r="CV24" s="615"/>
      <c r="CW24" s="615"/>
      <c r="CX24" s="615"/>
      <c r="CY24" s="616"/>
      <c r="CZ24" s="654">
        <v>53.6</v>
      </c>
      <c r="DA24" s="655"/>
      <c r="DB24" s="655"/>
      <c r="DC24" s="656"/>
      <c r="DD24" s="653">
        <v>43262899</v>
      </c>
      <c r="DE24" s="615"/>
      <c r="DF24" s="615"/>
      <c r="DG24" s="615"/>
      <c r="DH24" s="615"/>
      <c r="DI24" s="615"/>
      <c r="DJ24" s="615"/>
      <c r="DK24" s="616"/>
      <c r="DL24" s="653">
        <v>42387806</v>
      </c>
      <c r="DM24" s="615"/>
      <c r="DN24" s="615"/>
      <c r="DO24" s="615"/>
      <c r="DP24" s="615"/>
      <c r="DQ24" s="615"/>
      <c r="DR24" s="615"/>
      <c r="DS24" s="615"/>
      <c r="DT24" s="615"/>
      <c r="DU24" s="615"/>
      <c r="DV24" s="616"/>
      <c r="DW24" s="619">
        <v>58.8</v>
      </c>
      <c r="DX24" s="620"/>
      <c r="DY24" s="620"/>
      <c r="DZ24" s="620"/>
      <c r="EA24" s="620"/>
      <c r="EB24" s="620"/>
      <c r="EC24" s="621"/>
    </row>
    <row r="25" spans="2:133" ht="11.25" customHeight="1">
      <c r="B25" s="622" t="s">
        <v>278</v>
      </c>
      <c r="C25" s="623"/>
      <c r="D25" s="623"/>
      <c r="E25" s="623"/>
      <c r="F25" s="623"/>
      <c r="G25" s="623"/>
      <c r="H25" s="623"/>
      <c r="I25" s="623"/>
      <c r="J25" s="623"/>
      <c r="K25" s="623"/>
      <c r="L25" s="623"/>
      <c r="M25" s="623"/>
      <c r="N25" s="623"/>
      <c r="O25" s="623"/>
      <c r="P25" s="623"/>
      <c r="Q25" s="624"/>
      <c r="R25" s="625">
        <v>31595092</v>
      </c>
      <c r="S25" s="626"/>
      <c r="T25" s="626"/>
      <c r="U25" s="626"/>
      <c r="V25" s="626"/>
      <c r="W25" s="626"/>
      <c r="X25" s="626"/>
      <c r="Y25" s="627"/>
      <c r="Z25" s="628">
        <v>22.4</v>
      </c>
      <c r="AA25" s="628"/>
      <c r="AB25" s="628"/>
      <c r="AC25" s="628"/>
      <c r="AD25" s="629" t="s">
        <v>225</v>
      </c>
      <c r="AE25" s="629"/>
      <c r="AF25" s="629"/>
      <c r="AG25" s="629"/>
      <c r="AH25" s="629"/>
      <c r="AI25" s="629"/>
      <c r="AJ25" s="629"/>
      <c r="AK25" s="629"/>
      <c r="AL25" s="630" t="s">
        <v>225</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225</v>
      </c>
      <c r="BH25" s="626"/>
      <c r="BI25" s="626"/>
      <c r="BJ25" s="626"/>
      <c r="BK25" s="626"/>
      <c r="BL25" s="626"/>
      <c r="BM25" s="626"/>
      <c r="BN25" s="627"/>
      <c r="BO25" s="628" t="s">
        <v>225</v>
      </c>
      <c r="BP25" s="628"/>
      <c r="BQ25" s="628"/>
      <c r="BR25" s="628"/>
      <c r="BS25" s="634" t="s">
        <v>225</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17571255</v>
      </c>
      <c r="CS25" s="645"/>
      <c r="CT25" s="645"/>
      <c r="CU25" s="645"/>
      <c r="CV25" s="645"/>
      <c r="CW25" s="645"/>
      <c r="CX25" s="645"/>
      <c r="CY25" s="646"/>
      <c r="CZ25" s="659">
        <v>12.6</v>
      </c>
      <c r="DA25" s="660"/>
      <c r="DB25" s="660"/>
      <c r="DC25" s="661"/>
      <c r="DD25" s="634">
        <v>16334111</v>
      </c>
      <c r="DE25" s="645"/>
      <c r="DF25" s="645"/>
      <c r="DG25" s="645"/>
      <c r="DH25" s="645"/>
      <c r="DI25" s="645"/>
      <c r="DJ25" s="645"/>
      <c r="DK25" s="646"/>
      <c r="DL25" s="634">
        <v>15462867</v>
      </c>
      <c r="DM25" s="645"/>
      <c r="DN25" s="645"/>
      <c r="DO25" s="645"/>
      <c r="DP25" s="645"/>
      <c r="DQ25" s="645"/>
      <c r="DR25" s="645"/>
      <c r="DS25" s="645"/>
      <c r="DT25" s="645"/>
      <c r="DU25" s="645"/>
      <c r="DV25" s="646"/>
      <c r="DW25" s="630">
        <v>21.5</v>
      </c>
      <c r="DX25" s="657"/>
      <c r="DY25" s="657"/>
      <c r="DZ25" s="657"/>
      <c r="EA25" s="657"/>
      <c r="EB25" s="657"/>
      <c r="EC25" s="658"/>
    </row>
    <row r="26" spans="2:133" ht="11.25" customHeight="1">
      <c r="B26" s="662" t="s">
        <v>281</v>
      </c>
      <c r="C26" s="663"/>
      <c r="D26" s="663"/>
      <c r="E26" s="663"/>
      <c r="F26" s="663"/>
      <c r="G26" s="663"/>
      <c r="H26" s="663"/>
      <c r="I26" s="663"/>
      <c r="J26" s="663"/>
      <c r="K26" s="663"/>
      <c r="L26" s="663"/>
      <c r="M26" s="663"/>
      <c r="N26" s="663"/>
      <c r="O26" s="663"/>
      <c r="P26" s="663"/>
      <c r="Q26" s="664"/>
      <c r="R26" s="625">
        <v>2523</v>
      </c>
      <c r="S26" s="626"/>
      <c r="T26" s="626"/>
      <c r="U26" s="626"/>
      <c r="V26" s="626"/>
      <c r="W26" s="626"/>
      <c r="X26" s="626"/>
      <c r="Y26" s="627"/>
      <c r="Z26" s="628">
        <v>0</v>
      </c>
      <c r="AA26" s="628"/>
      <c r="AB26" s="628"/>
      <c r="AC26" s="628"/>
      <c r="AD26" s="629">
        <v>2523</v>
      </c>
      <c r="AE26" s="629"/>
      <c r="AF26" s="629"/>
      <c r="AG26" s="629"/>
      <c r="AH26" s="629"/>
      <c r="AI26" s="629"/>
      <c r="AJ26" s="629"/>
      <c r="AK26" s="629"/>
      <c r="AL26" s="630">
        <v>0</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225</v>
      </c>
      <c r="BH26" s="626"/>
      <c r="BI26" s="626"/>
      <c r="BJ26" s="626"/>
      <c r="BK26" s="626"/>
      <c r="BL26" s="626"/>
      <c r="BM26" s="626"/>
      <c r="BN26" s="627"/>
      <c r="BO26" s="628" t="s">
        <v>225</v>
      </c>
      <c r="BP26" s="628"/>
      <c r="BQ26" s="628"/>
      <c r="BR26" s="628"/>
      <c r="BS26" s="634" t="s">
        <v>225</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11750322</v>
      </c>
      <c r="CS26" s="626"/>
      <c r="CT26" s="626"/>
      <c r="CU26" s="626"/>
      <c r="CV26" s="626"/>
      <c r="CW26" s="626"/>
      <c r="CX26" s="626"/>
      <c r="CY26" s="627"/>
      <c r="CZ26" s="659">
        <v>8.4</v>
      </c>
      <c r="DA26" s="660"/>
      <c r="DB26" s="660"/>
      <c r="DC26" s="661"/>
      <c r="DD26" s="634">
        <v>10605195</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7"/>
      <c r="DY26" s="657"/>
      <c r="DZ26" s="657"/>
      <c r="EA26" s="657"/>
      <c r="EB26" s="657"/>
      <c r="EC26" s="658"/>
    </row>
    <row r="27" spans="2:133" ht="11.25" customHeight="1">
      <c r="B27" s="622" t="s">
        <v>284</v>
      </c>
      <c r="C27" s="623"/>
      <c r="D27" s="623"/>
      <c r="E27" s="623"/>
      <c r="F27" s="623"/>
      <c r="G27" s="623"/>
      <c r="H27" s="623"/>
      <c r="I27" s="623"/>
      <c r="J27" s="623"/>
      <c r="K27" s="623"/>
      <c r="L27" s="623"/>
      <c r="M27" s="623"/>
      <c r="N27" s="623"/>
      <c r="O27" s="623"/>
      <c r="P27" s="623"/>
      <c r="Q27" s="624"/>
      <c r="R27" s="625">
        <v>6810554</v>
      </c>
      <c r="S27" s="626"/>
      <c r="T27" s="626"/>
      <c r="U27" s="626"/>
      <c r="V27" s="626"/>
      <c r="W27" s="626"/>
      <c r="X27" s="626"/>
      <c r="Y27" s="627"/>
      <c r="Z27" s="628">
        <v>4.8</v>
      </c>
      <c r="AA27" s="628"/>
      <c r="AB27" s="628"/>
      <c r="AC27" s="628"/>
      <c r="AD27" s="629" t="s">
        <v>225</v>
      </c>
      <c r="AE27" s="629"/>
      <c r="AF27" s="629"/>
      <c r="AG27" s="629"/>
      <c r="AH27" s="629"/>
      <c r="AI27" s="629"/>
      <c r="AJ27" s="629"/>
      <c r="AK27" s="629"/>
      <c r="AL27" s="630" t="s">
        <v>225</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31941606</v>
      </c>
      <c r="BH27" s="626"/>
      <c r="BI27" s="626"/>
      <c r="BJ27" s="626"/>
      <c r="BK27" s="626"/>
      <c r="BL27" s="626"/>
      <c r="BM27" s="626"/>
      <c r="BN27" s="627"/>
      <c r="BO27" s="628">
        <v>100</v>
      </c>
      <c r="BP27" s="628"/>
      <c r="BQ27" s="628"/>
      <c r="BR27" s="628"/>
      <c r="BS27" s="634">
        <v>496666</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41290062</v>
      </c>
      <c r="CS27" s="645"/>
      <c r="CT27" s="645"/>
      <c r="CU27" s="645"/>
      <c r="CV27" s="645"/>
      <c r="CW27" s="645"/>
      <c r="CX27" s="645"/>
      <c r="CY27" s="646"/>
      <c r="CZ27" s="659">
        <v>29.6</v>
      </c>
      <c r="DA27" s="660"/>
      <c r="DB27" s="660"/>
      <c r="DC27" s="661"/>
      <c r="DD27" s="634">
        <v>11548804</v>
      </c>
      <c r="DE27" s="645"/>
      <c r="DF27" s="645"/>
      <c r="DG27" s="645"/>
      <c r="DH27" s="645"/>
      <c r="DI27" s="645"/>
      <c r="DJ27" s="645"/>
      <c r="DK27" s="646"/>
      <c r="DL27" s="634">
        <v>11547922</v>
      </c>
      <c r="DM27" s="645"/>
      <c r="DN27" s="645"/>
      <c r="DO27" s="645"/>
      <c r="DP27" s="645"/>
      <c r="DQ27" s="645"/>
      <c r="DR27" s="645"/>
      <c r="DS27" s="645"/>
      <c r="DT27" s="645"/>
      <c r="DU27" s="645"/>
      <c r="DV27" s="646"/>
      <c r="DW27" s="630">
        <v>16</v>
      </c>
      <c r="DX27" s="657"/>
      <c r="DY27" s="657"/>
      <c r="DZ27" s="657"/>
      <c r="EA27" s="657"/>
      <c r="EB27" s="657"/>
      <c r="EC27" s="658"/>
    </row>
    <row r="28" spans="2:133" ht="11.25" customHeight="1">
      <c r="B28" s="622" t="s">
        <v>287</v>
      </c>
      <c r="C28" s="623"/>
      <c r="D28" s="623"/>
      <c r="E28" s="623"/>
      <c r="F28" s="623"/>
      <c r="G28" s="623"/>
      <c r="H28" s="623"/>
      <c r="I28" s="623"/>
      <c r="J28" s="623"/>
      <c r="K28" s="623"/>
      <c r="L28" s="623"/>
      <c r="M28" s="623"/>
      <c r="N28" s="623"/>
      <c r="O28" s="623"/>
      <c r="P28" s="623"/>
      <c r="Q28" s="624"/>
      <c r="R28" s="625">
        <v>1126458</v>
      </c>
      <c r="S28" s="626"/>
      <c r="T28" s="626"/>
      <c r="U28" s="626"/>
      <c r="V28" s="626"/>
      <c r="W28" s="626"/>
      <c r="X28" s="626"/>
      <c r="Y28" s="627"/>
      <c r="Z28" s="628">
        <v>0.8</v>
      </c>
      <c r="AA28" s="628"/>
      <c r="AB28" s="628"/>
      <c r="AC28" s="628"/>
      <c r="AD28" s="629">
        <v>144868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15898208</v>
      </c>
      <c r="CS28" s="626"/>
      <c r="CT28" s="626"/>
      <c r="CU28" s="626"/>
      <c r="CV28" s="626"/>
      <c r="CW28" s="626"/>
      <c r="CX28" s="626"/>
      <c r="CY28" s="627"/>
      <c r="CZ28" s="659">
        <v>11.4</v>
      </c>
      <c r="DA28" s="660"/>
      <c r="DB28" s="660"/>
      <c r="DC28" s="661"/>
      <c r="DD28" s="634">
        <v>15379984</v>
      </c>
      <c r="DE28" s="626"/>
      <c r="DF28" s="626"/>
      <c r="DG28" s="626"/>
      <c r="DH28" s="626"/>
      <c r="DI28" s="626"/>
      <c r="DJ28" s="626"/>
      <c r="DK28" s="627"/>
      <c r="DL28" s="634">
        <v>15377017</v>
      </c>
      <c r="DM28" s="626"/>
      <c r="DN28" s="626"/>
      <c r="DO28" s="626"/>
      <c r="DP28" s="626"/>
      <c r="DQ28" s="626"/>
      <c r="DR28" s="626"/>
      <c r="DS28" s="626"/>
      <c r="DT28" s="626"/>
      <c r="DU28" s="626"/>
      <c r="DV28" s="627"/>
      <c r="DW28" s="630">
        <v>21.3</v>
      </c>
      <c r="DX28" s="657"/>
      <c r="DY28" s="657"/>
      <c r="DZ28" s="657"/>
      <c r="EA28" s="657"/>
      <c r="EB28" s="657"/>
      <c r="EC28" s="658"/>
    </row>
    <row r="29" spans="2:133" ht="11.25" customHeight="1">
      <c r="B29" s="622" t="s">
        <v>289</v>
      </c>
      <c r="C29" s="623"/>
      <c r="D29" s="623"/>
      <c r="E29" s="623"/>
      <c r="F29" s="623"/>
      <c r="G29" s="623"/>
      <c r="H29" s="623"/>
      <c r="I29" s="623"/>
      <c r="J29" s="623"/>
      <c r="K29" s="623"/>
      <c r="L29" s="623"/>
      <c r="M29" s="623"/>
      <c r="N29" s="623"/>
      <c r="O29" s="623"/>
      <c r="P29" s="623"/>
      <c r="Q29" s="624"/>
      <c r="R29" s="625">
        <v>313479</v>
      </c>
      <c r="S29" s="626"/>
      <c r="T29" s="626"/>
      <c r="U29" s="626"/>
      <c r="V29" s="626"/>
      <c r="W29" s="626"/>
      <c r="X29" s="626"/>
      <c r="Y29" s="627"/>
      <c r="Z29" s="628">
        <v>0.2</v>
      </c>
      <c r="AA29" s="628"/>
      <c r="AB29" s="628"/>
      <c r="AC29" s="628"/>
      <c r="AD29" s="629" t="s">
        <v>225</v>
      </c>
      <c r="AE29" s="629"/>
      <c r="AF29" s="629"/>
      <c r="AG29" s="629"/>
      <c r="AH29" s="629"/>
      <c r="AI29" s="629"/>
      <c r="AJ29" s="629"/>
      <c r="AK29" s="629"/>
      <c r="AL29" s="630" t="s">
        <v>225</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59</v>
      </c>
      <c r="CG29" s="640"/>
      <c r="CH29" s="640"/>
      <c r="CI29" s="640"/>
      <c r="CJ29" s="640"/>
      <c r="CK29" s="640"/>
      <c r="CL29" s="640"/>
      <c r="CM29" s="640"/>
      <c r="CN29" s="640"/>
      <c r="CO29" s="640"/>
      <c r="CP29" s="640"/>
      <c r="CQ29" s="641"/>
      <c r="CR29" s="625">
        <v>15891161</v>
      </c>
      <c r="CS29" s="645"/>
      <c r="CT29" s="645"/>
      <c r="CU29" s="645"/>
      <c r="CV29" s="645"/>
      <c r="CW29" s="645"/>
      <c r="CX29" s="645"/>
      <c r="CY29" s="646"/>
      <c r="CZ29" s="659">
        <v>11.4</v>
      </c>
      <c r="DA29" s="660"/>
      <c r="DB29" s="660"/>
      <c r="DC29" s="661"/>
      <c r="DD29" s="634">
        <v>15372937</v>
      </c>
      <c r="DE29" s="645"/>
      <c r="DF29" s="645"/>
      <c r="DG29" s="645"/>
      <c r="DH29" s="645"/>
      <c r="DI29" s="645"/>
      <c r="DJ29" s="645"/>
      <c r="DK29" s="646"/>
      <c r="DL29" s="634">
        <v>15369970</v>
      </c>
      <c r="DM29" s="645"/>
      <c r="DN29" s="645"/>
      <c r="DO29" s="645"/>
      <c r="DP29" s="645"/>
      <c r="DQ29" s="645"/>
      <c r="DR29" s="645"/>
      <c r="DS29" s="645"/>
      <c r="DT29" s="645"/>
      <c r="DU29" s="645"/>
      <c r="DV29" s="646"/>
      <c r="DW29" s="630">
        <v>21.3</v>
      </c>
      <c r="DX29" s="657"/>
      <c r="DY29" s="657"/>
      <c r="DZ29" s="657"/>
      <c r="EA29" s="657"/>
      <c r="EB29" s="657"/>
      <c r="EC29" s="658"/>
    </row>
    <row r="30" spans="2:133" ht="11.25" customHeight="1">
      <c r="B30" s="622" t="s">
        <v>293</v>
      </c>
      <c r="C30" s="623"/>
      <c r="D30" s="623"/>
      <c r="E30" s="623"/>
      <c r="F30" s="623"/>
      <c r="G30" s="623"/>
      <c r="H30" s="623"/>
      <c r="I30" s="623"/>
      <c r="J30" s="623"/>
      <c r="K30" s="623"/>
      <c r="L30" s="623"/>
      <c r="M30" s="623"/>
      <c r="N30" s="623"/>
      <c r="O30" s="623"/>
      <c r="P30" s="623"/>
      <c r="Q30" s="624"/>
      <c r="R30" s="625">
        <v>2894330</v>
      </c>
      <c r="S30" s="626"/>
      <c r="T30" s="626"/>
      <c r="U30" s="626"/>
      <c r="V30" s="626"/>
      <c r="W30" s="626"/>
      <c r="X30" s="626"/>
      <c r="Y30" s="627"/>
      <c r="Z30" s="628">
        <v>2.1</v>
      </c>
      <c r="AA30" s="628"/>
      <c r="AB30" s="628"/>
      <c r="AC30" s="628"/>
      <c r="AD30" s="629" t="s">
        <v>225</v>
      </c>
      <c r="AE30" s="629"/>
      <c r="AF30" s="629"/>
      <c r="AG30" s="629"/>
      <c r="AH30" s="629"/>
      <c r="AI30" s="629"/>
      <c r="AJ30" s="629"/>
      <c r="AK30" s="629"/>
      <c r="AL30" s="630" t="s">
        <v>225</v>
      </c>
      <c r="AM30" s="631"/>
      <c r="AN30" s="631"/>
      <c r="AO30" s="632"/>
      <c r="AP30" s="671" t="s">
        <v>294</v>
      </c>
      <c r="AQ30" s="672"/>
      <c r="AR30" s="672"/>
      <c r="AS30" s="672"/>
      <c r="AT30" s="677" t="s">
        <v>295</v>
      </c>
      <c r="AU30" s="184"/>
      <c r="AV30" s="184"/>
      <c r="AW30" s="184"/>
      <c r="AX30" s="611" t="s">
        <v>173</v>
      </c>
      <c r="AY30" s="612"/>
      <c r="AZ30" s="612"/>
      <c r="BA30" s="612"/>
      <c r="BB30" s="612"/>
      <c r="BC30" s="612"/>
      <c r="BD30" s="612"/>
      <c r="BE30" s="612"/>
      <c r="BF30" s="613"/>
      <c r="BG30" s="683">
        <v>98.9</v>
      </c>
      <c r="BH30" s="684"/>
      <c r="BI30" s="684"/>
      <c r="BJ30" s="684"/>
      <c r="BK30" s="684"/>
      <c r="BL30" s="684"/>
      <c r="BM30" s="620">
        <v>95.6</v>
      </c>
      <c r="BN30" s="684"/>
      <c r="BO30" s="684"/>
      <c r="BP30" s="684"/>
      <c r="BQ30" s="685"/>
      <c r="BR30" s="683">
        <v>98.7</v>
      </c>
      <c r="BS30" s="684"/>
      <c r="BT30" s="684"/>
      <c r="BU30" s="684"/>
      <c r="BV30" s="684"/>
      <c r="BW30" s="684"/>
      <c r="BX30" s="620">
        <v>94.7</v>
      </c>
      <c r="BY30" s="684"/>
      <c r="BZ30" s="684"/>
      <c r="CA30" s="684"/>
      <c r="CB30" s="685"/>
      <c r="CD30" s="688"/>
      <c r="CE30" s="689"/>
      <c r="CF30" s="639" t="s">
        <v>296</v>
      </c>
      <c r="CG30" s="640"/>
      <c r="CH30" s="640"/>
      <c r="CI30" s="640"/>
      <c r="CJ30" s="640"/>
      <c r="CK30" s="640"/>
      <c r="CL30" s="640"/>
      <c r="CM30" s="640"/>
      <c r="CN30" s="640"/>
      <c r="CO30" s="640"/>
      <c r="CP30" s="640"/>
      <c r="CQ30" s="641"/>
      <c r="CR30" s="625">
        <v>14928157</v>
      </c>
      <c r="CS30" s="626"/>
      <c r="CT30" s="626"/>
      <c r="CU30" s="626"/>
      <c r="CV30" s="626"/>
      <c r="CW30" s="626"/>
      <c r="CX30" s="626"/>
      <c r="CY30" s="627"/>
      <c r="CZ30" s="659">
        <v>10.7</v>
      </c>
      <c r="DA30" s="660"/>
      <c r="DB30" s="660"/>
      <c r="DC30" s="661"/>
      <c r="DD30" s="634">
        <v>14409933</v>
      </c>
      <c r="DE30" s="626"/>
      <c r="DF30" s="626"/>
      <c r="DG30" s="626"/>
      <c r="DH30" s="626"/>
      <c r="DI30" s="626"/>
      <c r="DJ30" s="626"/>
      <c r="DK30" s="627"/>
      <c r="DL30" s="634">
        <v>14406966</v>
      </c>
      <c r="DM30" s="626"/>
      <c r="DN30" s="626"/>
      <c r="DO30" s="626"/>
      <c r="DP30" s="626"/>
      <c r="DQ30" s="626"/>
      <c r="DR30" s="626"/>
      <c r="DS30" s="626"/>
      <c r="DT30" s="626"/>
      <c r="DU30" s="626"/>
      <c r="DV30" s="627"/>
      <c r="DW30" s="630">
        <v>20</v>
      </c>
      <c r="DX30" s="657"/>
      <c r="DY30" s="657"/>
      <c r="DZ30" s="657"/>
      <c r="EA30" s="657"/>
      <c r="EB30" s="657"/>
      <c r="EC30" s="658"/>
    </row>
    <row r="31" spans="2:133" ht="11.25" customHeight="1">
      <c r="B31" s="622" t="s">
        <v>297</v>
      </c>
      <c r="C31" s="623"/>
      <c r="D31" s="623"/>
      <c r="E31" s="623"/>
      <c r="F31" s="623"/>
      <c r="G31" s="623"/>
      <c r="H31" s="623"/>
      <c r="I31" s="623"/>
      <c r="J31" s="623"/>
      <c r="K31" s="623"/>
      <c r="L31" s="623"/>
      <c r="M31" s="623"/>
      <c r="N31" s="623"/>
      <c r="O31" s="623"/>
      <c r="P31" s="623"/>
      <c r="Q31" s="624"/>
      <c r="R31" s="625">
        <v>2773260</v>
      </c>
      <c r="S31" s="626"/>
      <c r="T31" s="626"/>
      <c r="U31" s="626"/>
      <c r="V31" s="626"/>
      <c r="W31" s="626"/>
      <c r="X31" s="626"/>
      <c r="Y31" s="627"/>
      <c r="Z31" s="628">
        <v>2</v>
      </c>
      <c r="AA31" s="628"/>
      <c r="AB31" s="628"/>
      <c r="AC31" s="628"/>
      <c r="AD31" s="629" t="s">
        <v>225</v>
      </c>
      <c r="AE31" s="629"/>
      <c r="AF31" s="629"/>
      <c r="AG31" s="629"/>
      <c r="AH31" s="629"/>
      <c r="AI31" s="629"/>
      <c r="AJ31" s="629"/>
      <c r="AK31" s="629"/>
      <c r="AL31" s="630" t="s">
        <v>225</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98.8</v>
      </c>
      <c r="BH31" s="645"/>
      <c r="BI31" s="645"/>
      <c r="BJ31" s="645"/>
      <c r="BK31" s="645"/>
      <c r="BL31" s="645"/>
      <c r="BM31" s="631">
        <v>95.2</v>
      </c>
      <c r="BN31" s="681"/>
      <c r="BO31" s="681"/>
      <c r="BP31" s="681"/>
      <c r="BQ31" s="682"/>
      <c r="BR31" s="680">
        <v>98.5</v>
      </c>
      <c r="BS31" s="645"/>
      <c r="BT31" s="645"/>
      <c r="BU31" s="645"/>
      <c r="BV31" s="645"/>
      <c r="BW31" s="645"/>
      <c r="BX31" s="631">
        <v>94.1</v>
      </c>
      <c r="BY31" s="681"/>
      <c r="BZ31" s="681"/>
      <c r="CA31" s="681"/>
      <c r="CB31" s="682"/>
      <c r="CD31" s="688"/>
      <c r="CE31" s="689"/>
      <c r="CF31" s="639" t="s">
        <v>300</v>
      </c>
      <c r="CG31" s="640"/>
      <c r="CH31" s="640"/>
      <c r="CI31" s="640"/>
      <c r="CJ31" s="640"/>
      <c r="CK31" s="640"/>
      <c r="CL31" s="640"/>
      <c r="CM31" s="640"/>
      <c r="CN31" s="640"/>
      <c r="CO31" s="640"/>
      <c r="CP31" s="640"/>
      <c r="CQ31" s="641"/>
      <c r="CR31" s="625">
        <v>963004</v>
      </c>
      <c r="CS31" s="645"/>
      <c r="CT31" s="645"/>
      <c r="CU31" s="645"/>
      <c r="CV31" s="645"/>
      <c r="CW31" s="645"/>
      <c r="CX31" s="645"/>
      <c r="CY31" s="646"/>
      <c r="CZ31" s="659">
        <v>0.7</v>
      </c>
      <c r="DA31" s="660"/>
      <c r="DB31" s="660"/>
      <c r="DC31" s="661"/>
      <c r="DD31" s="634">
        <v>963004</v>
      </c>
      <c r="DE31" s="645"/>
      <c r="DF31" s="645"/>
      <c r="DG31" s="645"/>
      <c r="DH31" s="645"/>
      <c r="DI31" s="645"/>
      <c r="DJ31" s="645"/>
      <c r="DK31" s="646"/>
      <c r="DL31" s="634">
        <v>963004</v>
      </c>
      <c r="DM31" s="645"/>
      <c r="DN31" s="645"/>
      <c r="DO31" s="645"/>
      <c r="DP31" s="645"/>
      <c r="DQ31" s="645"/>
      <c r="DR31" s="645"/>
      <c r="DS31" s="645"/>
      <c r="DT31" s="645"/>
      <c r="DU31" s="645"/>
      <c r="DV31" s="646"/>
      <c r="DW31" s="630">
        <v>1.3</v>
      </c>
      <c r="DX31" s="657"/>
      <c r="DY31" s="657"/>
      <c r="DZ31" s="657"/>
      <c r="EA31" s="657"/>
      <c r="EB31" s="657"/>
      <c r="EC31" s="658"/>
    </row>
    <row r="32" spans="2:133" ht="11.25" customHeight="1">
      <c r="B32" s="622" t="s">
        <v>301</v>
      </c>
      <c r="C32" s="623"/>
      <c r="D32" s="623"/>
      <c r="E32" s="623"/>
      <c r="F32" s="623"/>
      <c r="G32" s="623"/>
      <c r="H32" s="623"/>
      <c r="I32" s="623"/>
      <c r="J32" s="623"/>
      <c r="K32" s="623"/>
      <c r="L32" s="623"/>
      <c r="M32" s="623"/>
      <c r="N32" s="623"/>
      <c r="O32" s="623"/>
      <c r="P32" s="623"/>
      <c r="Q32" s="624"/>
      <c r="R32" s="625">
        <v>8912288</v>
      </c>
      <c r="S32" s="626"/>
      <c r="T32" s="626"/>
      <c r="U32" s="626"/>
      <c r="V32" s="626"/>
      <c r="W32" s="626"/>
      <c r="X32" s="626"/>
      <c r="Y32" s="627"/>
      <c r="Z32" s="628">
        <v>6.3</v>
      </c>
      <c r="AA32" s="628"/>
      <c r="AB32" s="628"/>
      <c r="AC32" s="628"/>
      <c r="AD32" s="629">
        <v>132744</v>
      </c>
      <c r="AE32" s="629"/>
      <c r="AF32" s="629"/>
      <c r="AG32" s="629"/>
      <c r="AH32" s="629"/>
      <c r="AI32" s="629"/>
      <c r="AJ32" s="629"/>
      <c r="AK32" s="629"/>
      <c r="AL32" s="630">
        <v>0.2</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98.8</v>
      </c>
      <c r="BH32" s="693"/>
      <c r="BI32" s="693"/>
      <c r="BJ32" s="693"/>
      <c r="BK32" s="693"/>
      <c r="BL32" s="693"/>
      <c r="BM32" s="694">
        <v>95.2</v>
      </c>
      <c r="BN32" s="693"/>
      <c r="BO32" s="693"/>
      <c r="BP32" s="693"/>
      <c r="BQ32" s="695"/>
      <c r="BR32" s="692">
        <v>98.6</v>
      </c>
      <c r="BS32" s="693"/>
      <c r="BT32" s="693"/>
      <c r="BU32" s="693"/>
      <c r="BV32" s="693"/>
      <c r="BW32" s="693"/>
      <c r="BX32" s="694">
        <v>94.2</v>
      </c>
      <c r="BY32" s="693"/>
      <c r="BZ32" s="693"/>
      <c r="CA32" s="693"/>
      <c r="CB32" s="695"/>
      <c r="CD32" s="690"/>
      <c r="CE32" s="691"/>
      <c r="CF32" s="639" t="s">
        <v>303</v>
      </c>
      <c r="CG32" s="640"/>
      <c r="CH32" s="640"/>
      <c r="CI32" s="640"/>
      <c r="CJ32" s="640"/>
      <c r="CK32" s="640"/>
      <c r="CL32" s="640"/>
      <c r="CM32" s="640"/>
      <c r="CN32" s="640"/>
      <c r="CO32" s="640"/>
      <c r="CP32" s="640"/>
      <c r="CQ32" s="641"/>
      <c r="CR32" s="625">
        <v>7047</v>
      </c>
      <c r="CS32" s="626"/>
      <c r="CT32" s="626"/>
      <c r="CU32" s="626"/>
      <c r="CV32" s="626"/>
      <c r="CW32" s="626"/>
      <c r="CX32" s="626"/>
      <c r="CY32" s="627"/>
      <c r="CZ32" s="659">
        <v>0</v>
      </c>
      <c r="DA32" s="660"/>
      <c r="DB32" s="660"/>
      <c r="DC32" s="661"/>
      <c r="DD32" s="634">
        <v>7047</v>
      </c>
      <c r="DE32" s="626"/>
      <c r="DF32" s="626"/>
      <c r="DG32" s="626"/>
      <c r="DH32" s="626"/>
      <c r="DI32" s="626"/>
      <c r="DJ32" s="626"/>
      <c r="DK32" s="627"/>
      <c r="DL32" s="634">
        <v>7047</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304</v>
      </c>
      <c r="C33" s="623"/>
      <c r="D33" s="623"/>
      <c r="E33" s="623"/>
      <c r="F33" s="623"/>
      <c r="G33" s="623"/>
      <c r="H33" s="623"/>
      <c r="I33" s="623"/>
      <c r="J33" s="623"/>
      <c r="K33" s="623"/>
      <c r="L33" s="623"/>
      <c r="M33" s="623"/>
      <c r="N33" s="623"/>
      <c r="O33" s="623"/>
      <c r="P33" s="623"/>
      <c r="Q33" s="624"/>
      <c r="R33" s="625">
        <v>10959500</v>
      </c>
      <c r="S33" s="626"/>
      <c r="T33" s="626"/>
      <c r="U33" s="626"/>
      <c r="V33" s="626"/>
      <c r="W33" s="626"/>
      <c r="X33" s="626"/>
      <c r="Y33" s="627"/>
      <c r="Z33" s="628">
        <v>7.8</v>
      </c>
      <c r="AA33" s="628"/>
      <c r="AB33" s="628"/>
      <c r="AC33" s="628"/>
      <c r="AD33" s="629" t="s">
        <v>225</v>
      </c>
      <c r="AE33" s="629"/>
      <c r="AF33" s="629"/>
      <c r="AG33" s="629"/>
      <c r="AH33" s="629"/>
      <c r="AI33" s="629"/>
      <c r="AJ33" s="629"/>
      <c r="AK33" s="629"/>
      <c r="AL33" s="630" t="s">
        <v>225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51394645</v>
      </c>
      <c r="CS33" s="645"/>
      <c r="CT33" s="645"/>
      <c r="CU33" s="645"/>
      <c r="CV33" s="645"/>
      <c r="CW33" s="645"/>
      <c r="CX33" s="645"/>
      <c r="CY33" s="646"/>
      <c r="CZ33" s="659">
        <v>36.9</v>
      </c>
      <c r="DA33" s="660"/>
      <c r="DB33" s="660"/>
      <c r="DC33" s="661"/>
      <c r="DD33" s="634">
        <v>34026762</v>
      </c>
      <c r="DE33" s="645"/>
      <c r="DF33" s="645"/>
      <c r="DG33" s="645"/>
      <c r="DH33" s="645"/>
      <c r="DI33" s="645"/>
      <c r="DJ33" s="645"/>
      <c r="DK33" s="646"/>
      <c r="DL33" s="634">
        <v>21657407</v>
      </c>
      <c r="DM33" s="645"/>
      <c r="DN33" s="645"/>
      <c r="DO33" s="645"/>
      <c r="DP33" s="645"/>
      <c r="DQ33" s="645"/>
      <c r="DR33" s="645"/>
      <c r="DS33" s="645"/>
      <c r="DT33" s="645"/>
      <c r="DU33" s="645"/>
      <c r="DV33" s="646"/>
      <c r="DW33" s="630">
        <v>30</v>
      </c>
      <c r="DX33" s="657"/>
      <c r="DY33" s="657"/>
      <c r="DZ33" s="657"/>
      <c r="EA33" s="657"/>
      <c r="EB33" s="657"/>
      <c r="EC33" s="658"/>
    </row>
    <row r="34" spans="2:133" ht="11.25" customHeight="1">
      <c r="B34" s="622" t="s">
        <v>306</v>
      </c>
      <c r="C34" s="623"/>
      <c r="D34" s="623"/>
      <c r="E34" s="623"/>
      <c r="F34" s="623"/>
      <c r="G34" s="623"/>
      <c r="H34" s="623"/>
      <c r="I34" s="623"/>
      <c r="J34" s="623"/>
      <c r="K34" s="623"/>
      <c r="L34" s="623"/>
      <c r="M34" s="623"/>
      <c r="N34" s="623"/>
      <c r="O34" s="623"/>
      <c r="P34" s="623"/>
      <c r="Q34" s="624"/>
      <c r="R34" s="625" t="s">
        <v>225</v>
      </c>
      <c r="S34" s="626"/>
      <c r="T34" s="626"/>
      <c r="U34" s="626"/>
      <c r="V34" s="626"/>
      <c r="W34" s="626"/>
      <c r="X34" s="626"/>
      <c r="Y34" s="627"/>
      <c r="Z34" s="628" t="s">
        <v>225</v>
      </c>
      <c r="AA34" s="628"/>
      <c r="AB34" s="628"/>
      <c r="AC34" s="628"/>
      <c r="AD34" s="629" t="s">
        <v>225</v>
      </c>
      <c r="AE34" s="629"/>
      <c r="AF34" s="629"/>
      <c r="AG34" s="629"/>
      <c r="AH34" s="629"/>
      <c r="AI34" s="629"/>
      <c r="AJ34" s="629"/>
      <c r="AK34" s="629"/>
      <c r="AL34" s="630" t="s">
        <v>225</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13066732</v>
      </c>
      <c r="CS34" s="626"/>
      <c r="CT34" s="626"/>
      <c r="CU34" s="626"/>
      <c r="CV34" s="626"/>
      <c r="CW34" s="626"/>
      <c r="CX34" s="626"/>
      <c r="CY34" s="627"/>
      <c r="CZ34" s="659">
        <v>9.4</v>
      </c>
      <c r="DA34" s="660"/>
      <c r="DB34" s="660"/>
      <c r="DC34" s="661"/>
      <c r="DD34" s="634">
        <v>9676292</v>
      </c>
      <c r="DE34" s="626"/>
      <c r="DF34" s="626"/>
      <c r="DG34" s="626"/>
      <c r="DH34" s="626"/>
      <c r="DI34" s="626"/>
      <c r="DJ34" s="626"/>
      <c r="DK34" s="627"/>
      <c r="DL34" s="634">
        <v>7807304</v>
      </c>
      <c r="DM34" s="626"/>
      <c r="DN34" s="626"/>
      <c r="DO34" s="626"/>
      <c r="DP34" s="626"/>
      <c r="DQ34" s="626"/>
      <c r="DR34" s="626"/>
      <c r="DS34" s="626"/>
      <c r="DT34" s="626"/>
      <c r="DU34" s="626"/>
      <c r="DV34" s="627"/>
      <c r="DW34" s="630">
        <v>10.8</v>
      </c>
      <c r="DX34" s="657"/>
      <c r="DY34" s="657"/>
      <c r="DZ34" s="657"/>
      <c r="EA34" s="657"/>
      <c r="EB34" s="657"/>
      <c r="EC34" s="658"/>
    </row>
    <row r="35" spans="2:133" ht="11.25" customHeight="1">
      <c r="B35" s="622" t="s">
        <v>310</v>
      </c>
      <c r="C35" s="623"/>
      <c r="D35" s="623"/>
      <c r="E35" s="623"/>
      <c r="F35" s="623"/>
      <c r="G35" s="623"/>
      <c r="H35" s="623"/>
      <c r="I35" s="623"/>
      <c r="J35" s="623"/>
      <c r="K35" s="623"/>
      <c r="L35" s="623"/>
      <c r="M35" s="623"/>
      <c r="N35" s="623"/>
      <c r="O35" s="623"/>
      <c r="P35" s="623"/>
      <c r="Q35" s="624"/>
      <c r="R35" s="625">
        <v>4248400</v>
      </c>
      <c r="S35" s="626"/>
      <c r="T35" s="626"/>
      <c r="U35" s="626"/>
      <c r="V35" s="626"/>
      <c r="W35" s="626"/>
      <c r="X35" s="626"/>
      <c r="Y35" s="627"/>
      <c r="Z35" s="628">
        <v>3</v>
      </c>
      <c r="AA35" s="628"/>
      <c r="AB35" s="628"/>
      <c r="AC35" s="628"/>
      <c r="AD35" s="629" t="s">
        <v>225</v>
      </c>
      <c r="AE35" s="629"/>
      <c r="AF35" s="629"/>
      <c r="AG35" s="629"/>
      <c r="AH35" s="629"/>
      <c r="AI35" s="629"/>
      <c r="AJ35" s="629"/>
      <c r="AK35" s="629"/>
      <c r="AL35" s="630" t="s">
        <v>225</v>
      </c>
      <c r="AM35" s="631"/>
      <c r="AN35" s="631"/>
      <c r="AO35" s="632"/>
      <c r="AP35" s="188"/>
      <c r="AQ35" s="636" t="s">
        <v>311</v>
      </c>
      <c r="AR35" s="637"/>
      <c r="AS35" s="637"/>
      <c r="AT35" s="637"/>
      <c r="AU35" s="637"/>
      <c r="AV35" s="637"/>
      <c r="AW35" s="637"/>
      <c r="AX35" s="637"/>
      <c r="AY35" s="638"/>
      <c r="AZ35" s="614">
        <v>15270224</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-452595</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2669720</v>
      </c>
      <c r="CS35" s="645"/>
      <c r="CT35" s="645"/>
      <c r="CU35" s="645"/>
      <c r="CV35" s="645"/>
      <c r="CW35" s="645"/>
      <c r="CX35" s="645"/>
      <c r="CY35" s="646"/>
      <c r="CZ35" s="659">
        <v>1.9</v>
      </c>
      <c r="DA35" s="660"/>
      <c r="DB35" s="660"/>
      <c r="DC35" s="661"/>
      <c r="DD35" s="634">
        <v>2051554</v>
      </c>
      <c r="DE35" s="645"/>
      <c r="DF35" s="645"/>
      <c r="DG35" s="645"/>
      <c r="DH35" s="645"/>
      <c r="DI35" s="645"/>
      <c r="DJ35" s="645"/>
      <c r="DK35" s="646"/>
      <c r="DL35" s="634">
        <v>1938704</v>
      </c>
      <c r="DM35" s="645"/>
      <c r="DN35" s="645"/>
      <c r="DO35" s="645"/>
      <c r="DP35" s="645"/>
      <c r="DQ35" s="645"/>
      <c r="DR35" s="645"/>
      <c r="DS35" s="645"/>
      <c r="DT35" s="645"/>
      <c r="DU35" s="645"/>
      <c r="DV35" s="646"/>
      <c r="DW35" s="630">
        <v>2.7</v>
      </c>
      <c r="DX35" s="657"/>
      <c r="DY35" s="657"/>
      <c r="DZ35" s="657"/>
      <c r="EA35" s="657"/>
      <c r="EB35" s="657"/>
      <c r="EC35" s="658"/>
    </row>
    <row r="36" spans="2:133" ht="11.25" customHeight="1">
      <c r="B36" s="668" t="s">
        <v>314</v>
      </c>
      <c r="C36" s="669"/>
      <c r="D36" s="669"/>
      <c r="E36" s="669"/>
      <c r="F36" s="669"/>
      <c r="G36" s="669"/>
      <c r="H36" s="669"/>
      <c r="I36" s="669"/>
      <c r="J36" s="669"/>
      <c r="K36" s="669"/>
      <c r="L36" s="669"/>
      <c r="M36" s="669"/>
      <c r="N36" s="669"/>
      <c r="O36" s="669"/>
      <c r="P36" s="669"/>
      <c r="Q36" s="670"/>
      <c r="R36" s="697">
        <v>141021970</v>
      </c>
      <c r="S36" s="698"/>
      <c r="T36" s="698"/>
      <c r="U36" s="698"/>
      <c r="V36" s="698"/>
      <c r="W36" s="698"/>
      <c r="X36" s="698"/>
      <c r="Y36" s="699"/>
      <c r="Z36" s="700">
        <v>100</v>
      </c>
      <c r="AA36" s="700"/>
      <c r="AB36" s="700"/>
      <c r="AC36" s="700"/>
      <c r="AD36" s="701">
        <v>67826782</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4173635</v>
      </c>
      <c r="BA36" s="626"/>
      <c r="BB36" s="626"/>
      <c r="BC36" s="626"/>
      <c r="BD36" s="645"/>
      <c r="BE36" s="645"/>
      <c r="BF36" s="682"/>
      <c r="BG36" s="639" t="s">
        <v>316</v>
      </c>
      <c r="BH36" s="640"/>
      <c r="BI36" s="640"/>
      <c r="BJ36" s="640"/>
      <c r="BK36" s="640"/>
      <c r="BL36" s="640"/>
      <c r="BM36" s="640"/>
      <c r="BN36" s="640"/>
      <c r="BO36" s="640"/>
      <c r="BP36" s="640"/>
      <c r="BQ36" s="640"/>
      <c r="BR36" s="640"/>
      <c r="BS36" s="640"/>
      <c r="BT36" s="640"/>
      <c r="BU36" s="641"/>
      <c r="BV36" s="625">
        <v>-1519152</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17148748</v>
      </c>
      <c r="CS36" s="626"/>
      <c r="CT36" s="626"/>
      <c r="CU36" s="626"/>
      <c r="CV36" s="626"/>
      <c r="CW36" s="626"/>
      <c r="CX36" s="626"/>
      <c r="CY36" s="627"/>
      <c r="CZ36" s="659">
        <v>12.3</v>
      </c>
      <c r="DA36" s="660"/>
      <c r="DB36" s="660"/>
      <c r="DC36" s="661"/>
      <c r="DD36" s="634">
        <v>14376798</v>
      </c>
      <c r="DE36" s="626"/>
      <c r="DF36" s="626"/>
      <c r="DG36" s="626"/>
      <c r="DH36" s="626"/>
      <c r="DI36" s="626"/>
      <c r="DJ36" s="626"/>
      <c r="DK36" s="627"/>
      <c r="DL36" s="634">
        <v>6688119</v>
      </c>
      <c r="DM36" s="626"/>
      <c r="DN36" s="626"/>
      <c r="DO36" s="626"/>
      <c r="DP36" s="626"/>
      <c r="DQ36" s="626"/>
      <c r="DR36" s="626"/>
      <c r="DS36" s="626"/>
      <c r="DT36" s="626"/>
      <c r="DU36" s="626"/>
      <c r="DV36" s="627"/>
      <c r="DW36" s="630">
        <v>9.3000000000000007</v>
      </c>
      <c r="DX36" s="657"/>
      <c r="DY36" s="657"/>
      <c r="DZ36" s="657"/>
      <c r="EA36" s="657"/>
      <c r="EB36" s="657"/>
      <c r="EC36" s="658"/>
    </row>
    <row r="37" spans="2:133" ht="11.25" customHeight="1">
      <c r="AQ37" s="704" t="s">
        <v>318</v>
      </c>
      <c r="AR37" s="705"/>
      <c r="AS37" s="705"/>
      <c r="AT37" s="705"/>
      <c r="AU37" s="705"/>
      <c r="AV37" s="705"/>
      <c r="AW37" s="705"/>
      <c r="AX37" s="705"/>
      <c r="AY37" s="706"/>
      <c r="AZ37" s="625">
        <v>1667656</v>
      </c>
      <c r="BA37" s="626"/>
      <c r="BB37" s="626"/>
      <c r="BC37" s="626"/>
      <c r="BD37" s="645"/>
      <c r="BE37" s="645"/>
      <c r="BF37" s="682"/>
      <c r="BG37" s="639" t="s">
        <v>319</v>
      </c>
      <c r="BH37" s="640"/>
      <c r="BI37" s="640"/>
      <c r="BJ37" s="640"/>
      <c r="BK37" s="640"/>
      <c r="BL37" s="640"/>
      <c r="BM37" s="640"/>
      <c r="BN37" s="640"/>
      <c r="BO37" s="640"/>
      <c r="BP37" s="640"/>
      <c r="BQ37" s="640"/>
      <c r="BR37" s="640"/>
      <c r="BS37" s="640"/>
      <c r="BT37" s="640"/>
      <c r="BU37" s="641"/>
      <c r="BV37" s="625">
        <v>41554</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1842181</v>
      </c>
      <c r="CS37" s="645"/>
      <c r="CT37" s="645"/>
      <c r="CU37" s="645"/>
      <c r="CV37" s="645"/>
      <c r="CW37" s="645"/>
      <c r="CX37" s="645"/>
      <c r="CY37" s="646"/>
      <c r="CZ37" s="659">
        <v>1.3</v>
      </c>
      <c r="DA37" s="660"/>
      <c r="DB37" s="660"/>
      <c r="DC37" s="661"/>
      <c r="DD37" s="634">
        <v>1842181</v>
      </c>
      <c r="DE37" s="645"/>
      <c r="DF37" s="645"/>
      <c r="DG37" s="645"/>
      <c r="DH37" s="645"/>
      <c r="DI37" s="645"/>
      <c r="DJ37" s="645"/>
      <c r="DK37" s="646"/>
      <c r="DL37" s="634">
        <v>1790087</v>
      </c>
      <c r="DM37" s="645"/>
      <c r="DN37" s="645"/>
      <c r="DO37" s="645"/>
      <c r="DP37" s="645"/>
      <c r="DQ37" s="645"/>
      <c r="DR37" s="645"/>
      <c r="DS37" s="645"/>
      <c r="DT37" s="645"/>
      <c r="DU37" s="645"/>
      <c r="DV37" s="646"/>
      <c r="DW37" s="630">
        <v>2.5</v>
      </c>
      <c r="DX37" s="657"/>
      <c r="DY37" s="657"/>
      <c r="DZ37" s="657"/>
      <c r="EA37" s="657"/>
      <c r="EB37" s="657"/>
      <c r="EC37" s="658"/>
    </row>
    <row r="38" spans="2:133" ht="11.25" customHeight="1">
      <c r="AQ38" s="704" t="s">
        <v>321</v>
      </c>
      <c r="AR38" s="705"/>
      <c r="AS38" s="705"/>
      <c r="AT38" s="705"/>
      <c r="AU38" s="705"/>
      <c r="AV38" s="705"/>
      <c r="AW38" s="705"/>
      <c r="AX38" s="705"/>
      <c r="AY38" s="706"/>
      <c r="AZ38" s="625">
        <v>323537</v>
      </c>
      <c r="BA38" s="626"/>
      <c r="BB38" s="626"/>
      <c r="BC38" s="626"/>
      <c r="BD38" s="645"/>
      <c r="BE38" s="645"/>
      <c r="BF38" s="682"/>
      <c r="BG38" s="639" t="s">
        <v>322</v>
      </c>
      <c r="BH38" s="640"/>
      <c r="BI38" s="640"/>
      <c r="BJ38" s="640"/>
      <c r="BK38" s="640"/>
      <c r="BL38" s="640"/>
      <c r="BM38" s="640"/>
      <c r="BN38" s="640"/>
      <c r="BO38" s="640"/>
      <c r="BP38" s="640"/>
      <c r="BQ38" s="640"/>
      <c r="BR38" s="640"/>
      <c r="BS38" s="640"/>
      <c r="BT38" s="640"/>
      <c r="BU38" s="641"/>
      <c r="BV38" s="625">
        <v>62211</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8990462</v>
      </c>
      <c r="CS38" s="626"/>
      <c r="CT38" s="626"/>
      <c r="CU38" s="626"/>
      <c r="CV38" s="626"/>
      <c r="CW38" s="626"/>
      <c r="CX38" s="626"/>
      <c r="CY38" s="627"/>
      <c r="CZ38" s="659">
        <v>6.4</v>
      </c>
      <c r="DA38" s="660"/>
      <c r="DB38" s="660"/>
      <c r="DC38" s="661"/>
      <c r="DD38" s="634">
        <v>6707213</v>
      </c>
      <c r="DE38" s="626"/>
      <c r="DF38" s="626"/>
      <c r="DG38" s="626"/>
      <c r="DH38" s="626"/>
      <c r="DI38" s="626"/>
      <c r="DJ38" s="626"/>
      <c r="DK38" s="627"/>
      <c r="DL38" s="634">
        <v>5223280</v>
      </c>
      <c r="DM38" s="626"/>
      <c r="DN38" s="626"/>
      <c r="DO38" s="626"/>
      <c r="DP38" s="626"/>
      <c r="DQ38" s="626"/>
      <c r="DR38" s="626"/>
      <c r="DS38" s="626"/>
      <c r="DT38" s="626"/>
      <c r="DU38" s="626"/>
      <c r="DV38" s="627"/>
      <c r="DW38" s="630">
        <v>7.2</v>
      </c>
      <c r="DX38" s="657"/>
      <c r="DY38" s="657"/>
      <c r="DZ38" s="657"/>
      <c r="EA38" s="657"/>
      <c r="EB38" s="657"/>
      <c r="EC38" s="658"/>
    </row>
    <row r="39" spans="2:133" ht="11.25" customHeight="1">
      <c r="AQ39" s="704" t="s">
        <v>324</v>
      </c>
      <c r="AR39" s="705"/>
      <c r="AS39" s="705"/>
      <c r="AT39" s="705"/>
      <c r="AU39" s="705"/>
      <c r="AV39" s="705"/>
      <c r="AW39" s="705"/>
      <c r="AX39" s="705"/>
      <c r="AY39" s="706"/>
      <c r="AZ39" s="625">
        <v>318352</v>
      </c>
      <c r="BA39" s="626"/>
      <c r="BB39" s="626"/>
      <c r="BC39" s="626"/>
      <c r="BD39" s="645"/>
      <c r="BE39" s="645"/>
      <c r="BF39" s="682"/>
      <c r="BG39" s="710" t="s">
        <v>325</v>
      </c>
      <c r="BH39" s="711"/>
      <c r="BI39" s="711"/>
      <c r="BJ39" s="711"/>
      <c r="BK39" s="711"/>
      <c r="BL39" s="189"/>
      <c r="BM39" s="640" t="s">
        <v>326</v>
      </c>
      <c r="BN39" s="640"/>
      <c r="BO39" s="640"/>
      <c r="BP39" s="640"/>
      <c r="BQ39" s="640"/>
      <c r="BR39" s="640"/>
      <c r="BS39" s="640"/>
      <c r="BT39" s="640"/>
      <c r="BU39" s="641"/>
      <c r="BV39" s="625">
        <v>91</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2070685</v>
      </c>
      <c r="CS39" s="645"/>
      <c r="CT39" s="645"/>
      <c r="CU39" s="645"/>
      <c r="CV39" s="645"/>
      <c r="CW39" s="645"/>
      <c r="CX39" s="645"/>
      <c r="CY39" s="646"/>
      <c r="CZ39" s="659">
        <v>1.5</v>
      </c>
      <c r="DA39" s="660"/>
      <c r="DB39" s="660"/>
      <c r="DC39" s="661"/>
      <c r="DD39" s="634">
        <v>1194248</v>
      </c>
      <c r="DE39" s="645"/>
      <c r="DF39" s="645"/>
      <c r="DG39" s="645"/>
      <c r="DH39" s="645"/>
      <c r="DI39" s="645"/>
      <c r="DJ39" s="645"/>
      <c r="DK39" s="646"/>
      <c r="DL39" s="634" t="s">
        <v>328</v>
      </c>
      <c r="DM39" s="645"/>
      <c r="DN39" s="645"/>
      <c r="DO39" s="645"/>
      <c r="DP39" s="645"/>
      <c r="DQ39" s="645"/>
      <c r="DR39" s="645"/>
      <c r="DS39" s="645"/>
      <c r="DT39" s="645"/>
      <c r="DU39" s="645"/>
      <c r="DV39" s="646"/>
      <c r="DW39" s="630" t="s">
        <v>328</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3347277</v>
      </c>
      <c r="BA40" s="626"/>
      <c r="BB40" s="626"/>
      <c r="BC40" s="626"/>
      <c r="BD40" s="645"/>
      <c r="BE40" s="645"/>
      <c r="BF40" s="682"/>
      <c r="BG40" s="710"/>
      <c r="BH40" s="711"/>
      <c r="BI40" s="711"/>
      <c r="BJ40" s="711"/>
      <c r="BK40" s="711"/>
      <c r="BL40" s="189"/>
      <c r="BM40" s="640" t="s">
        <v>330</v>
      </c>
      <c r="BN40" s="640"/>
      <c r="BO40" s="640"/>
      <c r="BP40" s="640"/>
      <c r="BQ40" s="640"/>
      <c r="BR40" s="640"/>
      <c r="BS40" s="640"/>
      <c r="BT40" s="640"/>
      <c r="BU40" s="641"/>
      <c r="BV40" s="625">
        <v>133</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7448298</v>
      </c>
      <c r="CS40" s="626"/>
      <c r="CT40" s="626"/>
      <c r="CU40" s="626"/>
      <c r="CV40" s="626"/>
      <c r="CW40" s="626"/>
      <c r="CX40" s="626"/>
      <c r="CY40" s="627"/>
      <c r="CZ40" s="659">
        <v>5.3</v>
      </c>
      <c r="DA40" s="660"/>
      <c r="DB40" s="660"/>
      <c r="DC40" s="661"/>
      <c r="DD40" s="634">
        <v>20657</v>
      </c>
      <c r="DE40" s="626"/>
      <c r="DF40" s="626"/>
      <c r="DG40" s="626"/>
      <c r="DH40" s="626"/>
      <c r="DI40" s="626"/>
      <c r="DJ40" s="626"/>
      <c r="DK40" s="627"/>
      <c r="DL40" s="634" t="s">
        <v>328</v>
      </c>
      <c r="DM40" s="626"/>
      <c r="DN40" s="626"/>
      <c r="DO40" s="626"/>
      <c r="DP40" s="626"/>
      <c r="DQ40" s="626"/>
      <c r="DR40" s="626"/>
      <c r="DS40" s="626"/>
      <c r="DT40" s="626"/>
      <c r="DU40" s="626"/>
      <c r="DV40" s="627"/>
      <c r="DW40" s="630" t="s">
        <v>328</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332</v>
      </c>
      <c r="AR41" s="648"/>
      <c r="AS41" s="648"/>
      <c r="AT41" s="648"/>
      <c r="AU41" s="648"/>
      <c r="AV41" s="648"/>
      <c r="AW41" s="648"/>
      <c r="AX41" s="648"/>
      <c r="AY41" s="649"/>
      <c r="AZ41" s="697">
        <v>5439767</v>
      </c>
      <c r="BA41" s="698"/>
      <c r="BB41" s="698"/>
      <c r="BC41" s="698"/>
      <c r="BD41" s="693"/>
      <c r="BE41" s="693"/>
      <c r="BF41" s="695"/>
      <c r="BG41" s="712"/>
      <c r="BH41" s="713"/>
      <c r="BI41" s="713"/>
      <c r="BJ41" s="713"/>
      <c r="BK41" s="713"/>
      <c r="BL41" s="191"/>
      <c r="BM41" s="648" t="s">
        <v>333</v>
      </c>
      <c r="BN41" s="648"/>
      <c r="BO41" s="648"/>
      <c r="BP41" s="648"/>
      <c r="BQ41" s="648"/>
      <c r="BR41" s="648"/>
      <c r="BS41" s="648"/>
      <c r="BT41" s="648"/>
      <c r="BU41" s="649"/>
      <c r="BV41" s="697">
        <v>359</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45"/>
      <c r="CT41" s="645"/>
      <c r="CU41" s="645"/>
      <c r="CV41" s="645"/>
      <c r="CW41" s="645"/>
      <c r="CX41" s="645"/>
      <c r="CY41" s="646"/>
      <c r="CZ41" s="659" t="s">
        <v>335</v>
      </c>
      <c r="DA41" s="660"/>
      <c r="DB41" s="660"/>
      <c r="DC41" s="661"/>
      <c r="DD41" s="634" t="s">
        <v>335</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13236424</v>
      </c>
      <c r="CS42" s="626"/>
      <c r="CT42" s="626"/>
      <c r="CU42" s="626"/>
      <c r="CV42" s="626"/>
      <c r="CW42" s="626"/>
      <c r="CX42" s="626"/>
      <c r="CY42" s="627"/>
      <c r="CZ42" s="659">
        <v>9.5</v>
      </c>
      <c r="DA42" s="708"/>
      <c r="DB42" s="708"/>
      <c r="DC42" s="709"/>
      <c r="DD42" s="634">
        <v>1731137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331721</v>
      </c>
      <c r="CS43" s="645"/>
      <c r="CT43" s="645"/>
      <c r="CU43" s="645"/>
      <c r="CV43" s="645"/>
      <c r="CW43" s="645"/>
      <c r="CX43" s="645"/>
      <c r="CY43" s="646"/>
      <c r="CZ43" s="659">
        <v>0.2</v>
      </c>
      <c r="DA43" s="660"/>
      <c r="DB43" s="660"/>
      <c r="DC43" s="661"/>
      <c r="DD43" s="634">
        <v>301419</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340</v>
      </c>
      <c r="CD44" s="731" t="s">
        <v>292</v>
      </c>
      <c r="CE44" s="732"/>
      <c r="CF44" s="622" t="s">
        <v>341</v>
      </c>
      <c r="CG44" s="623"/>
      <c r="CH44" s="623"/>
      <c r="CI44" s="623"/>
      <c r="CJ44" s="623"/>
      <c r="CK44" s="623"/>
      <c r="CL44" s="623"/>
      <c r="CM44" s="623"/>
      <c r="CN44" s="623"/>
      <c r="CO44" s="623"/>
      <c r="CP44" s="623"/>
      <c r="CQ44" s="624"/>
      <c r="CR44" s="625">
        <v>13179005</v>
      </c>
      <c r="CS44" s="626"/>
      <c r="CT44" s="626"/>
      <c r="CU44" s="626"/>
      <c r="CV44" s="626"/>
      <c r="CW44" s="626"/>
      <c r="CX44" s="626"/>
      <c r="CY44" s="627"/>
      <c r="CZ44" s="659">
        <v>9.5</v>
      </c>
      <c r="DA44" s="708"/>
      <c r="DB44" s="708"/>
      <c r="DC44" s="709"/>
      <c r="DD44" s="634">
        <v>1731026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342</v>
      </c>
      <c r="CG45" s="623"/>
      <c r="CH45" s="623"/>
      <c r="CI45" s="623"/>
      <c r="CJ45" s="623"/>
      <c r="CK45" s="623"/>
      <c r="CL45" s="623"/>
      <c r="CM45" s="623"/>
      <c r="CN45" s="623"/>
      <c r="CO45" s="623"/>
      <c r="CP45" s="623"/>
      <c r="CQ45" s="624"/>
      <c r="CR45" s="625">
        <v>6504619</v>
      </c>
      <c r="CS45" s="645"/>
      <c r="CT45" s="645"/>
      <c r="CU45" s="645"/>
      <c r="CV45" s="645"/>
      <c r="CW45" s="645"/>
      <c r="CX45" s="645"/>
      <c r="CY45" s="646"/>
      <c r="CZ45" s="659">
        <v>4.7</v>
      </c>
      <c r="DA45" s="660"/>
      <c r="DB45" s="660"/>
      <c r="DC45" s="661"/>
      <c r="DD45" s="634">
        <v>87721</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343</v>
      </c>
      <c r="CG46" s="623"/>
      <c r="CH46" s="623"/>
      <c r="CI46" s="623"/>
      <c r="CJ46" s="623"/>
      <c r="CK46" s="623"/>
      <c r="CL46" s="623"/>
      <c r="CM46" s="623"/>
      <c r="CN46" s="623"/>
      <c r="CO46" s="623"/>
      <c r="CP46" s="623"/>
      <c r="CQ46" s="624"/>
      <c r="CR46" s="625">
        <v>5780846</v>
      </c>
      <c r="CS46" s="626"/>
      <c r="CT46" s="626"/>
      <c r="CU46" s="626"/>
      <c r="CV46" s="626"/>
      <c r="CW46" s="626"/>
      <c r="CX46" s="626"/>
      <c r="CY46" s="627"/>
      <c r="CZ46" s="659">
        <v>4.0999999999999996</v>
      </c>
      <c r="DA46" s="708"/>
      <c r="DB46" s="708"/>
      <c r="DC46" s="709"/>
      <c r="DD46" s="634">
        <v>1643178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344</v>
      </c>
      <c r="CG47" s="623"/>
      <c r="CH47" s="623"/>
      <c r="CI47" s="623"/>
      <c r="CJ47" s="623"/>
      <c r="CK47" s="623"/>
      <c r="CL47" s="623"/>
      <c r="CM47" s="623"/>
      <c r="CN47" s="623"/>
      <c r="CO47" s="623"/>
      <c r="CP47" s="623"/>
      <c r="CQ47" s="624"/>
      <c r="CR47" s="625">
        <v>57419</v>
      </c>
      <c r="CS47" s="645"/>
      <c r="CT47" s="645"/>
      <c r="CU47" s="645"/>
      <c r="CV47" s="645"/>
      <c r="CW47" s="645"/>
      <c r="CX47" s="645"/>
      <c r="CY47" s="646"/>
      <c r="CZ47" s="659">
        <v>0</v>
      </c>
      <c r="DA47" s="660"/>
      <c r="DB47" s="660"/>
      <c r="DC47" s="661"/>
      <c r="DD47" s="634">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345</v>
      </c>
      <c r="CG48" s="623"/>
      <c r="CH48" s="623"/>
      <c r="CI48" s="623"/>
      <c r="CJ48" s="623"/>
      <c r="CK48" s="623"/>
      <c r="CL48" s="623"/>
      <c r="CM48" s="623"/>
      <c r="CN48" s="623"/>
      <c r="CO48" s="623"/>
      <c r="CP48" s="623"/>
      <c r="CQ48" s="624"/>
      <c r="CR48" s="625" t="s">
        <v>225</v>
      </c>
      <c r="CS48" s="626"/>
      <c r="CT48" s="626"/>
      <c r="CU48" s="626"/>
      <c r="CV48" s="626"/>
      <c r="CW48" s="626"/>
      <c r="CX48" s="626"/>
      <c r="CY48" s="627"/>
      <c r="CZ48" s="659" t="s">
        <v>225</v>
      </c>
      <c r="DA48" s="708"/>
      <c r="DB48" s="708"/>
      <c r="DC48" s="709"/>
      <c r="DD48" s="634" t="s">
        <v>225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346</v>
      </c>
      <c r="CE49" s="669"/>
      <c r="CF49" s="669"/>
      <c r="CG49" s="669"/>
      <c r="CH49" s="669"/>
      <c r="CI49" s="669"/>
      <c r="CJ49" s="669"/>
      <c r="CK49" s="669"/>
      <c r="CL49" s="669"/>
      <c r="CM49" s="669"/>
      <c r="CN49" s="669"/>
      <c r="CO49" s="669"/>
      <c r="CP49" s="669"/>
      <c r="CQ49" s="670"/>
      <c r="CR49" s="697">
        <v>139390594</v>
      </c>
      <c r="CS49" s="693"/>
      <c r="CT49" s="693"/>
      <c r="CU49" s="693"/>
      <c r="CV49" s="693"/>
      <c r="CW49" s="693"/>
      <c r="CX49" s="693"/>
      <c r="CY49" s="720"/>
      <c r="CZ49" s="721">
        <v>100</v>
      </c>
      <c r="DA49" s="722"/>
      <c r="DB49" s="722"/>
      <c r="DC49" s="723"/>
      <c r="DD49" s="724">
        <v>79020798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369</v>
      </c>
      <c r="C7" s="752"/>
      <c r="D7" s="752"/>
      <c r="E7" s="752"/>
      <c r="F7" s="752"/>
      <c r="G7" s="752"/>
      <c r="H7" s="752"/>
      <c r="I7" s="752"/>
      <c r="J7" s="752"/>
      <c r="K7" s="752"/>
      <c r="L7" s="752"/>
      <c r="M7" s="752"/>
      <c r="N7" s="752"/>
      <c r="O7" s="752"/>
      <c r="P7" s="753"/>
      <c r="Q7" s="754">
        <v>139526</v>
      </c>
      <c r="R7" s="755"/>
      <c r="S7" s="755"/>
      <c r="T7" s="755"/>
      <c r="U7" s="755"/>
      <c r="V7" s="755">
        <v>138016</v>
      </c>
      <c r="W7" s="755"/>
      <c r="X7" s="755"/>
      <c r="Y7" s="755"/>
      <c r="Z7" s="755"/>
      <c r="AA7" s="755">
        <f>Q7-V7</f>
        <v>1510</v>
      </c>
      <c r="AB7" s="755"/>
      <c r="AC7" s="755"/>
      <c r="AD7" s="755"/>
      <c r="AE7" s="756"/>
      <c r="AF7" s="757">
        <v>1493</v>
      </c>
      <c r="AG7" s="758"/>
      <c r="AH7" s="758"/>
      <c r="AI7" s="758"/>
      <c r="AJ7" s="759"/>
      <c r="AK7" s="794">
        <v>2894</v>
      </c>
      <c r="AL7" s="795"/>
      <c r="AM7" s="795"/>
      <c r="AN7" s="795"/>
      <c r="AO7" s="795"/>
      <c r="AP7" s="795">
        <v>131716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581</v>
      </c>
      <c r="BT7" s="799"/>
      <c r="BU7" s="799"/>
      <c r="BV7" s="799"/>
      <c r="BW7" s="799"/>
      <c r="BX7" s="799"/>
      <c r="BY7" s="799"/>
      <c r="BZ7" s="799"/>
      <c r="CA7" s="799"/>
      <c r="CB7" s="799"/>
      <c r="CC7" s="799"/>
      <c r="CD7" s="799"/>
      <c r="CE7" s="799"/>
      <c r="CF7" s="799"/>
      <c r="CG7" s="800"/>
      <c r="CH7" s="791">
        <v>-417</v>
      </c>
      <c r="CI7" s="792"/>
      <c r="CJ7" s="792"/>
      <c r="CK7" s="792"/>
      <c r="CL7" s="793"/>
      <c r="CM7" s="791">
        <v>533</v>
      </c>
      <c r="CN7" s="792"/>
      <c r="CO7" s="792"/>
      <c r="CP7" s="792"/>
      <c r="CQ7" s="793"/>
      <c r="CR7" s="791">
        <v>20</v>
      </c>
      <c r="CS7" s="792"/>
      <c r="CT7" s="792"/>
      <c r="CU7" s="792"/>
      <c r="CV7" s="793"/>
      <c r="CW7" s="791">
        <v>156</v>
      </c>
      <c r="CX7" s="792"/>
      <c r="CY7" s="792"/>
      <c r="CZ7" s="792"/>
      <c r="DA7" s="793"/>
      <c r="DB7" s="791" t="s">
        <v>500</v>
      </c>
      <c r="DC7" s="792"/>
      <c r="DD7" s="792"/>
      <c r="DE7" s="792"/>
      <c r="DF7" s="793"/>
      <c r="DG7" s="791" t="s">
        <v>500</v>
      </c>
      <c r="DH7" s="792"/>
      <c r="DI7" s="792"/>
      <c r="DJ7" s="792"/>
      <c r="DK7" s="793"/>
      <c r="DL7" s="791" t="s">
        <v>500</v>
      </c>
      <c r="DM7" s="792"/>
      <c r="DN7" s="792"/>
      <c r="DO7" s="792"/>
      <c r="DP7" s="793"/>
      <c r="DQ7" s="791" t="s">
        <v>500</v>
      </c>
      <c r="DR7" s="792"/>
      <c r="DS7" s="792"/>
      <c r="DT7" s="792"/>
      <c r="DU7" s="793"/>
      <c r="DV7" s="772"/>
      <c r="DW7" s="773"/>
      <c r="DX7" s="773"/>
      <c r="DY7" s="773"/>
      <c r="DZ7" s="774"/>
      <c r="EA7" s="207"/>
    </row>
    <row r="8" spans="1:131" s="208" customFormat="1" ht="26.25" customHeight="1">
      <c r="A8" s="214">
        <v>2</v>
      </c>
      <c r="B8" s="775" t="s">
        <v>370</v>
      </c>
      <c r="C8" s="776"/>
      <c r="D8" s="776"/>
      <c r="E8" s="776"/>
      <c r="F8" s="776"/>
      <c r="G8" s="776"/>
      <c r="H8" s="776"/>
      <c r="I8" s="776"/>
      <c r="J8" s="776"/>
      <c r="K8" s="776"/>
      <c r="L8" s="776"/>
      <c r="M8" s="776"/>
      <c r="N8" s="776"/>
      <c r="O8" s="776"/>
      <c r="P8" s="777"/>
      <c r="Q8" s="778">
        <v>3520</v>
      </c>
      <c r="R8" s="779"/>
      <c r="S8" s="779"/>
      <c r="T8" s="779"/>
      <c r="U8" s="779"/>
      <c r="V8" s="779">
        <v>3489</v>
      </c>
      <c r="W8" s="779"/>
      <c r="X8" s="779"/>
      <c r="Y8" s="779"/>
      <c r="Z8" s="779"/>
      <c r="AA8" s="779">
        <f>Q8-V8</f>
        <v>31</v>
      </c>
      <c r="AB8" s="779"/>
      <c r="AC8" s="779"/>
      <c r="AD8" s="779"/>
      <c r="AE8" s="780"/>
      <c r="AF8" s="781">
        <v>31</v>
      </c>
      <c r="AG8" s="782"/>
      <c r="AH8" s="782"/>
      <c r="AI8" s="782"/>
      <c r="AJ8" s="783"/>
      <c r="AK8" s="784">
        <v>2063</v>
      </c>
      <c r="AL8" s="785"/>
      <c r="AM8" s="785"/>
      <c r="AN8" s="785"/>
      <c r="AO8" s="785"/>
      <c r="AP8" s="785">
        <v>12309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571</v>
      </c>
      <c r="BT8" s="789"/>
      <c r="BU8" s="789"/>
      <c r="BV8" s="789"/>
      <c r="BW8" s="789"/>
      <c r="BX8" s="789"/>
      <c r="BY8" s="789"/>
      <c r="BZ8" s="789"/>
      <c r="CA8" s="789"/>
      <c r="CB8" s="789"/>
      <c r="CC8" s="789"/>
      <c r="CD8" s="789"/>
      <c r="CE8" s="789"/>
      <c r="CF8" s="789"/>
      <c r="CG8" s="790"/>
      <c r="CH8" s="801">
        <v>-1</v>
      </c>
      <c r="CI8" s="802"/>
      <c r="CJ8" s="802"/>
      <c r="CK8" s="802"/>
      <c r="CL8" s="803"/>
      <c r="CM8" s="801">
        <v>417</v>
      </c>
      <c r="CN8" s="802"/>
      <c r="CO8" s="802"/>
      <c r="CP8" s="802"/>
      <c r="CQ8" s="803"/>
      <c r="CR8" s="801">
        <v>305</v>
      </c>
      <c r="CS8" s="802"/>
      <c r="CT8" s="802"/>
      <c r="CU8" s="802"/>
      <c r="CV8" s="803"/>
      <c r="CW8" s="801" t="s">
        <v>500</v>
      </c>
      <c r="CX8" s="802"/>
      <c r="CY8" s="802"/>
      <c r="CZ8" s="802"/>
      <c r="DA8" s="803"/>
      <c r="DB8" s="801" t="s">
        <v>500</v>
      </c>
      <c r="DC8" s="802"/>
      <c r="DD8" s="802"/>
      <c r="DE8" s="802"/>
      <c r="DF8" s="803"/>
      <c r="DG8" s="801" t="s">
        <v>500</v>
      </c>
      <c r="DH8" s="802"/>
      <c r="DI8" s="802"/>
      <c r="DJ8" s="802"/>
      <c r="DK8" s="803"/>
      <c r="DL8" s="801" t="s">
        <v>500</v>
      </c>
      <c r="DM8" s="802"/>
      <c r="DN8" s="802"/>
      <c r="DO8" s="802"/>
      <c r="DP8" s="803"/>
      <c r="DQ8" s="801" t="s">
        <v>500</v>
      </c>
      <c r="DR8" s="802"/>
      <c r="DS8" s="802"/>
      <c r="DT8" s="802"/>
      <c r="DU8" s="803"/>
      <c r="DV8" s="804"/>
      <c r="DW8" s="805"/>
      <c r="DX8" s="805"/>
      <c r="DY8" s="805"/>
      <c r="DZ8" s="806"/>
      <c r="EA8" s="207"/>
    </row>
    <row r="9" spans="1:131" s="208" customFormat="1" ht="26.25" customHeight="1">
      <c r="A9" s="214">
        <v>3</v>
      </c>
      <c r="B9" s="775" t="s">
        <v>371</v>
      </c>
      <c r="C9" s="776"/>
      <c r="D9" s="776"/>
      <c r="E9" s="776"/>
      <c r="F9" s="776"/>
      <c r="G9" s="776"/>
      <c r="H9" s="776"/>
      <c r="I9" s="776"/>
      <c r="J9" s="776"/>
      <c r="K9" s="776"/>
      <c r="L9" s="776"/>
      <c r="M9" s="776"/>
      <c r="N9" s="776"/>
      <c r="O9" s="776"/>
      <c r="P9" s="777"/>
      <c r="Q9" s="778">
        <v>39</v>
      </c>
      <c r="R9" s="779"/>
      <c r="S9" s="779"/>
      <c r="T9" s="779"/>
      <c r="U9" s="779"/>
      <c r="V9" s="779">
        <v>36</v>
      </c>
      <c r="W9" s="779"/>
      <c r="X9" s="779"/>
      <c r="Y9" s="779"/>
      <c r="Z9" s="779"/>
      <c r="AA9" s="779">
        <f>Q9-V9</f>
        <v>3</v>
      </c>
      <c r="AB9" s="779"/>
      <c r="AC9" s="779"/>
      <c r="AD9" s="779"/>
      <c r="AE9" s="780"/>
      <c r="AF9" s="781">
        <v>3</v>
      </c>
      <c r="AG9" s="782"/>
      <c r="AH9" s="782"/>
      <c r="AI9" s="782"/>
      <c r="AJ9" s="783"/>
      <c r="AK9" s="784" t="s">
        <v>568</v>
      </c>
      <c r="AL9" s="785"/>
      <c r="AM9" s="785"/>
      <c r="AN9" s="785"/>
      <c r="AO9" s="785"/>
      <c r="AP9" s="785" t="s">
        <v>500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580</v>
      </c>
      <c r="BS9" s="788" t="s">
        <v>572</v>
      </c>
      <c r="BT9" s="789"/>
      <c r="BU9" s="789"/>
      <c r="BV9" s="789"/>
      <c r="BW9" s="789"/>
      <c r="BX9" s="789"/>
      <c r="BY9" s="789"/>
      <c r="BZ9" s="789"/>
      <c r="CA9" s="789"/>
      <c r="CB9" s="789"/>
      <c r="CC9" s="789"/>
      <c r="CD9" s="789"/>
      <c r="CE9" s="789"/>
      <c r="CF9" s="789"/>
      <c r="CG9" s="790"/>
      <c r="CH9" s="801">
        <v>11</v>
      </c>
      <c r="CI9" s="802"/>
      <c r="CJ9" s="802"/>
      <c r="CK9" s="802"/>
      <c r="CL9" s="803"/>
      <c r="CM9" s="801">
        <v>1158</v>
      </c>
      <c r="CN9" s="802"/>
      <c r="CO9" s="802"/>
      <c r="CP9" s="802"/>
      <c r="CQ9" s="803"/>
      <c r="CR9" s="801">
        <v>10</v>
      </c>
      <c r="CS9" s="802"/>
      <c r="CT9" s="802"/>
      <c r="CU9" s="802"/>
      <c r="CV9" s="803"/>
      <c r="CW9" s="801" t="s">
        <v>500</v>
      </c>
      <c r="CX9" s="802"/>
      <c r="CY9" s="802"/>
      <c r="CZ9" s="802"/>
      <c r="DA9" s="803"/>
      <c r="DB9" s="801" t="s">
        <v>500</v>
      </c>
      <c r="DC9" s="802"/>
      <c r="DD9" s="802"/>
      <c r="DE9" s="802"/>
      <c r="DF9" s="803"/>
      <c r="DG9" s="801">
        <v>2367</v>
      </c>
      <c r="DH9" s="802"/>
      <c r="DI9" s="802"/>
      <c r="DJ9" s="802"/>
      <c r="DK9" s="803"/>
      <c r="DL9" s="801" t="s">
        <v>500</v>
      </c>
      <c r="DM9" s="802"/>
      <c r="DN9" s="802"/>
      <c r="DO9" s="802"/>
      <c r="DP9" s="803"/>
      <c r="DQ9" s="801">
        <v>1940</v>
      </c>
      <c r="DR9" s="802"/>
      <c r="DS9" s="802"/>
      <c r="DT9" s="802"/>
      <c r="DU9" s="803"/>
      <c r="DV9" s="804"/>
      <c r="DW9" s="805"/>
      <c r="DX9" s="805"/>
      <c r="DY9" s="805"/>
      <c r="DZ9" s="806"/>
      <c r="EA9" s="207"/>
    </row>
    <row r="10" spans="1:131" s="208" customFormat="1" ht="26.25" customHeight="1">
      <c r="A10" s="214">
        <v>4</v>
      </c>
      <c r="B10" s="775" t="s">
        <v>372</v>
      </c>
      <c r="C10" s="776"/>
      <c r="D10" s="776"/>
      <c r="E10" s="776"/>
      <c r="F10" s="776"/>
      <c r="G10" s="776"/>
      <c r="H10" s="776"/>
      <c r="I10" s="776"/>
      <c r="J10" s="776"/>
      <c r="K10" s="776"/>
      <c r="L10" s="776"/>
      <c r="M10" s="776"/>
      <c r="N10" s="776"/>
      <c r="O10" s="776"/>
      <c r="P10" s="777"/>
      <c r="Q10" s="778">
        <v>170</v>
      </c>
      <c r="R10" s="779"/>
      <c r="S10" s="779"/>
      <c r="T10" s="779"/>
      <c r="U10" s="779"/>
      <c r="V10" s="779">
        <v>80</v>
      </c>
      <c r="W10" s="779"/>
      <c r="X10" s="779"/>
      <c r="Y10" s="779"/>
      <c r="Z10" s="779"/>
      <c r="AA10" s="779">
        <f>Q10-V10</f>
        <v>90</v>
      </c>
      <c r="AB10" s="779"/>
      <c r="AC10" s="779"/>
      <c r="AD10" s="779"/>
      <c r="AE10" s="780"/>
      <c r="AF10" s="781">
        <v>1</v>
      </c>
      <c r="AG10" s="782"/>
      <c r="AH10" s="782"/>
      <c r="AI10" s="782"/>
      <c r="AJ10" s="783"/>
      <c r="AK10" s="784">
        <v>1</v>
      </c>
      <c r="AL10" s="785"/>
      <c r="AM10" s="785"/>
      <c r="AN10" s="785"/>
      <c r="AO10" s="785"/>
      <c r="AP10" s="785">
        <v>165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573</v>
      </c>
      <c r="BT10" s="789"/>
      <c r="BU10" s="789"/>
      <c r="BV10" s="789"/>
      <c r="BW10" s="789"/>
      <c r="BX10" s="789"/>
      <c r="BY10" s="789"/>
      <c r="BZ10" s="789"/>
      <c r="CA10" s="789"/>
      <c r="CB10" s="789"/>
      <c r="CC10" s="789"/>
      <c r="CD10" s="789"/>
      <c r="CE10" s="789"/>
      <c r="CF10" s="789"/>
      <c r="CG10" s="790"/>
      <c r="CH10" s="801">
        <v>22</v>
      </c>
      <c r="CI10" s="802"/>
      <c r="CJ10" s="802"/>
      <c r="CK10" s="802"/>
      <c r="CL10" s="803"/>
      <c r="CM10" s="801">
        <v>956</v>
      </c>
      <c r="CN10" s="802"/>
      <c r="CO10" s="802"/>
      <c r="CP10" s="802"/>
      <c r="CQ10" s="803"/>
      <c r="CR10" s="801">
        <v>80</v>
      </c>
      <c r="CS10" s="802"/>
      <c r="CT10" s="802"/>
      <c r="CU10" s="802"/>
      <c r="CV10" s="803"/>
      <c r="CW10" s="801" t="s">
        <v>500</v>
      </c>
      <c r="CX10" s="802"/>
      <c r="CY10" s="802"/>
      <c r="CZ10" s="802"/>
      <c r="DA10" s="803"/>
      <c r="DB10" s="801" t="s">
        <v>500</v>
      </c>
      <c r="DC10" s="802"/>
      <c r="DD10" s="802"/>
      <c r="DE10" s="802"/>
      <c r="DF10" s="803"/>
      <c r="DG10" s="801" t="s">
        <v>500</v>
      </c>
      <c r="DH10" s="802"/>
      <c r="DI10" s="802"/>
      <c r="DJ10" s="802"/>
      <c r="DK10" s="803"/>
      <c r="DL10" s="801" t="s">
        <v>500</v>
      </c>
      <c r="DM10" s="802"/>
      <c r="DN10" s="802"/>
      <c r="DO10" s="802"/>
      <c r="DP10" s="803"/>
      <c r="DQ10" s="801" t="s">
        <v>500</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574</v>
      </c>
      <c r="BT11" s="789"/>
      <c r="BU11" s="789"/>
      <c r="BV11" s="789"/>
      <c r="BW11" s="789"/>
      <c r="BX11" s="789"/>
      <c r="BY11" s="789"/>
      <c r="BZ11" s="789"/>
      <c r="CA11" s="789"/>
      <c r="CB11" s="789"/>
      <c r="CC11" s="789"/>
      <c r="CD11" s="789"/>
      <c r="CE11" s="789"/>
      <c r="CF11" s="789"/>
      <c r="CG11" s="790"/>
      <c r="CH11" s="801">
        <v>16</v>
      </c>
      <c r="CI11" s="802"/>
      <c r="CJ11" s="802"/>
      <c r="CK11" s="802"/>
      <c r="CL11" s="803"/>
      <c r="CM11" s="801">
        <v>102</v>
      </c>
      <c r="CN11" s="802"/>
      <c r="CO11" s="802"/>
      <c r="CP11" s="802"/>
      <c r="CQ11" s="803"/>
      <c r="CR11" s="801">
        <v>35</v>
      </c>
      <c r="CS11" s="802"/>
      <c r="CT11" s="802"/>
      <c r="CU11" s="802"/>
      <c r="CV11" s="803"/>
      <c r="CW11" s="801" t="s">
        <v>500</v>
      </c>
      <c r="CX11" s="802"/>
      <c r="CY11" s="802"/>
      <c r="CZ11" s="802"/>
      <c r="DA11" s="803"/>
      <c r="DB11" s="801" t="s">
        <v>500</v>
      </c>
      <c r="DC11" s="802"/>
      <c r="DD11" s="802"/>
      <c r="DE11" s="802"/>
      <c r="DF11" s="803"/>
      <c r="DG11" s="801" t="s">
        <v>500</v>
      </c>
      <c r="DH11" s="802"/>
      <c r="DI11" s="802"/>
      <c r="DJ11" s="802"/>
      <c r="DK11" s="803"/>
      <c r="DL11" s="801" t="s">
        <v>500</v>
      </c>
      <c r="DM11" s="802"/>
      <c r="DN11" s="802"/>
      <c r="DO11" s="802"/>
      <c r="DP11" s="803"/>
      <c r="DQ11" s="801" t="s">
        <v>500</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575</v>
      </c>
      <c r="BT12" s="789"/>
      <c r="BU12" s="789"/>
      <c r="BV12" s="789"/>
      <c r="BW12" s="789"/>
      <c r="BX12" s="789"/>
      <c r="BY12" s="789"/>
      <c r="BZ12" s="789"/>
      <c r="CA12" s="789"/>
      <c r="CB12" s="789"/>
      <c r="CC12" s="789"/>
      <c r="CD12" s="789"/>
      <c r="CE12" s="789"/>
      <c r="CF12" s="789"/>
      <c r="CG12" s="790"/>
      <c r="CH12" s="801">
        <v>13</v>
      </c>
      <c r="CI12" s="802"/>
      <c r="CJ12" s="802"/>
      <c r="CK12" s="802"/>
      <c r="CL12" s="803"/>
      <c r="CM12" s="801">
        <v>192</v>
      </c>
      <c r="CN12" s="802"/>
      <c r="CO12" s="802"/>
      <c r="CP12" s="802"/>
      <c r="CQ12" s="803"/>
      <c r="CR12" s="801">
        <v>3</v>
      </c>
      <c r="CS12" s="802"/>
      <c r="CT12" s="802"/>
      <c r="CU12" s="802"/>
      <c r="CV12" s="803"/>
      <c r="CW12" s="801">
        <v>11</v>
      </c>
      <c r="CX12" s="802"/>
      <c r="CY12" s="802"/>
      <c r="CZ12" s="802"/>
      <c r="DA12" s="803"/>
      <c r="DB12" s="801" t="s">
        <v>500</v>
      </c>
      <c r="DC12" s="802"/>
      <c r="DD12" s="802"/>
      <c r="DE12" s="802"/>
      <c r="DF12" s="803"/>
      <c r="DG12" s="801" t="s">
        <v>500</v>
      </c>
      <c r="DH12" s="802"/>
      <c r="DI12" s="802"/>
      <c r="DJ12" s="802"/>
      <c r="DK12" s="803"/>
      <c r="DL12" s="801" t="s">
        <v>500</v>
      </c>
      <c r="DM12" s="802"/>
      <c r="DN12" s="802"/>
      <c r="DO12" s="802"/>
      <c r="DP12" s="803"/>
      <c r="DQ12" s="801" t="s">
        <v>500</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576</v>
      </c>
      <c r="BT13" s="789"/>
      <c r="BU13" s="789"/>
      <c r="BV13" s="789"/>
      <c r="BW13" s="789"/>
      <c r="BX13" s="789"/>
      <c r="BY13" s="789"/>
      <c r="BZ13" s="789"/>
      <c r="CA13" s="789"/>
      <c r="CB13" s="789"/>
      <c r="CC13" s="789"/>
      <c r="CD13" s="789"/>
      <c r="CE13" s="789"/>
      <c r="CF13" s="789"/>
      <c r="CG13" s="790"/>
      <c r="CH13" s="801">
        <v>9</v>
      </c>
      <c r="CI13" s="802"/>
      <c r="CJ13" s="802"/>
      <c r="CK13" s="802"/>
      <c r="CL13" s="803"/>
      <c r="CM13" s="801">
        <v>197</v>
      </c>
      <c r="CN13" s="802"/>
      <c r="CO13" s="802"/>
      <c r="CP13" s="802"/>
      <c r="CQ13" s="803"/>
      <c r="CR13" s="801">
        <v>30</v>
      </c>
      <c r="CS13" s="802"/>
      <c r="CT13" s="802"/>
      <c r="CU13" s="802"/>
      <c r="CV13" s="803"/>
      <c r="CW13" s="801">
        <v>63</v>
      </c>
      <c r="CX13" s="802"/>
      <c r="CY13" s="802"/>
      <c r="CZ13" s="802"/>
      <c r="DA13" s="803"/>
      <c r="DB13" s="801" t="s">
        <v>500</v>
      </c>
      <c r="DC13" s="802"/>
      <c r="DD13" s="802"/>
      <c r="DE13" s="802"/>
      <c r="DF13" s="803"/>
      <c r="DG13" s="801" t="s">
        <v>500</v>
      </c>
      <c r="DH13" s="802"/>
      <c r="DI13" s="802"/>
      <c r="DJ13" s="802"/>
      <c r="DK13" s="803"/>
      <c r="DL13" s="801" t="s">
        <v>500</v>
      </c>
      <c r="DM13" s="802"/>
      <c r="DN13" s="802"/>
      <c r="DO13" s="802"/>
      <c r="DP13" s="803"/>
      <c r="DQ13" s="801" t="s">
        <v>500</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577</v>
      </c>
      <c r="BT14" s="789"/>
      <c r="BU14" s="789"/>
      <c r="BV14" s="789"/>
      <c r="BW14" s="789"/>
      <c r="BX14" s="789"/>
      <c r="BY14" s="789"/>
      <c r="BZ14" s="789"/>
      <c r="CA14" s="789"/>
      <c r="CB14" s="789"/>
      <c r="CC14" s="789"/>
      <c r="CD14" s="789"/>
      <c r="CE14" s="789"/>
      <c r="CF14" s="789"/>
      <c r="CG14" s="790"/>
      <c r="CH14" s="801">
        <v>-13</v>
      </c>
      <c r="CI14" s="802"/>
      <c r="CJ14" s="802"/>
      <c r="CK14" s="802"/>
      <c r="CL14" s="803"/>
      <c r="CM14" s="801">
        <v>4</v>
      </c>
      <c r="CN14" s="802"/>
      <c r="CO14" s="802"/>
      <c r="CP14" s="802"/>
      <c r="CQ14" s="803"/>
      <c r="CR14" s="801">
        <v>15</v>
      </c>
      <c r="CS14" s="802"/>
      <c r="CT14" s="802"/>
      <c r="CU14" s="802"/>
      <c r="CV14" s="803"/>
      <c r="CW14" s="801" t="s">
        <v>500</v>
      </c>
      <c r="CX14" s="802"/>
      <c r="CY14" s="802"/>
      <c r="CZ14" s="802"/>
      <c r="DA14" s="803"/>
      <c r="DB14" s="801" t="s">
        <v>500</v>
      </c>
      <c r="DC14" s="802"/>
      <c r="DD14" s="802"/>
      <c r="DE14" s="802"/>
      <c r="DF14" s="803"/>
      <c r="DG14" s="801" t="s">
        <v>500</v>
      </c>
      <c r="DH14" s="802"/>
      <c r="DI14" s="802"/>
      <c r="DJ14" s="802"/>
      <c r="DK14" s="803"/>
      <c r="DL14" s="801" t="s">
        <v>500</v>
      </c>
      <c r="DM14" s="802"/>
      <c r="DN14" s="802"/>
      <c r="DO14" s="802"/>
      <c r="DP14" s="803"/>
      <c r="DQ14" s="801" t="s">
        <v>500</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578</v>
      </c>
      <c r="BT15" s="789"/>
      <c r="BU15" s="789"/>
      <c r="BV15" s="789"/>
      <c r="BW15" s="789"/>
      <c r="BX15" s="789"/>
      <c r="BY15" s="789"/>
      <c r="BZ15" s="789"/>
      <c r="CA15" s="789"/>
      <c r="CB15" s="789"/>
      <c r="CC15" s="789"/>
      <c r="CD15" s="789"/>
      <c r="CE15" s="789"/>
      <c r="CF15" s="789"/>
      <c r="CG15" s="790"/>
      <c r="CH15" s="801">
        <v>0</v>
      </c>
      <c r="CI15" s="802"/>
      <c r="CJ15" s="802"/>
      <c r="CK15" s="802"/>
      <c r="CL15" s="803"/>
      <c r="CM15" s="801">
        <v>38</v>
      </c>
      <c r="CN15" s="802"/>
      <c r="CO15" s="802"/>
      <c r="CP15" s="802"/>
      <c r="CQ15" s="803"/>
      <c r="CR15" s="801">
        <v>20</v>
      </c>
      <c r="CS15" s="802"/>
      <c r="CT15" s="802"/>
      <c r="CU15" s="802"/>
      <c r="CV15" s="803"/>
      <c r="CW15" s="801">
        <v>17</v>
      </c>
      <c r="CX15" s="802"/>
      <c r="CY15" s="802"/>
      <c r="CZ15" s="802"/>
      <c r="DA15" s="803"/>
      <c r="DB15" s="801" t="s">
        <v>500</v>
      </c>
      <c r="DC15" s="802"/>
      <c r="DD15" s="802"/>
      <c r="DE15" s="802"/>
      <c r="DF15" s="803"/>
      <c r="DG15" s="801" t="s">
        <v>500</v>
      </c>
      <c r="DH15" s="802"/>
      <c r="DI15" s="802"/>
      <c r="DJ15" s="802"/>
      <c r="DK15" s="803"/>
      <c r="DL15" s="801" t="s">
        <v>500</v>
      </c>
      <c r="DM15" s="802"/>
      <c r="DN15" s="802"/>
      <c r="DO15" s="802"/>
      <c r="DP15" s="803"/>
      <c r="DQ15" s="801" t="s">
        <v>500</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579</v>
      </c>
      <c r="BT16" s="789"/>
      <c r="BU16" s="789"/>
      <c r="BV16" s="789"/>
      <c r="BW16" s="789"/>
      <c r="BX16" s="789"/>
      <c r="BY16" s="789"/>
      <c r="BZ16" s="789"/>
      <c r="CA16" s="789"/>
      <c r="CB16" s="789"/>
      <c r="CC16" s="789"/>
      <c r="CD16" s="789"/>
      <c r="CE16" s="789"/>
      <c r="CF16" s="789"/>
      <c r="CG16" s="790"/>
      <c r="CH16" s="801">
        <v>411</v>
      </c>
      <c r="CI16" s="802"/>
      <c r="CJ16" s="802"/>
      <c r="CK16" s="802"/>
      <c r="CL16" s="803"/>
      <c r="CM16" s="801">
        <v>-34</v>
      </c>
      <c r="CN16" s="802"/>
      <c r="CO16" s="802"/>
      <c r="CP16" s="802"/>
      <c r="CQ16" s="803"/>
      <c r="CR16" s="801">
        <v>40</v>
      </c>
      <c r="CS16" s="802"/>
      <c r="CT16" s="802"/>
      <c r="CU16" s="802"/>
      <c r="CV16" s="803"/>
      <c r="CW16" s="801" t="s">
        <v>500</v>
      </c>
      <c r="CX16" s="802"/>
      <c r="CY16" s="802"/>
      <c r="CZ16" s="802"/>
      <c r="DA16" s="803"/>
      <c r="DB16" s="801" t="s">
        <v>500</v>
      </c>
      <c r="DC16" s="802"/>
      <c r="DD16" s="802"/>
      <c r="DE16" s="802"/>
      <c r="DF16" s="803"/>
      <c r="DG16" s="801" t="s">
        <v>500</v>
      </c>
      <c r="DH16" s="802"/>
      <c r="DI16" s="802"/>
      <c r="DJ16" s="802"/>
      <c r="DK16" s="803"/>
      <c r="DL16" s="801" t="s">
        <v>500</v>
      </c>
      <c r="DM16" s="802"/>
      <c r="DN16" s="802"/>
      <c r="DO16" s="802"/>
      <c r="DP16" s="803"/>
      <c r="DQ16" s="801" t="s">
        <v>500</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373</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374</v>
      </c>
      <c r="B23" s="810" t="s">
        <v>375</v>
      </c>
      <c r="C23" s="811"/>
      <c r="D23" s="811"/>
      <c r="E23" s="811"/>
      <c r="F23" s="811"/>
      <c r="G23" s="811"/>
      <c r="H23" s="811"/>
      <c r="I23" s="811"/>
      <c r="J23" s="811"/>
      <c r="K23" s="811"/>
      <c r="L23" s="811"/>
      <c r="M23" s="811"/>
      <c r="N23" s="811"/>
      <c r="O23" s="811"/>
      <c r="P23" s="812"/>
      <c r="Q23" s="813">
        <f>Q7+Q8+Q9+Q10</f>
        <v>143255</v>
      </c>
      <c r="R23" s="814"/>
      <c r="S23" s="814"/>
      <c r="T23" s="814"/>
      <c r="U23" s="814"/>
      <c r="V23" s="814">
        <f t="shared" ref="V23" si="0">V7+V8+V9+V10</f>
        <v>141621</v>
      </c>
      <c r="W23" s="814"/>
      <c r="X23" s="814"/>
      <c r="Y23" s="814"/>
      <c r="Z23" s="814"/>
      <c r="AA23" s="814">
        <f t="shared" ref="AA23" si="1">AA7+AA8+AA9+AA10</f>
        <v>1634</v>
      </c>
      <c r="AB23" s="814"/>
      <c r="AC23" s="814"/>
      <c r="AD23" s="814"/>
      <c r="AE23" s="815"/>
      <c r="AF23" s="816">
        <v>1528</v>
      </c>
      <c r="AG23" s="814"/>
      <c r="AH23" s="814"/>
      <c r="AI23" s="814"/>
      <c r="AJ23" s="817"/>
      <c r="AK23" s="818"/>
      <c r="AL23" s="819"/>
      <c r="AM23" s="819"/>
      <c r="AN23" s="819"/>
      <c r="AO23" s="819"/>
      <c r="AP23" s="814">
        <f>AP7+AP8+AP10</f>
        <v>144190</v>
      </c>
      <c r="AQ23" s="814"/>
      <c r="AR23" s="814"/>
      <c r="AS23" s="814"/>
      <c r="AT23" s="814"/>
      <c r="AU23" s="820"/>
      <c r="AV23" s="820"/>
      <c r="AW23" s="820"/>
      <c r="AX23" s="820"/>
      <c r="AY23" s="821"/>
      <c r="AZ23" s="829" t="s">
        <v>225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352</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2">
        <v>37036</v>
      </c>
      <c r="R28" s="843"/>
      <c r="S28" s="843"/>
      <c r="T28" s="843"/>
      <c r="U28" s="843"/>
      <c r="V28" s="843">
        <v>37489</v>
      </c>
      <c r="W28" s="843"/>
      <c r="X28" s="843"/>
      <c r="Y28" s="843"/>
      <c r="Z28" s="843"/>
      <c r="AA28" s="843">
        <f t="shared" ref="AA28:AA37" si="2">Q28-V28</f>
        <v>-453</v>
      </c>
      <c r="AB28" s="843"/>
      <c r="AC28" s="843"/>
      <c r="AD28" s="843"/>
      <c r="AE28" s="844"/>
      <c r="AF28" s="845">
        <v>-453</v>
      </c>
      <c r="AG28" s="843"/>
      <c r="AH28" s="843"/>
      <c r="AI28" s="843"/>
      <c r="AJ28" s="846"/>
      <c r="AK28" s="847">
        <v>3347</v>
      </c>
      <c r="AL28" s="838"/>
      <c r="AM28" s="838"/>
      <c r="AN28" s="838"/>
      <c r="AO28" s="838"/>
      <c r="AP28" s="838" t="s">
        <v>500</v>
      </c>
      <c r="AQ28" s="838"/>
      <c r="AR28" s="838"/>
      <c r="AS28" s="838"/>
      <c r="AT28" s="838"/>
      <c r="AU28" s="838" t="s">
        <v>500</v>
      </c>
      <c r="AV28" s="838"/>
      <c r="AW28" s="838"/>
      <c r="AX28" s="838"/>
      <c r="AY28" s="838"/>
      <c r="AZ28" s="839" t="s">
        <v>500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15532</v>
      </c>
      <c r="R29" s="779"/>
      <c r="S29" s="779"/>
      <c r="T29" s="779"/>
      <c r="U29" s="779"/>
      <c r="V29" s="779">
        <v>15555</v>
      </c>
      <c r="W29" s="779"/>
      <c r="X29" s="779"/>
      <c r="Y29" s="779"/>
      <c r="Z29" s="779"/>
      <c r="AA29" s="779">
        <v>-24</v>
      </c>
      <c r="AB29" s="779"/>
      <c r="AC29" s="779"/>
      <c r="AD29" s="779"/>
      <c r="AE29" s="780"/>
      <c r="AF29" s="781">
        <v>-24</v>
      </c>
      <c r="AG29" s="782"/>
      <c r="AH29" s="782"/>
      <c r="AI29" s="782"/>
      <c r="AJ29" s="783"/>
      <c r="AK29" s="850" t="s">
        <v>500</v>
      </c>
      <c r="AL29" s="851"/>
      <c r="AM29" s="851"/>
      <c r="AN29" s="851"/>
      <c r="AO29" s="851"/>
      <c r="AP29" s="851">
        <v>239</v>
      </c>
      <c r="AQ29" s="851"/>
      <c r="AR29" s="851"/>
      <c r="AS29" s="851"/>
      <c r="AT29" s="851"/>
      <c r="AU29" s="851" t="s">
        <v>500</v>
      </c>
      <c r="AV29" s="851"/>
      <c r="AW29" s="851"/>
      <c r="AX29" s="851"/>
      <c r="AY29" s="851"/>
      <c r="AZ29" s="852" t="s">
        <v>500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27188</v>
      </c>
      <c r="R30" s="779"/>
      <c r="S30" s="779"/>
      <c r="T30" s="779"/>
      <c r="U30" s="779"/>
      <c r="V30" s="779">
        <v>26760</v>
      </c>
      <c r="W30" s="779"/>
      <c r="X30" s="779"/>
      <c r="Y30" s="779"/>
      <c r="Z30" s="779"/>
      <c r="AA30" s="779">
        <v>429</v>
      </c>
      <c r="AB30" s="779"/>
      <c r="AC30" s="779"/>
      <c r="AD30" s="779"/>
      <c r="AE30" s="780"/>
      <c r="AF30" s="781">
        <v>429</v>
      </c>
      <c r="AG30" s="782"/>
      <c r="AH30" s="782"/>
      <c r="AI30" s="782"/>
      <c r="AJ30" s="783"/>
      <c r="AK30" s="850">
        <v>4220</v>
      </c>
      <c r="AL30" s="851"/>
      <c r="AM30" s="851"/>
      <c r="AN30" s="851"/>
      <c r="AO30" s="851"/>
      <c r="AP30" s="851" t="s">
        <v>500</v>
      </c>
      <c r="AQ30" s="851"/>
      <c r="AR30" s="851"/>
      <c r="AS30" s="851"/>
      <c r="AT30" s="851"/>
      <c r="AU30" s="851" t="s">
        <v>500</v>
      </c>
      <c r="AV30" s="851"/>
      <c r="AW30" s="851"/>
      <c r="AX30" s="851"/>
      <c r="AY30" s="851"/>
      <c r="AZ30" s="852" t="s">
        <v>500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3891</v>
      </c>
      <c r="R31" s="779"/>
      <c r="S31" s="779"/>
      <c r="T31" s="779"/>
      <c r="U31" s="779"/>
      <c r="V31" s="779">
        <v>3823</v>
      </c>
      <c r="W31" s="779"/>
      <c r="X31" s="779"/>
      <c r="Y31" s="779"/>
      <c r="Z31" s="779"/>
      <c r="AA31" s="779">
        <f t="shared" si="2"/>
        <v>68</v>
      </c>
      <c r="AB31" s="779"/>
      <c r="AC31" s="779"/>
      <c r="AD31" s="779"/>
      <c r="AE31" s="780"/>
      <c r="AF31" s="781">
        <v>68</v>
      </c>
      <c r="AG31" s="782"/>
      <c r="AH31" s="782"/>
      <c r="AI31" s="782"/>
      <c r="AJ31" s="783"/>
      <c r="AK31" s="850">
        <v>1023</v>
      </c>
      <c r="AL31" s="851"/>
      <c r="AM31" s="851"/>
      <c r="AN31" s="851"/>
      <c r="AO31" s="851"/>
      <c r="AP31" s="851" t="s">
        <v>500</v>
      </c>
      <c r="AQ31" s="851"/>
      <c r="AR31" s="851"/>
      <c r="AS31" s="851"/>
      <c r="AT31" s="851"/>
      <c r="AU31" s="851" t="s">
        <v>500</v>
      </c>
      <c r="AV31" s="851"/>
      <c r="AW31" s="851"/>
      <c r="AX31" s="851"/>
      <c r="AY31" s="851"/>
      <c r="AZ31" s="852" t="s">
        <v>500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4760</v>
      </c>
      <c r="R32" s="779"/>
      <c r="S32" s="779"/>
      <c r="T32" s="779"/>
      <c r="U32" s="779"/>
      <c r="V32" s="779">
        <v>4275</v>
      </c>
      <c r="W32" s="779"/>
      <c r="X32" s="779"/>
      <c r="Y32" s="779"/>
      <c r="Z32" s="779"/>
      <c r="AA32" s="779">
        <v>486</v>
      </c>
      <c r="AB32" s="779"/>
      <c r="AC32" s="779"/>
      <c r="AD32" s="779"/>
      <c r="AE32" s="780"/>
      <c r="AF32" s="781">
        <v>2618</v>
      </c>
      <c r="AG32" s="782"/>
      <c r="AH32" s="782"/>
      <c r="AI32" s="782"/>
      <c r="AJ32" s="783"/>
      <c r="AK32" s="850">
        <v>128</v>
      </c>
      <c r="AL32" s="851"/>
      <c r="AM32" s="851"/>
      <c r="AN32" s="851"/>
      <c r="AO32" s="851"/>
      <c r="AP32" s="851">
        <v>18400</v>
      </c>
      <c r="AQ32" s="851"/>
      <c r="AR32" s="851"/>
      <c r="AS32" s="851"/>
      <c r="AT32" s="851"/>
      <c r="AU32" s="851">
        <v>1086</v>
      </c>
      <c r="AV32" s="851"/>
      <c r="AW32" s="851"/>
      <c r="AX32" s="851"/>
      <c r="AY32" s="851"/>
      <c r="AZ32" s="852" t="s">
        <v>500</v>
      </c>
      <c r="BA32" s="852"/>
      <c r="BB32" s="852"/>
      <c r="BC32" s="852"/>
      <c r="BD32" s="852"/>
      <c r="BE32" s="848" t="s">
        <v>391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7582</v>
      </c>
      <c r="R33" s="779"/>
      <c r="S33" s="779"/>
      <c r="T33" s="779"/>
      <c r="U33" s="779"/>
      <c r="V33" s="779">
        <v>6558</v>
      </c>
      <c r="W33" s="779"/>
      <c r="X33" s="779"/>
      <c r="Y33" s="779"/>
      <c r="Z33" s="779"/>
      <c r="AA33" s="779">
        <f t="shared" si="2"/>
        <v>1024</v>
      </c>
      <c r="AB33" s="779"/>
      <c r="AC33" s="779"/>
      <c r="AD33" s="779"/>
      <c r="AE33" s="780"/>
      <c r="AF33" s="781">
        <v>2114</v>
      </c>
      <c r="AG33" s="782"/>
      <c r="AH33" s="782"/>
      <c r="AI33" s="782"/>
      <c r="AJ33" s="783"/>
      <c r="AK33" s="850">
        <v>1668</v>
      </c>
      <c r="AL33" s="851"/>
      <c r="AM33" s="851"/>
      <c r="AN33" s="851"/>
      <c r="AO33" s="851"/>
      <c r="AP33" s="851">
        <v>55673</v>
      </c>
      <c r="AQ33" s="851"/>
      <c r="AR33" s="851"/>
      <c r="AS33" s="851"/>
      <c r="AT33" s="851"/>
      <c r="AU33" s="851">
        <v>15310</v>
      </c>
      <c r="AV33" s="851"/>
      <c r="AW33" s="851"/>
      <c r="AX33" s="851"/>
      <c r="AY33" s="851"/>
      <c r="AZ33" s="852" t="s">
        <v>500</v>
      </c>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1358</v>
      </c>
      <c r="R34" s="779"/>
      <c r="S34" s="779"/>
      <c r="T34" s="779"/>
      <c r="U34" s="779"/>
      <c r="V34" s="779">
        <v>1362</v>
      </c>
      <c r="W34" s="779"/>
      <c r="X34" s="779"/>
      <c r="Y34" s="779"/>
      <c r="Z34" s="779"/>
      <c r="AA34" s="779">
        <f t="shared" si="2"/>
        <v>-4</v>
      </c>
      <c r="AB34" s="779"/>
      <c r="AC34" s="779"/>
      <c r="AD34" s="779"/>
      <c r="AE34" s="780"/>
      <c r="AF34" s="781">
        <v>359</v>
      </c>
      <c r="AG34" s="782"/>
      <c r="AH34" s="782"/>
      <c r="AI34" s="782"/>
      <c r="AJ34" s="783"/>
      <c r="AK34" s="850">
        <v>318</v>
      </c>
      <c r="AL34" s="851"/>
      <c r="AM34" s="851"/>
      <c r="AN34" s="851"/>
      <c r="AO34" s="851"/>
      <c r="AP34" s="851">
        <v>1717</v>
      </c>
      <c r="AQ34" s="851"/>
      <c r="AR34" s="851"/>
      <c r="AS34" s="851"/>
      <c r="AT34" s="851"/>
      <c r="AU34" s="851">
        <v>350</v>
      </c>
      <c r="AV34" s="851"/>
      <c r="AW34" s="851"/>
      <c r="AX34" s="851"/>
      <c r="AY34" s="851"/>
      <c r="AZ34" s="852" t="s">
        <v>500</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394</v>
      </c>
      <c r="C35" s="776"/>
      <c r="D35" s="776"/>
      <c r="E35" s="776"/>
      <c r="F35" s="776"/>
      <c r="G35" s="776"/>
      <c r="H35" s="776"/>
      <c r="I35" s="776"/>
      <c r="J35" s="776"/>
      <c r="K35" s="776"/>
      <c r="L35" s="776"/>
      <c r="M35" s="776"/>
      <c r="N35" s="776"/>
      <c r="O35" s="776"/>
      <c r="P35" s="777"/>
      <c r="Q35" s="778">
        <v>21382</v>
      </c>
      <c r="R35" s="779"/>
      <c r="S35" s="779"/>
      <c r="T35" s="779"/>
      <c r="U35" s="779"/>
      <c r="V35" s="779">
        <v>28205</v>
      </c>
      <c r="W35" s="779"/>
      <c r="X35" s="779"/>
      <c r="Y35" s="779"/>
      <c r="Z35" s="779"/>
      <c r="AA35" s="779">
        <f t="shared" si="2"/>
        <v>-6823</v>
      </c>
      <c r="AB35" s="779"/>
      <c r="AC35" s="779"/>
      <c r="AD35" s="779"/>
      <c r="AE35" s="780"/>
      <c r="AF35" s="781">
        <v>-1465</v>
      </c>
      <c r="AG35" s="782"/>
      <c r="AH35" s="782"/>
      <c r="AI35" s="782"/>
      <c r="AJ35" s="783"/>
      <c r="AK35" s="850">
        <v>4174</v>
      </c>
      <c r="AL35" s="851"/>
      <c r="AM35" s="851"/>
      <c r="AN35" s="851"/>
      <c r="AO35" s="851"/>
      <c r="AP35" s="851">
        <v>19360</v>
      </c>
      <c r="AQ35" s="851"/>
      <c r="AR35" s="851"/>
      <c r="AS35" s="851"/>
      <c r="AT35" s="851"/>
      <c r="AU35" s="851">
        <v>12739</v>
      </c>
      <c r="AV35" s="851"/>
      <c r="AW35" s="851"/>
      <c r="AX35" s="851"/>
      <c r="AY35" s="851"/>
      <c r="AZ35" s="852">
        <v>8.8000000000000007</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395</v>
      </c>
      <c r="C36" s="776"/>
      <c r="D36" s="776"/>
      <c r="E36" s="776"/>
      <c r="F36" s="776"/>
      <c r="G36" s="776"/>
      <c r="H36" s="776"/>
      <c r="I36" s="776"/>
      <c r="J36" s="776"/>
      <c r="K36" s="776"/>
      <c r="L36" s="776"/>
      <c r="M36" s="776"/>
      <c r="N36" s="776"/>
      <c r="O36" s="776"/>
      <c r="P36" s="777"/>
      <c r="Q36" s="778">
        <v>428</v>
      </c>
      <c r="R36" s="779"/>
      <c r="S36" s="779"/>
      <c r="T36" s="779"/>
      <c r="U36" s="779"/>
      <c r="V36" s="779">
        <v>418</v>
      </c>
      <c r="W36" s="779"/>
      <c r="X36" s="779"/>
      <c r="Y36" s="779"/>
      <c r="Z36" s="779"/>
      <c r="AA36" s="779">
        <f t="shared" si="2"/>
        <v>10</v>
      </c>
      <c r="AB36" s="779"/>
      <c r="AC36" s="779"/>
      <c r="AD36" s="779"/>
      <c r="AE36" s="780"/>
      <c r="AF36" s="781">
        <v>10</v>
      </c>
      <c r="AG36" s="782"/>
      <c r="AH36" s="782"/>
      <c r="AI36" s="782"/>
      <c r="AJ36" s="783"/>
      <c r="AK36" s="850">
        <v>156</v>
      </c>
      <c r="AL36" s="851"/>
      <c r="AM36" s="851"/>
      <c r="AN36" s="851"/>
      <c r="AO36" s="851"/>
      <c r="AP36" s="851">
        <v>506</v>
      </c>
      <c r="AQ36" s="851"/>
      <c r="AR36" s="851"/>
      <c r="AS36" s="851"/>
      <c r="AT36" s="851"/>
      <c r="AU36" s="851">
        <v>337</v>
      </c>
      <c r="AV36" s="851"/>
      <c r="AW36" s="851"/>
      <c r="AX36" s="851"/>
      <c r="AY36" s="851"/>
      <c r="AZ36" s="852" t="s">
        <v>500</v>
      </c>
      <c r="BA36" s="852"/>
      <c r="BB36" s="852"/>
      <c r="BC36" s="852"/>
      <c r="BD36" s="852"/>
      <c r="BE36" s="848" t="s">
        <v>396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397</v>
      </c>
      <c r="C37" s="776"/>
      <c r="D37" s="776"/>
      <c r="E37" s="776"/>
      <c r="F37" s="776"/>
      <c r="G37" s="776"/>
      <c r="H37" s="776"/>
      <c r="I37" s="776"/>
      <c r="J37" s="776"/>
      <c r="K37" s="776"/>
      <c r="L37" s="776"/>
      <c r="M37" s="776"/>
      <c r="N37" s="776"/>
      <c r="O37" s="776"/>
      <c r="P37" s="777"/>
      <c r="Q37" s="778">
        <v>5</v>
      </c>
      <c r="R37" s="779"/>
      <c r="S37" s="779"/>
      <c r="T37" s="779"/>
      <c r="U37" s="779"/>
      <c r="V37" s="779">
        <v>3</v>
      </c>
      <c r="W37" s="779"/>
      <c r="X37" s="779"/>
      <c r="Y37" s="779"/>
      <c r="Z37" s="779"/>
      <c r="AA37" s="779">
        <f t="shared" si="2"/>
        <v>2</v>
      </c>
      <c r="AB37" s="779"/>
      <c r="AC37" s="779"/>
      <c r="AD37" s="779"/>
      <c r="AE37" s="780"/>
      <c r="AF37" s="781">
        <v>2</v>
      </c>
      <c r="AG37" s="782"/>
      <c r="AH37" s="782"/>
      <c r="AI37" s="782"/>
      <c r="AJ37" s="783"/>
      <c r="AK37" s="850"/>
      <c r="AL37" s="851"/>
      <c r="AM37" s="851"/>
      <c r="AN37" s="851"/>
      <c r="AO37" s="851"/>
      <c r="AP37" s="851" t="s">
        <v>500</v>
      </c>
      <c r="AQ37" s="851"/>
      <c r="AR37" s="851"/>
      <c r="AS37" s="851"/>
      <c r="AT37" s="851"/>
      <c r="AU37" s="851" t="s">
        <v>500</v>
      </c>
      <c r="AV37" s="851"/>
      <c r="AW37" s="851"/>
      <c r="AX37" s="851"/>
      <c r="AY37" s="851"/>
      <c r="AZ37" s="852" t="s">
        <v>500</v>
      </c>
      <c r="BA37" s="852"/>
      <c r="BB37" s="852"/>
      <c r="BC37" s="852"/>
      <c r="BD37" s="852"/>
      <c r="BE37" s="848" t="s">
        <v>396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374</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3659</v>
      </c>
      <c r="AG63" s="862"/>
      <c r="AH63" s="862"/>
      <c r="AI63" s="862"/>
      <c r="AJ63" s="863"/>
      <c r="AK63" s="864"/>
      <c r="AL63" s="859"/>
      <c r="AM63" s="859"/>
      <c r="AN63" s="859"/>
      <c r="AO63" s="859"/>
      <c r="AP63" s="862">
        <f>AP29+AP32+AP33+AP34+AP35+AP36</f>
        <v>95895</v>
      </c>
      <c r="AQ63" s="862"/>
      <c r="AR63" s="862"/>
      <c r="AS63" s="862"/>
      <c r="AT63" s="862"/>
      <c r="AU63" s="862">
        <f>AU32+AU33+AU34+AU35+AU36</f>
        <v>29822</v>
      </c>
      <c r="AV63" s="862"/>
      <c r="AW63" s="862"/>
      <c r="AX63" s="862"/>
      <c r="AY63" s="862"/>
      <c r="AZ63" s="866"/>
      <c r="BA63" s="866"/>
      <c r="BB63" s="866"/>
      <c r="BC63" s="866"/>
      <c r="BD63" s="866"/>
      <c r="BE63" s="867"/>
      <c r="BF63" s="867"/>
      <c r="BG63" s="867"/>
      <c r="BH63" s="867"/>
      <c r="BI63" s="868"/>
      <c r="BJ63" s="869" t="s">
        <v>400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402</v>
      </c>
      <c r="B66" s="761"/>
      <c r="C66" s="761"/>
      <c r="D66" s="761"/>
      <c r="E66" s="761"/>
      <c r="F66" s="761"/>
      <c r="G66" s="761"/>
      <c r="H66" s="761"/>
      <c r="I66" s="761"/>
      <c r="J66" s="761"/>
      <c r="K66" s="761"/>
      <c r="L66" s="761"/>
      <c r="M66" s="761"/>
      <c r="N66" s="761"/>
      <c r="O66" s="761"/>
      <c r="P66" s="762"/>
      <c r="Q66" s="737" t="s">
        <v>403</v>
      </c>
      <c r="R66" s="738"/>
      <c r="S66" s="738"/>
      <c r="T66" s="738"/>
      <c r="U66" s="739"/>
      <c r="V66" s="737" t="s">
        <v>404</v>
      </c>
      <c r="W66" s="738"/>
      <c r="X66" s="738"/>
      <c r="Y66" s="738"/>
      <c r="Z66" s="739"/>
      <c r="AA66" s="737" t="s">
        <v>405</v>
      </c>
      <c r="AB66" s="738"/>
      <c r="AC66" s="738"/>
      <c r="AD66" s="738"/>
      <c r="AE66" s="739"/>
      <c r="AF66" s="872" t="s">
        <v>406</v>
      </c>
      <c r="AG66" s="833"/>
      <c r="AH66" s="833"/>
      <c r="AI66" s="833"/>
      <c r="AJ66" s="873"/>
      <c r="AK66" s="737" t="s">
        <v>407</v>
      </c>
      <c r="AL66" s="761"/>
      <c r="AM66" s="761"/>
      <c r="AN66" s="761"/>
      <c r="AO66" s="762"/>
      <c r="AP66" s="737" t="s">
        <v>408</v>
      </c>
      <c r="AQ66" s="738"/>
      <c r="AR66" s="738"/>
      <c r="AS66" s="738"/>
      <c r="AT66" s="739"/>
      <c r="AU66" s="737" t="s">
        <v>409</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569</v>
      </c>
      <c r="C68" s="890"/>
      <c r="D68" s="890"/>
      <c r="E68" s="890"/>
      <c r="F68" s="890"/>
      <c r="G68" s="890"/>
      <c r="H68" s="890"/>
      <c r="I68" s="890"/>
      <c r="J68" s="890"/>
      <c r="K68" s="890"/>
      <c r="L68" s="890"/>
      <c r="M68" s="890"/>
      <c r="N68" s="890"/>
      <c r="O68" s="890"/>
      <c r="P68" s="891"/>
      <c r="Q68" s="892">
        <v>1924</v>
      </c>
      <c r="R68" s="886"/>
      <c r="S68" s="886"/>
      <c r="T68" s="886"/>
      <c r="U68" s="886"/>
      <c r="V68" s="886">
        <v>1921</v>
      </c>
      <c r="W68" s="886"/>
      <c r="X68" s="886"/>
      <c r="Y68" s="886"/>
      <c r="Z68" s="886"/>
      <c r="AA68" s="886">
        <v>2</v>
      </c>
      <c r="AB68" s="886"/>
      <c r="AC68" s="886"/>
      <c r="AD68" s="886"/>
      <c r="AE68" s="886"/>
      <c r="AF68" s="886">
        <v>2</v>
      </c>
      <c r="AG68" s="886"/>
      <c r="AH68" s="886"/>
      <c r="AI68" s="886"/>
      <c r="AJ68" s="886"/>
      <c r="AK68" s="886" t="s">
        <v>500</v>
      </c>
      <c r="AL68" s="886"/>
      <c r="AM68" s="886"/>
      <c r="AN68" s="886"/>
      <c r="AO68" s="886"/>
      <c r="AP68" s="886">
        <v>3118</v>
      </c>
      <c r="AQ68" s="886"/>
      <c r="AR68" s="886"/>
      <c r="AS68" s="886"/>
      <c r="AT68" s="886"/>
      <c r="AU68" s="886">
        <v>2340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570</v>
      </c>
      <c r="C69" s="894"/>
      <c r="D69" s="894"/>
      <c r="E69" s="894"/>
      <c r="F69" s="894"/>
      <c r="G69" s="894"/>
      <c r="H69" s="894"/>
      <c r="I69" s="894"/>
      <c r="J69" s="894"/>
      <c r="K69" s="894"/>
      <c r="L69" s="894"/>
      <c r="M69" s="894"/>
      <c r="N69" s="894"/>
      <c r="O69" s="894"/>
      <c r="P69" s="895"/>
      <c r="Q69" s="896">
        <v>690</v>
      </c>
      <c r="R69" s="851"/>
      <c r="S69" s="851"/>
      <c r="T69" s="851"/>
      <c r="U69" s="851"/>
      <c r="V69" s="851">
        <v>667</v>
      </c>
      <c r="W69" s="851"/>
      <c r="X69" s="851"/>
      <c r="Y69" s="851"/>
      <c r="Z69" s="851"/>
      <c r="AA69" s="851">
        <v>22</v>
      </c>
      <c r="AB69" s="851"/>
      <c r="AC69" s="851"/>
      <c r="AD69" s="851"/>
      <c r="AE69" s="851"/>
      <c r="AF69" s="851">
        <v>22</v>
      </c>
      <c r="AG69" s="851"/>
      <c r="AH69" s="851"/>
      <c r="AI69" s="851"/>
      <c r="AJ69" s="851"/>
      <c r="AK69" s="851" t="s">
        <v>500</v>
      </c>
      <c r="AL69" s="851"/>
      <c r="AM69" s="851"/>
      <c r="AN69" s="851"/>
      <c r="AO69" s="851"/>
      <c r="AP69" s="851" t="s">
        <v>500</v>
      </c>
      <c r="AQ69" s="851"/>
      <c r="AR69" s="851"/>
      <c r="AS69" s="851"/>
      <c r="AT69" s="851"/>
      <c r="AU69" s="851" t="s">
        <v>500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374</v>
      </c>
      <c r="B88" s="810" t="s">
        <v>410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AF68+AF69</f>
        <v>24</v>
      </c>
      <c r="AG88" s="862"/>
      <c r="AH88" s="862"/>
      <c r="AI88" s="862"/>
      <c r="AJ88" s="862"/>
      <c r="AK88" s="859"/>
      <c r="AL88" s="859"/>
      <c r="AM88" s="859"/>
      <c r="AN88" s="859"/>
      <c r="AO88" s="859"/>
      <c r="AP88" s="862">
        <f>AP68</f>
        <v>3118</v>
      </c>
      <c r="AQ88" s="862"/>
      <c r="AR88" s="862"/>
      <c r="AS88" s="862"/>
      <c r="AT88" s="862"/>
      <c r="AU88" s="862">
        <f>AU68</f>
        <v>2340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810" t="s">
        <v>411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CR7+CR8+CR9+CR10+CR11+CR12+CR13+CR14+CR15+CR16</f>
        <v>558</v>
      </c>
      <c r="CS102" s="870"/>
      <c r="CT102" s="870"/>
      <c r="CU102" s="870"/>
      <c r="CV102" s="913"/>
      <c r="CW102" s="912">
        <f>CW7+CW12+CW13+CW15</f>
        <v>247</v>
      </c>
      <c r="CX102" s="870"/>
      <c r="CY102" s="870"/>
      <c r="CZ102" s="870"/>
      <c r="DA102" s="913"/>
      <c r="DB102" s="912" t="str">
        <f>DB8</f>
        <v>-</v>
      </c>
      <c r="DC102" s="870"/>
      <c r="DD102" s="870"/>
      <c r="DE102" s="870"/>
      <c r="DF102" s="913"/>
      <c r="DG102" s="912">
        <v>2367</v>
      </c>
      <c r="DH102" s="870"/>
      <c r="DI102" s="870"/>
      <c r="DJ102" s="870"/>
      <c r="DK102" s="913"/>
      <c r="DL102" s="912" t="str">
        <f>DL8</f>
        <v>-</v>
      </c>
      <c r="DM102" s="870"/>
      <c r="DN102" s="870"/>
      <c r="DO102" s="870"/>
      <c r="DP102" s="913"/>
      <c r="DQ102" s="912">
        <v>1940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419</v>
      </c>
      <c r="AB109" s="915"/>
      <c r="AC109" s="915"/>
      <c r="AD109" s="915"/>
      <c r="AE109" s="916"/>
      <c r="AF109" s="914" t="s">
        <v>291</v>
      </c>
      <c r="AG109" s="915"/>
      <c r="AH109" s="915"/>
      <c r="AI109" s="915"/>
      <c r="AJ109" s="916"/>
      <c r="AK109" s="914" t="s">
        <v>290</v>
      </c>
      <c r="AL109" s="915"/>
      <c r="AM109" s="915"/>
      <c r="AN109" s="915"/>
      <c r="AO109" s="916"/>
      <c r="AP109" s="914" t="s">
        <v>420</v>
      </c>
      <c r="AQ109" s="915"/>
      <c r="AR109" s="915"/>
      <c r="AS109" s="915"/>
      <c r="AT109" s="917"/>
      <c r="AU109" s="934" t="s">
        <v>418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419</v>
      </c>
      <c r="BR109" s="915"/>
      <c r="BS109" s="915"/>
      <c r="BT109" s="915"/>
      <c r="BU109" s="916"/>
      <c r="BV109" s="914" t="s">
        <v>291</v>
      </c>
      <c r="BW109" s="915"/>
      <c r="BX109" s="915"/>
      <c r="BY109" s="915"/>
      <c r="BZ109" s="916"/>
      <c r="CA109" s="914" t="s">
        <v>290</v>
      </c>
      <c r="CB109" s="915"/>
      <c r="CC109" s="915"/>
      <c r="CD109" s="915"/>
      <c r="CE109" s="916"/>
      <c r="CF109" s="935" t="s">
        <v>420</v>
      </c>
      <c r="CG109" s="935"/>
      <c r="CH109" s="935"/>
      <c r="CI109" s="935"/>
      <c r="CJ109" s="935"/>
      <c r="CK109" s="914" t="s">
        <v>421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419</v>
      </c>
      <c r="DH109" s="915"/>
      <c r="DI109" s="915"/>
      <c r="DJ109" s="915"/>
      <c r="DK109" s="916"/>
      <c r="DL109" s="914" t="s">
        <v>291</v>
      </c>
      <c r="DM109" s="915"/>
      <c r="DN109" s="915"/>
      <c r="DO109" s="915"/>
      <c r="DP109" s="916"/>
      <c r="DQ109" s="914" t="s">
        <v>290</v>
      </c>
      <c r="DR109" s="915"/>
      <c r="DS109" s="915"/>
      <c r="DT109" s="915"/>
      <c r="DU109" s="916"/>
      <c r="DV109" s="914" t="s">
        <v>420</v>
      </c>
      <c r="DW109" s="915"/>
      <c r="DX109" s="915"/>
      <c r="DY109" s="915"/>
      <c r="DZ109" s="917"/>
    </row>
    <row r="110" spans="1:131" s="199" customFormat="1" ht="26.25" customHeight="1">
      <c r="A110" s="918" t="s">
        <v>422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16311518</v>
      </c>
      <c r="AB110" s="922"/>
      <c r="AC110" s="922"/>
      <c r="AD110" s="922"/>
      <c r="AE110" s="923"/>
      <c r="AF110" s="924">
        <v>16155542</v>
      </c>
      <c r="AG110" s="922"/>
      <c r="AH110" s="922"/>
      <c r="AI110" s="922"/>
      <c r="AJ110" s="923"/>
      <c r="AK110" s="924">
        <v>15715112</v>
      </c>
      <c r="AL110" s="922"/>
      <c r="AM110" s="922"/>
      <c r="AN110" s="922"/>
      <c r="AO110" s="923"/>
      <c r="AP110" s="925">
        <v>26</v>
      </c>
      <c r="AQ110" s="926"/>
      <c r="AR110" s="926"/>
      <c r="AS110" s="926"/>
      <c r="AT110" s="927"/>
      <c r="AU110" s="928" t="s">
        <v>62</v>
      </c>
      <c r="AV110" s="929"/>
      <c r="AW110" s="929"/>
      <c r="AX110" s="929"/>
      <c r="AY110" s="929"/>
      <c r="AZ110" s="970" t="s">
        <v>423</v>
      </c>
      <c r="BA110" s="919"/>
      <c r="BB110" s="919"/>
      <c r="BC110" s="919"/>
      <c r="BD110" s="919"/>
      <c r="BE110" s="919"/>
      <c r="BF110" s="919"/>
      <c r="BG110" s="919"/>
      <c r="BH110" s="919"/>
      <c r="BI110" s="919"/>
      <c r="BJ110" s="919"/>
      <c r="BK110" s="919"/>
      <c r="BL110" s="919"/>
      <c r="BM110" s="919"/>
      <c r="BN110" s="919"/>
      <c r="BO110" s="919"/>
      <c r="BP110" s="920"/>
      <c r="BQ110" s="956">
        <v>150574381</v>
      </c>
      <c r="BR110" s="957"/>
      <c r="BS110" s="957"/>
      <c r="BT110" s="957"/>
      <c r="BU110" s="957"/>
      <c r="BV110" s="957">
        <v>148477421</v>
      </c>
      <c r="BW110" s="957"/>
      <c r="BX110" s="957"/>
      <c r="BY110" s="957"/>
      <c r="BZ110" s="957"/>
      <c r="CA110" s="957">
        <v>144190104</v>
      </c>
      <c r="CB110" s="957"/>
      <c r="CC110" s="957"/>
      <c r="CD110" s="957"/>
      <c r="CE110" s="957"/>
      <c r="CF110" s="971">
        <v>238.9</v>
      </c>
      <c r="CG110" s="972"/>
      <c r="CH110" s="972"/>
      <c r="CI110" s="972"/>
      <c r="CJ110" s="972"/>
      <c r="CK110" s="973" t="s">
        <v>424</v>
      </c>
      <c r="CL110" s="974"/>
      <c r="CM110" s="953" t="s">
        <v>425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225</v>
      </c>
      <c r="DH110" s="957"/>
      <c r="DI110" s="957"/>
      <c r="DJ110" s="957"/>
      <c r="DK110" s="957"/>
      <c r="DL110" s="957" t="s">
        <v>225</v>
      </c>
      <c r="DM110" s="957"/>
      <c r="DN110" s="957"/>
      <c r="DO110" s="957"/>
      <c r="DP110" s="957"/>
      <c r="DQ110" s="957" t="s">
        <v>225</v>
      </c>
      <c r="DR110" s="957"/>
      <c r="DS110" s="957"/>
      <c r="DT110" s="957"/>
      <c r="DU110" s="957"/>
      <c r="DV110" s="958" t="s">
        <v>225</v>
      </c>
      <c r="DW110" s="958"/>
      <c r="DX110" s="958"/>
      <c r="DY110" s="958"/>
      <c r="DZ110" s="959"/>
    </row>
    <row r="111" spans="1:131" s="199" customFormat="1" ht="26.25" customHeight="1">
      <c r="A111" s="960" t="s">
        <v>426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225</v>
      </c>
      <c r="AB111" s="964"/>
      <c r="AC111" s="964"/>
      <c r="AD111" s="964"/>
      <c r="AE111" s="965"/>
      <c r="AF111" s="966" t="s">
        <v>225</v>
      </c>
      <c r="AG111" s="964"/>
      <c r="AH111" s="964"/>
      <c r="AI111" s="964"/>
      <c r="AJ111" s="965"/>
      <c r="AK111" s="966" t="s">
        <v>225</v>
      </c>
      <c r="AL111" s="964"/>
      <c r="AM111" s="964"/>
      <c r="AN111" s="964"/>
      <c r="AO111" s="965"/>
      <c r="AP111" s="967" t="s">
        <v>225</v>
      </c>
      <c r="AQ111" s="968"/>
      <c r="AR111" s="968"/>
      <c r="AS111" s="968"/>
      <c r="AT111" s="969"/>
      <c r="AU111" s="930"/>
      <c r="AV111" s="931"/>
      <c r="AW111" s="931"/>
      <c r="AX111" s="931"/>
      <c r="AY111" s="931"/>
      <c r="AZ111" s="979" t="s">
        <v>427</v>
      </c>
      <c r="BA111" s="980"/>
      <c r="BB111" s="980"/>
      <c r="BC111" s="980"/>
      <c r="BD111" s="980"/>
      <c r="BE111" s="980"/>
      <c r="BF111" s="980"/>
      <c r="BG111" s="980"/>
      <c r="BH111" s="980"/>
      <c r="BI111" s="980"/>
      <c r="BJ111" s="980"/>
      <c r="BK111" s="980"/>
      <c r="BL111" s="980"/>
      <c r="BM111" s="980"/>
      <c r="BN111" s="980"/>
      <c r="BO111" s="980"/>
      <c r="BP111" s="981"/>
      <c r="BQ111" s="949">
        <v>1949923</v>
      </c>
      <c r="BR111" s="950"/>
      <c r="BS111" s="950"/>
      <c r="BT111" s="950"/>
      <c r="BU111" s="950"/>
      <c r="BV111" s="950">
        <v>1786863</v>
      </c>
      <c r="BW111" s="950"/>
      <c r="BX111" s="950"/>
      <c r="BY111" s="950"/>
      <c r="BZ111" s="950"/>
      <c r="CA111" s="950">
        <v>1598333</v>
      </c>
      <c r="CB111" s="950"/>
      <c r="CC111" s="950"/>
      <c r="CD111" s="950"/>
      <c r="CE111" s="950"/>
      <c r="CF111" s="944">
        <v>2.6</v>
      </c>
      <c r="CG111" s="945"/>
      <c r="CH111" s="945"/>
      <c r="CI111" s="945"/>
      <c r="CJ111" s="945"/>
      <c r="CK111" s="975"/>
      <c r="CL111" s="976"/>
      <c r="CM111" s="946" t="s">
        <v>428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225</v>
      </c>
      <c r="DH111" s="950"/>
      <c r="DI111" s="950"/>
      <c r="DJ111" s="950"/>
      <c r="DK111" s="950"/>
      <c r="DL111" s="950" t="s">
        <v>225</v>
      </c>
      <c r="DM111" s="950"/>
      <c r="DN111" s="950"/>
      <c r="DO111" s="950"/>
      <c r="DP111" s="950"/>
      <c r="DQ111" s="950" t="s">
        <v>225</v>
      </c>
      <c r="DR111" s="950"/>
      <c r="DS111" s="950"/>
      <c r="DT111" s="950"/>
      <c r="DU111" s="950"/>
      <c r="DV111" s="951" t="s">
        <v>225</v>
      </c>
      <c r="DW111" s="951"/>
      <c r="DX111" s="951"/>
      <c r="DY111" s="951"/>
      <c r="DZ111" s="952"/>
    </row>
    <row r="112" spans="1:131" s="199" customFormat="1" ht="26.25" customHeight="1">
      <c r="A112" s="982" t="s">
        <v>429</v>
      </c>
      <c r="B112" s="983"/>
      <c r="C112" s="980" t="s">
        <v>430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225</v>
      </c>
      <c r="AB112" s="989"/>
      <c r="AC112" s="989"/>
      <c r="AD112" s="989"/>
      <c r="AE112" s="990"/>
      <c r="AF112" s="991" t="s">
        <v>225</v>
      </c>
      <c r="AG112" s="989"/>
      <c r="AH112" s="989"/>
      <c r="AI112" s="989"/>
      <c r="AJ112" s="990"/>
      <c r="AK112" s="991" t="s">
        <v>225</v>
      </c>
      <c r="AL112" s="989"/>
      <c r="AM112" s="989"/>
      <c r="AN112" s="989"/>
      <c r="AO112" s="990"/>
      <c r="AP112" s="992" t="s">
        <v>225</v>
      </c>
      <c r="AQ112" s="993"/>
      <c r="AR112" s="993"/>
      <c r="AS112" s="993"/>
      <c r="AT112" s="994"/>
      <c r="AU112" s="930"/>
      <c r="AV112" s="931"/>
      <c r="AW112" s="931"/>
      <c r="AX112" s="931"/>
      <c r="AY112" s="931"/>
      <c r="AZ112" s="979" t="s">
        <v>431</v>
      </c>
      <c r="BA112" s="980"/>
      <c r="BB112" s="980"/>
      <c r="BC112" s="980"/>
      <c r="BD112" s="980"/>
      <c r="BE112" s="980"/>
      <c r="BF112" s="980"/>
      <c r="BG112" s="980"/>
      <c r="BH112" s="980"/>
      <c r="BI112" s="980"/>
      <c r="BJ112" s="980"/>
      <c r="BK112" s="980"/>
      <c r="BL112" s="980"/>
      <c r="BM112" s="980"/>
      <c r="BN112" s="980"/>
      <c r="BO112" s="980"/>
      <c r="BP112" s="981"/>
      <c r="BQ112" s="949">
        <v>31470162</v>
      </c>
      <c r="BR112" s="950"/>
      <c r="BS112" s="950"/>
      <c r="BT112" s="950"/>
      <c r="BU112" s="950"/>
      <c r="BV112" s="950">
        <v>31246296</v>
      </c>
      <c r="BW112" s="950"/>
      <c r="BX112" s="950"/>
      <c r="BY112" s="950"/>
      <c r="BZ112" s="950"/>
      <c r="CA112" s="950">
        <v>29821718</v>
      </c>
      <c r="CB112" s="950"/>
      <c r="CC112" s="950"/>
      <c r="CD112" s="950"/>
      <c r="CE112" s="950"/>
      <c r="CF112" s="944">
        <v>49.4</v>
      </c>
      <c r="CG112" s="945"/>
      <c r="CH112" s="945"/>
      <c r="CI112" s="945"/>
      <c r="CJ112" s="945"/>
      <c r="CK112" s="975"/>
      <c r="CL112" s="976"/>
      <c r="CM112" s="946" t="s">
        <v>432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10872</v>
      </c>
      <c r="DH112" s="950"/>
      <c r="DI112" s="950"/>
      <c r="DJ112" s="950"/>
      <c r="DK112" s="950"/>
      <c r="DL112" s="950">
        <v>11266</v>
      </c>
      <c r="DM112" s="950"/>
      <c r="DN112" s="950"/>
      <c r="DO112" s="950"/>
      <c r="DP112" s="950"/>
      <c r="DQ112" s="950">
        <v>11261</v>
      </c>
      <c r="DR112" s="950"/>
      <c r="DS112" s="950"/>
      <c r="DT112" s="950"/>
      <c r="DU112" s="950"/>
      <c r="DV112" s="951">
        <v>0</v>
      </c>
      <c r="DW112" s="951"/>
      <c r="DX112" s="951"/>
      <c r="DY112" s="951"/>
      <c r="DZ112" s="952"/>
    </row>
    <row r="113" spans="1:130" s="199" customFormat="1" ht="26.25" customHeight="1">
      <c r="A113" s="984"/>
      <c r="B113" s="985"/>
      <c r="C113" s="980" t="s">
        <v>433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2398518</v>
      </c>
      <c r="AB113" s="964"/>
      <c r="AC113" s="964"/>
      <c r="AD113" s="964"/>
      <c r="AE113" s="965"/>
      <c r="AF113" s="966">
        <v>2523989</v>
      </c>
      <c r="AG113" s="964"/>
      <c r="AH113" s="964"/>
      <c r="AI113" s="964"/>
      <c r="AJ113" s="965"/>
      <c r="AK113" s="966">
        <v>2752976</v>
      </c>
      <c r="AL113" s="964"/>
      <c r="AM113" s="964"/>
      <c r="AN113" s="964"/>
      <c r="AO113" s="965"/>
      <c r="AP113" s="967">
        <v>4.5999999999999996</v>
      </c>
      <c r="AQ113" s="968"/>
      <c r="AR113" s="968"/>
      <c r="AS113" s="968"/>
      <c r="AT113" s="969"/>
      <c r="AU113" s="930"/>
      <c r="AV113" s="931"/>
      <c r="AW113" s="931"/>
      <c r="AX113" s="931"/>
      <c r="AY113" s="931"/>
      <c r="AZ113" s="979" t="s">
        <v>434</v>
      </c>
      <c r="BA113" s="980"/>
      <c r="BB113" s="980"/>
      <c r="BC113" s="980"/>
      <c r="BD113" s="980"/>
      <c r="BE113" s="980"/>
      <c r="BF113" s="980"/>
      <c r="BG113" s="980"/>
      <c r="BH113" s="980"/>
      <c r="BI113" s="980"/>
      <c r="BJ113" s="980"/>
      <c r="BK113" s="980"/>
      <c r="BL113" s="980"/>
      <c r="BM113" s="980"/>
      <c r="BN113" s="980"/>
      <c r="BO113" s="980"/>
      <c r="BP113" s="981"/>
      <c r="BQ113" s="949">
        <v>3023949</v>
      </c>
      <c r="BR113" s="950"/>
      <c r="BS113" s="950"/>
      <c r="BT113" s="950"/>
      <c r="BU113" s="950"/>
      <c r="BV113" s="950">
        <v>2684239</v>
      </c>
      <c r="BW113" s="950"/>
      <c r="BX113" s="950"/>
      <c r="BY113" s="950"/>
      <c r="BZ113" s="950"/>
      <c r="CA113" s="950">
        <v>2339979</v>
      </c>
      <c r="CB113" s="950"/>
      <c r="CC113" s="950"/>
      <c r="CD113" s="950"/>
      <c r="CE113" s="950"/>
      <c r="CF113" s="944">
        <v>3.9</v>
      </c>
      <c r="CG113" s="945"/>
      <c r="CH113" s="945"/>
      <c r="CI113" s="945"/>
      <c r="CJ113" s="945"/>
      <c r="CK113" s="975"/>
      <c r="CL113" s="976"/>
      <c r="CM113" s="946" t="s">
        <v>435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225</v>
      </c>
      <c r="DH113" s="989"/>
      <c r="DI113" s="989"/>
      <c r="DJ113" s="989"/>
      <c r="DK113" s="990"/>
      <c r="DL113" s="991" t="s">
        <v>225</v>
      </c>
      <c r="DM113" s="989"/>
      <c r="DN113" s="989"/>
      <c r="DO113" s="989"/>
      <c r="DP113" s="990"/>
      <c r="DQ113" s="991" t="s">
        <v>225</v>
      </c>
      <c r="DR113" s="989"/>
      <c r="DS113" s="989"/>
      <c r="DT113" s="989"/>
      <c r="DU113" s="990"/>
      <c r="DV113" s="992" t="s">
        <v>225</v>
      </c>
      <c r="DW113" s="993"/>
      <c r="DX113" s="993"/>
      <c r="DY113" s="993"/>
      <c r="DZ113" s="994"/>
    </row>
    <row r="114" spans="1:130" s="199" customFormat="1" ht="26.25" customHeight="1">
      <c r="A114" s="984"/>
      <c r="B114" s="985"/>
      <c r="C114" s="980" t="s">
        <v>436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225</v>
      </c>
      <c r="AB114" s="989"/>
      <c r="AC114" s="989"/>
      <c r="AD114" s="989"/>
      <c r="AE114" s="990"/>
      <c r="AF114" s="991" t="s">
        <v>225</v>
      </c>
      <c r="AG114" s="989"/>
      <c r="AH114" s="989"/>
      <c r="AI114" s="989"/>
      <c r="AJ114" s="990"/>
      <c r="AK114" s="991" t="s">
        <v>225</v>
      </c>
      <c r="AL114" s="989"/>
      <c r="AM114" s="989"/>
      <c r="AN114" s="989"/>
      <c r="AO114" s="990"/>
      <c r="AP114" s="992" t="s">
        <v>225</v>
      </c>
      <c r="AQ114" s="993"/>
      <c r="AR114" s="993"/>
      <c r="AS114" s="993"/>
      <c r="AT114" s="994"/>
      <c r="AU114" s="930"/>
      <c r="AV114" s="931"/>
      <c r="AW114" s="931"/>
      <c r="AX114" s="931"/>
      <c r="AY114" s="931"/>
      <c r="AZ114" s="979" t="s">
        <v>437</v>
      </c>
      <c r="BA114" s="980"/>
      <c r="BB114" s="980"/>
      <c r="BC114" s="980"/>
      <c r="BD114" s="980"/>
      <c r="BE114" s="980"/>
      <c r="BF114" s="980"/>
      <c r="BG114" s="980"/>
      <c r="BH114" s="980"/>
      <c r="BI114" s="980"/>
      <c r="BJ114" s="980"/>
      <c r="BK114" s="980"/>
      <c r="BL114" s="980"/>
      <c r="BM114" s="980"/>
      <c r="BN114" s="980"/>
      <c r="BO114" s="980"/>
      <c r="BP114" s="981"/>
      <c r="BQ114" s="949">
        <v>18938608</v>
      </c>
      <c r="BR114" s="950"/>
      <c r="BS114" s="950"/>
      <c r="BT114" s="950"/>
      <c r="BU114" s="950"/>
      <c r="BV114" s="950">
        <v>18034210</v>
      </c>
      <c r="BW114" s="950"/>
      <c r="BX114" s="950"/>
      <c r="BY114" s="950"/>
      <c r="BZ114" s="950"/>
      <c r="CA114" s="950">
        <v>17179506</v>
      </c>
      <c r="CB114" s="950"/>
      <c r="CC114" s="950"/>
      <c r="CD114" s="950"/>
      <c r="CE114" s="950"/>
      <c r="CF114" s="944">
        <v>28.5</v>
      </c>
      <c r="CG114" s="945"/>
      <c r="CH114" s="945"/>
      <c r="CI114" s="945"/>
      <c r="CJ114" s="945"/>
      <c r="CK114" s="975"/>
      <c r="CL114" s="976"/>
      <c r="CM114" s="946" t="s">
        <v>438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225</v>
      </c>
      <c r="DH114" s="989"/>
      <c r="DI114" s="989"/>
      <c r="DJ114" s="989"/>
      <c r="DK114" s="990"/>
      <c r="DL114" s="991" t="s">
        <v>225</v>
      </c>
      <c r="DM114" s="989"/>
      <c r="DN114" s="989"/>
      <c r="DO114" s="989"/>
      <c r="DP114" s="990"/>
      <c r="DQ114" s="991" t="s">
        <v>225</v>
      </c>
      <c r="DR114" s="989"/>
      <c r="DS114" s="989"/>
      <c r="DT114" s="989"/>
      <c r="DU114" s="990"/>
      <c r="DV114" s="992" t="s">
        <v>225</v>
      </c>
      <c r="DW114" s="993"/>
      <c r="DX114" s="993"/>
      <c r="DY114" s="993"/>
      <c r="DZ114" s="994"/>
    </row>
    <row r="115" spans="1:130" s="199" customFormat="1" ht="26.25" customHeight="1">
      <c r="A115" s="984"/>
      <c r="B115" s="985"/>
      <c r="C115" s="980" t="s">
        <v>439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146307</v>
      </c>
      <c r="AB115" s="964"/>
      <c r="AC115" s="964"/>
      <c r="AD115" s="964"/>
      <c r="AE115" s="965"/>
      <c r="AF115" s="966">
        <v>144586</v>
      </c>
      <c r="AG115" s="964"/>
      <c r="AH115" s="964"/>
      <c r="AI115" s="964"/>
      <c r="AJ115" s="965"/>
      <c r="AK115" s="966">
        <v>143902</v>
      </c>
      <c r="AL115" s="964"/>
      <c r="AM115" s="964"/>
      <c r="AN115" s="964"/>
      <c r="AO115" s="965"/>
      <c r="AP115" s="967">
        <v>0.2</v>
      </c>
      <c r="AQ115" s="968"/>
      <c r="AR115" s="968"/>
      <c r="AS115" s="968"/>
      <c r="AT115" s="969"/>
      <c r="AU115" s="930"/>
      <c r="AV115" s="931"/>
      <c r="AW115" s="931"/>
      <c r="AX115" s="931"/>
      <c r="AY115" s="931"/>
      <c r="AZ115" s="979" t="s">
        <v>440</v>
      </c>
      <c r="BA115" s="980"/>
      <c r="BB115" s="980"/>
      <c r="BC115" s="980"/>
      <c r="BD115" s="980"/>
      <c r="BE115" s="980"/>
      <c r="BF115" s="980"/>
      <c r="BG115" s="980"/>
      <c r="BH115" s="980"/>
      <c r="BI115" s="980"/>
      <c r="BJ115" s="980"/>
      <c r="BK115" s="980"/>
      <c r="BL115" s="980"/>
      <c r="BM115" s="980"/>
      <c r="BN115" s="980"/>
      <c r="BO115" s="980"/>
      <c r="BP115" s="981"/>
      <c r="BQ115" s="949">
        <v>2159243</v>
      </c>
      <c r="BR115" s="950"/>
      <c r="BS115" s="950"/>
      <c r="BT115" s="950"/>
      <c r="BU115" s="950"/>
      <c r="BV115" s="950">
        <v>2039471</v>
      </c>
      <c r="BW115" s="950"/>
      <c r="BX115" s="950"/>
      <c r="BY115" s="950"/>
      <c r="BZ115" s="950"/>
      <c r="CA115" s="950">
        <v>1939814</v>
      </c>
      <c r="CB115" s="950"/>
      <c r="CC115" s="950"/>
      <c r="CD115" s="950"/>
      <c r="CE115" s="950"/>
      <c r="CF115" s="944">
        <v>3.2</v>
      </c>
      <c r="CG115" s="945"/>
      <c r="CH115" s="945"/>
      <c r="CI115" s="945"/>
      <c r="CJ115" s="945"/>
      <c r="CK115" s="975"/>
      <c r="CL115" s="976"/>
      <c r="CM115" s="979" t="s">
        <v>441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273755</v>
      </c>
      <c r="DH115" s="989"/>
      <c r="DI115" s="989"/>
      <c r="DJ115" s="989"/>
      <c r="DK115" s="990"/>
      <c r="DL115" s="991">
        <v>275144</v>
      </c>
      <c r="DM115" s="989"/>
      <c r="DN115" s="989"/>
      <c r="DO115" s="989"/>
      <c r="DP115" s="990"/>
      <c r="DQ115" s="991">
        <v>251828</v>
      </c>
      <c r="DR115" s="989"/>
      <c r="DS115" s="989"/>
      <c r="DT115" s="989"/>
      <c r="DU115" s="990"/>
      <c r="DV115" s="992">
        <v>0.4</v>
      </c>
      <c r="DW115" s="993"/>
      <c r="DX115" s="993"/>
      <c r="DY115" s="993"/>
      <c r="DZ115" s="994"/>
    </row>
    <row r="116" spans="1:130" s="199" customFormat="1" ht="26.25" customHeight="1">
      <c r="A116" s="986"/>
      <c r="B116" s="987"/>
      <c r="C116" s="995" t="s">
        <v>442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475</v>
      </c>
      <c r="AB116" s="989"/>
      <c r="AC116" s="989"/>
      <c r="AD116" s="989"/>
      <c r="AE116" s="990"/>
      <c r="AF116" s="991">
        <v>821</v>
      </c>
      <c r="AG116" s="989"/>
      <c r="AH116" s="989"/>
      <c r="AI116" s="989"/>
      <c r="AJ116" s="990"/>
      <c r="AK116" s="991">
        <v>333</v>
      </c>
      <c r="AL116" s="989"/>
      <c r="AM116" s="989"/>
      <c r="AN116" s="989"/>
      <c r="AO116" s="990"/>
      <c r="AP116" s="992">
        <v>0</v>
      </c>
      <c r="AQ116" s="993"/>
      <c r="AR116" s="993"/>
      <c r="AS116" s="993"/>
      <c r="AT116" s="994"/>
      <c r="AU116" s="930"/>
      <c r="AV116" s="931"/>
      <c r="AW116" s="931"/>
      <c r="AX116" s="931"/>
      <c r="AY116" s="931"/>
      <c r="AZ116" s="997" t="s">
        <v>443</v>
      </c>
      <c r="BA116" s="998"/>
      <c r="BB116" s="998"/>
      <c r="BC116" s="998"/>
      <c r="BD116" s="998"/>
      <c r="BE116" s="998"/>
      <c r="BF116" s="998"/>
      <c r="BG116" s="998"/>
      <c r="BH116" s="998"/>
      <c r="BI116" s="998"/>
      <c r="BJ116" s="998"/>
      <c r="BK116" s="998"/>
      <c r="BL116" s="998"/>
      <c r="BM116" s="998"/>
      <c r="BN116" s="998"/>
      <c r="BO116" s="998"/>
      <c r="BP116" s="999"/>
      <c r="BQ116" s="949" t="s">
        <v>225</v>
      </c>
      <c r="BR116" s="950"/>
      <c r="BS116" s="950"/>
      <c r="BT116" s="950"/>
      <c r="BU116" s="950"/>
      <c r="BV116" s="950" t="s">
        <v>225</v>
      </c>
      <c r="BW116" s="950"/>
      <c r="BX116" s="950"/>
      <c r="BY116" s="950"/>
      <c r="BZ116" s="950"/>
      <c r="CA116" s="950" t="s">
        <v>225</v>
      </c>
      <c r="CB116" s="950"/>
      <c r="CC116" s="950"/>
      <c r="CD116" s="950"/>
      <c r="CE116" s="950"/>
      <c r="CF116" s="944" t="s">
        <v>225</v>
      </c>
      <c r="CG116" s="945"/>
      <c r="CH116" s="945"/>
      <c r="CI116" s="945"/>
      <c r="CJ116" s="945"/>
      <c r="CK116" s="975"/>
      <c r="CL116" s="976"/>
      <c r="CM116" s="946" t="s">
        <v>444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1601025</v>
      </c>
      <c r="DH116" s="989"/>
      <c r="DI116" s="989"/>
      <c r="DJ116" s="989"/>
      <c r="DK116" s="990"/>
      <c r="DL116" s="991">
        <v>1459824</v>
      </c>
      <c r="DM116" s="989"/>
      <c r="DN116" s="989"/>
      <c r="DO116" s="989"/>
      <c r="DP116" s="990"/>
      <c r="DQ116" s="991">
        <v>1318257</v>
      </c>
      <c r="DR116" s="989"/>
      <c r="DS116" s="989"/>
      <c r="DT116" s="989"/>
      <c r="DU116" s="990"/>
      <c r="DV116" s="992">
        <v>2.2000000000000002</v>
      </c>
      <c r="DW116" s="993"/>
      <c r="DX116" s="993"/>
      <c r="DY116" s="993"/>
      <c r="DZ116" s="994"/>
    </row>
    <row r="117" spans="1:130" s="199" customFormat="1" ht="26.25" customHeight="1">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445</v>
      </c>
      <c r="Z117" s="916"/>
      <c r="AA117" s="1006">
        <v>18856818</v>
      </c>
      <c r="AB117" s="1007"/>
      <c r="AC117" s="1007"/>
      <c r="AD117" s="1007"/>
      <c r="AE117" s="1008"/>
      <c r="AF117" s="1009">
        <v>18824938</v>
      </c>
      <c r="AG117" s="1007"/>
      <c r="AH117" s="1007"/>
      <c r="AI117" s="1007"/>
      <c r="AJ117" s="1008"/>
      <c r="AK117" s="1009">
        <v>18612323</v>
      </c>
      <c r="AL117" s="1007"/>
      <c r="AM117" s="1007"/>
      <c r="AN117" s="1007"/>
      <c r="AO117" s="1008"/>
      <c r="AP117" s="1010"/>
      <c r="AQ117" s="1011"/>
      <c r="AR117" s="1011"/>
      <c r="AS117" s="1011"/>
      <c r="AT117" s="1012"/>
      <c r="AU117" s="930"/>
      <c r="AV117" s="931"/>
      <c r="AW117" s="931"/>
      <c r="AX117" s="931"/>
      <c r="AY117" s="931"/>
      <c r="AZ117" s="997" t="s">
        <v>446</v>
      </c>
      <c r="BA117" s="998"/>
      <c r="BB117" s="998"/>
      <c r="BC117" s="998"/>
      <c r="BD117" s="998"/>
      <c r="BE117" s="998"/>
      <c r="BF117" s="998"/>
      <c r="BG117" s="998"/>
      <c r="BH117" s="998"/>
      <c r="BI117" s="998"/>
      <c r="BJ117" s="998"/>
      <c r="BK117" s="998"/>
      <c r="BL117" s="998"/>
      <c r="BM117" s="998"/>
      <c r="BN117" s="998"/>
      <c r="BO117" s="998"/>
      <c r="BP117" s="999"/>
      <c r="BQ117" s="949" t="s">
        <v>225</v>
      </c>
      <c r="BR117" s="950"/>
      <c r="BS117" s="950"/>
      <c r="BT117" s="950"/>
      <c r="BU117" s="950"/>
      <c r="BV117" s="950" t="s">
        <v>225</v>
      </c>
      <c r="BW117" s="950"/>
      <c r="BX117" s="950"/>
      <c r="BY117" s="950"/>
      <c r="BZ117" s="950"/>
      <c r="CA117" s="950" t="s">
        <v>225</v>
      </c>
      <c r="CB117" s="950"/>
      <c r="CC117" s="950"/>
      <c r="CD117" s="950"/>
      <c r="CE117" s="950"/>
      <c r="CF117" s="944" t="s">
        <v>225</v>
      </c>
      <c r="CG117" s="945"/>
      <c r="CH117" s="945"/>
      <c r="CI117" s="945"/>
      <c r="CJ117" s="945"/>
      <c r="CK117" s="975"/>
      <c r="CL117" s="976"/>
      <c r="CM117" s="946" t="s">
        <v>447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225</v>
      </c>
      <c r="DH117" s="989"/>
      <c r="DI117" s="989"/>
      <c r="DJ117" s="989"/>
      <c r="DK117" s="990"/>
      <c r="DL117" s="991" t="s">
        <v>225</v>
      </c>
      <c r="DM117" s="989"/>
      <c r="DN117" s="989"/>
      <c r="DO117" s="989"/>
      <c r="DP117" s="990"/>
      <c r="DQ117" s="991" t="s">
        <v>225</v>
      </c>
      <c r="DR117" s="989"/>
      <c r="DS117" s="989"/>
      <c r="DT117" s="989"/>
      <c r="DU117" s="990"/>
      <c r="DV117" s="992" t="s">
        <v>225</v>
      </c>
      <c r="DW117" s="993"/>
      <c r="DX117" s="993"/>
      <c r="DY117" s="993"/>
      <c r="DZ117" s="994"/>
    </row>
    <row r="118" spans="1:130" s="199" customFormat="1" ht="26.25" customHeight="1">
      <c r="A118" s="934" t="s">
        <v>421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419</v>
      </c>
      <c r="AB118" s="915"/>
      <c r="AC118" s="915"/>
      <c r="AD118" s="915"/>
      <c r="AE118" s="916"/>
      <c r="AF118" s="914" t="s">
        <v>291</v>
      </c>
      <c r="AG118" s="915"/>
      <c r="AH118" s="915"/>
      <c r="AI118" s="915"/>
      <c r="AJ118" s="916"/>
      <c r="AK118" s="914" t="s">
        <v>290</v>
      </c>
      <c r="AL118" s="915"/>
      <c r="AM118" s="915"/>
      <c r="AN118" s="915"/>
      <c r="AO118" s="916"/>
      <c r="AP118" s="1001" t="s">
        <v>420</v>
      </c>
      <c r="AQ118" s="1002"/>
      <c r="AR118" s="1002"/>
      <c r="AS118" s="1002"/>
      <c r="AT118" s="1003"/>
      <c r="AU118" s="930"/>
      <c r="AV118" s="931"/>
      <c r="AW118" s="931"/>
      <c r="AX118" s="931"/>
      <c r="AY118" s="931"/>
      <c r="AZ118" s="1004" t="s">
        <v>448</v>
      </c>
      <c r="BA118" s="995"/>
      <c r="BB118" s="995"/>
      <c r="BC118" s="995"/>
      <c r="BD118" s="995"/>
      <c r="BE118" s="995"/>
      <c r="BF118" s="995"/>
      <c r="BG118" s="995"/>
      <c r="BH118" s="995"/>
      <c r="BI118" s="995"/>
      <c r="BJ118" s="995"/>
      <c r="BK118" s="995"/>
      <c r="BL118" s="995"/>
      <c r="BM118" s="995"/>
      <c r="BN118" s="995"/>
      <c r="BO118" s="995"/>
      <c r="BP118" s="996"/>
      <c r="BQ118" s="1027" t="s">
        <v>225</v>
      </c>
      <c r="BR118" s="1028"/>
      <c r="BS118" s="1028"/>
      <c r="BT118" s="1028"/>
      <c r="BU118" s="1028"/>
      <c r="BV118" s="1028" t="s">
        <v>225</v>
      </c>
      <c r="BW118" s="1028"/>
      <c r="BX118" s="1028"/>
      <c r="BY118" s="1028"/>
      <c r="BZ118" s="1028"/>
      <c r="CA118" s="1028" t="s">
        <v>225</v>
      </c>
      <c r="CB118" s="1028"/>
      <c r="CC118" s="1028"/>
      <c r="CD118" s="1028"/>
      <c r="CE118" s="1028"/>
      <c r="CF118" s="944" t="s">
        <v>225</v>
      </c>
      <c r="CG118" s="945"/>
      <c r="CH118" s="945"/>
      <c r="CI118" s="945"/>
      <c r="CJ118" s="945"/>
      <c r="CK118" s="975"/>
      <c r="CL118" s="976"/>
      <c r="CM118" s="946" t="s">
        <v>449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225</v>
      </c>
      <c r="DH118" s="989"/>
      <c r="DI118" s="989"/>
      <c r="DJ118" s="989"/>
      <c r="DK118" s="990"/>
      <c r="DL118" s="991" t="s">
        <v>225</v>
      </c>
      <c r="DM118" s="989"/>
      <c r="DN118" s="989"/>
      <c r="DO118" s="989"/>
      <c r="DP118" s="990"/>
      <c r="DQ118" s="991" t="s">
        <v>225</v>
      </c>
      <c r="DR118" s="989"/>
      <c r="DS118" s="989"/>
      <c r="DT118" s="989"/>
      <c r="DU118" s="990"/>
      <c r="DV118" s="992" t="s">
        <v>225</v>
      </c>
      <c r="DW118" s="993"/>
      <c r="DX118" s="993"/>
      <c r="DY118" s="993"/>
      <c r="DZ118" s="994"/>
    </row>
    <row r="119" spans="1:130" s="199" customFormat="1" ht="26.25" customHeight="1">
      <c r="A119" s="1088" t="s">
        <v>424</v>
      </c>
      <c r="B119" s="974"/>
      <c r="C119" s="953" t="s">
        <v>425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225</v>
      </c>
      <c r="AB119" s="922"/>
      <c r="AC119" s="922"/>
      <c r="AD119" s="922"/>
      <c r="AE119" s="923"/>
      <c r="AF119" s="924" t="s">
        <v>225</v>
      </c>
      <c r="AG119" s="922"/>
      <c r="AH119" s="922"/>
      <c r="AI119" s="922"/>
      <c r="AJ119" s="923"/>
      <c r="AK119" s="924" t="s">
        <v>225</v>
      </c>
      <c r="AL119" s="922"/>
      <c r="AM119" s="922"/>
      <c r="AN119" s="922"/>
      <c r="AO119" s="923"/>
      <c r="AP119" s="925" t="s">
        <v>225</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450</v>
      </c>
      <c r="BP119" s="1036"/>
      <c r="BQ119" s="1027">
        <v>208116266</v>
      </c>
      <c r="BR119" s="1028"/>
      <c r="BS119" s="1028"/>
      <c r="BT119" s="1028"/>
      <c r="BU119" s="1028"/>
      <c r="BV119" s="1028">
        <v>204268500</v>
      </c>
      <c r="BW119" s="1028"/>
      <c r="BX119" s="1028"/>
      <c r="BY119" s="1028"/>
      <c r="BZ119" s="1028"/>
      <c r="CA119" s="1028">
        <v>197069454</v>
      </c>
      <c r="CB119" s="1028"/>
      <c r="CC119" s="1028"/>
      <c r="CD119" s="1028"/>
      <c r="CE119" s="1028"/>
      <c r="CF119" s="1029"/>
      <c r="CG119" s="1030"/>
      <c r="CH119" s="1030"/>
      <c r="CI119" s="1030"/>
      <c r="CJ119" s="1031"/>
      <c r="CK119" s="977"/>
      <c r="CL119" s="978"/>
      <c r="CM119" s="1032" t="s">
        <v>451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64271</v>
      </c>
      <c r="DH119" s="1014"/>
      <c r="DI119" s="1014"/>
      <c r="DJ119" s="1014"/>
      <c r="DK119" s="1015"/>
      <c r="DL119" s="1013">
        <v>40629</v>
      </c>
      <c r="DM119" s="1014"/>
      <c r="DN119" s="1014"/>
      <c r="DO119" s="1014"/>
      <c r="DP119" s="1015"/>
      <c r="DQ119" s="1013">
        <v>16987</v>
      </c>
      <c r="DR119" s="1014"/>
      <c r="DS119" s="1014"/>
      <c r="DT119" s="1014"/>
      <c r="DU119" s="1015"/>
      <c r="DV119" s="1016">
        <v>0</v>
      </c>
      <c r="DW119" s="1017"/>
      <c r="DX119" s="1017"/>
      <c r="DY119" s="1017"/>
      <c r="DZ119" s="1018"/>
    </row>
    <row r="120" spans="1:130" s="199" customFormat="1" ht="26.25" customHeight="1">
      <c r="A120" s="1089"/>
      <c r="B120" s="976"/>
      <c r="C120" s="946" t="s">
        <v>428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225</v>
      </c>
      <c r="AB120" s="989"/>
      <c r="AC120" s="989"/>
      <c r="AD120" s="989"/>
      <c r="AE120" s="990"/>
      <c r="AF120" s="991" t="s">
        <v>225</v>
      </c>
      <c r="AG120" s="989"/>
      <c r="AH120" s="989"/>
      <c r="AI120" s="989"/>
      <c r="AJ120" s="990"/>
      <c r="AK120" s="991" t="s">
        <v>225</v>
      </c>
      <c r="AL120" s="989"/>
      <c r="AM120" s="989"/>
      <c r="AN120" s="989"/>
      <c r="AO120" s="990"/>
      <c r="AP120" s="992" t="s">
        <v>225</v>
      </c>
      <c r="AQ120" s="993"/>
      <c r="AR120" s="993"/>
      <c r="AS120" s="993"/>
      <c r="AT120" s="994"/>
      <c r="AU120" s="1019" t="s">
        <v>452</v>
      </c>
      <c r="AV120" s="1020"/>
      <c r="AW120" s="1020"/>
      <c r="AX120" s="1020"/>
      <c r="AY120" s="1021"/>
      <c r="AZ120" s="970" t="s">
        <v>453</v>
      </c>
      <c r="BA120" s="919"/>
      <c r="BB120" s="919"/>
      <c r="BC120" s="919"/>
      <c r="BD120" s="919"/>
      <c r="BE120" s="919"/>
      <c r="BF120" s="919"/>
      <c r="BG120" s="919"/>
      <c r="BH120" s="919"/>
      <c r="BI120" s="919"/>
      <c r="BJ120" s="919"/>
      <c r="BK120" s="919"/>
      <c r="BL120" s="919"/>
      <c r="BM120" s="919"/>
      <c r="BN120" s="919"/>
      <c r="BO120" s="919"/>
      <c r="BP120" s="920"/>
      <c r="BQ120" s="956">
        <v>9511973</v>
      </c>
      <c r="BR120" s="957"/>
      <c r="BS120" s="957"/>
      <c r="BT120" s="957"/>
      <c r="BU120" s="957"/>
      <c r="BV120" s="957">
        <v>10884516</v>
      </c>
      <c r="BW120" s="957"/>
      <c r="BX120" s="957"/>
      <c r="BY120" s="957"/>
      <c r="BZ120" s="957"/>
      <c r="CA120" s="957">
        <v>10709291</v>
      </c>
      <c r="CB120" s="957"/>
      <c r="CC120" s="957"/>
      <c r="CD120" s="957"/>
      <c r="CE120" s="957"/>
      <c r="CF120" s="971">
        <v>17.7</v>
      </c>
      <c r="CG120" s="972"/>
      <c r="CH120" s="972"/>
      <c r="CI120" s="972"/>
      <c r="CJ120" s="972"/>
      <c r="CK120" s="1037" t="s">
        <v>454</v>
      </c>
      <c r="CL120" s="1038"/>
      <c r="CM120" s="1038"/>
      <c r="CN120" s="1038"/>
      <c r="CO120" s="1039"/>
      <c r="CP120" s="1045" t="s">
        <v>455</v>
      </c>
      <c r="CQ120" s="1046"/>
      <c r="CR120" s="1046"/>
      <c r="CS120" s="1046"/>
      <c r="CT120" s="1046"/>
      <c r="CU120" s="1046"/>
      <c r="CV120" s="1046"/>
      <c r="CW120" s="1046"/>
      <c r="CX120" s="1046"/>
      <c r="CY120" s="1046"/>
      <c r="CZ120" s="1046"/>
      <c r="DA120" s="1046"/>
      <c r="DB120" s="1046"/>
      <c r="DC120" s="1046"/>
      <c r="DD120" s="1046"/>
      <c r="DE120" s="1046"/>
      <c r="DF120" s="1047"/>
      <c r="DG120" s="956">
        <v>15699774</v>
      </c>
      <c r="DH120" s="957"/>
      <c r="DI120" s="957"/>
      <c r="DJ120" s="957"/>
      <c r="DK120" s="957"/>
      <c r="DL120" s="957">
        <v>15376703</v>
      </c>
      <c r="DM120" s="957"/>
      <c r="DN120" s="957"/>
      <c r="DO120" s="957"/>
      <c r="DP120" s="957"/>
      <c r="DQ120" s="957">
        <v>15310007</v>
      </c>
      <c r="DR120" s="957"/>
      <c r="DS120" s="957"/>
      <c r="DT120" s="957"/>
      <c r="DU120" s="957"/>
      <c r="DV120" s="958">
        <v>25.4</v>
      </c>
      <c r="DW120" s="958"/>
      <c r="DX120" s="958"/>
      <c r="DY120" s="958"/>
      <c r="DZ120" s="959"/>
    </row>
    <row r="121" spans="1:130" s="199" customFormat="1" ht="26.25" customHeight="1">
      <c r="A121" s="1089"/>
      <c r="B121" s="976"/>
      <c r="C121" s="997" t="s">
        <v>456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225</v>
      </c>
      <c r="AB121" s="989"/>
      <c r="AC121" s="989"/>
      <c r="AD121" s="989"/>
      <c r="AE121" s="990"/>
      <c r="AF121" s="991" t="s">
        <v>225</v>
      </c>
      <c r="AG121" s="989"/>
      <c r="AH121" s="989"/>
      <c r="AI121" s="989"/>
      <c r="AJ121" s="990"/>
      <c r="AK121" s="991" t="s">
        <v>225</v>
      </c>
      <c r="AL121" s="989"/>
      <c r="AM121" s="989"/>
      <c r="AN121" s="989"/>
      <c r="AO121" s="990"/>
      <c r="AP121" s="992" t="s">
        <v>225</v>
      </c>
      <c r="AQ121" s="993"/>
      <c r="AR121" s="993"/>
      <c r="AS121" s="993"/>
      <c r="AT121" s="994"/>
      <c r="AU121" s="1022"/>
      <c r="AV121" s="1023"/>
      <c r="AW121" s="1023"/>
      <c r="AX121" s="1023"/>
      <c r="AY121" s="1024"/>
      <c r="AZ121" s="979" t="s">
        <v>457</v>
      </c>
      <c r="BA121" s="980"/>
      <c r="BB121" s="980"/>
      <c r="BC121" s="980"/>
      <c r="BD121" s="980"/>
      <c r="BE121" s="980"/>
      <c r="BF121" s="980"/>
      <c r="BG121" s="980"/>
      <c r="BH121" s="980"/>
      <c r="BI121" s="980"/>
      <c r="BJ121" s="980"/>
      <c r="BK121" s="980"/>
      <c r="BL121" s="980"/>
      <c r="BM121" s="980"/>
      <c r="BN121" s="980"/>
      <c r="BO121" s="980"/>
      <c r="BP121" s="981"/>
      <c r="BQ121" s="949">
        <v>27666862</v>
      </c>
      <c r="BR121" s="950"/>
      <c r="BS121" s="950"/>
      <c r="BT121" s="950"/>
      <c r="BU121" s="950"/>
      <c r="BV121" s="950">
        <v>26598687</v>
      </c>
      <c r="BW121" s="950"/>
      <c r="BX121" s="950"/>
      <c r="BY121" s="950"/>
      <c r="BZ121" s="950"/>
      <c r="CA121" s="950">
        <v>25029396</v>
      </c>
      <c r="CB121" s="950"/>
      <c r="CC121" s="950"/>
      <c r="CD121" s="950"/>
      <c r="CE121" s="950"/>
      <c r="CF121" s="944">
        <v>41.5</v>
      </c>
      <c r="CG121" s="945"/>
      <c r="CH121" s="945"/>
      <c r="CI121" s="945"/>
      <c r="CJ121" s="945"/>
      <c r="CK121" s="1040"/>
      <c r="CL121" s="1041"/>
      <c r="CM121" s="1041"/>
      <c r="CN121" s="1041"/>
      <c r="CO121" s="1042"/>
      <c r="CP121" s="1050" t="s">
        <v>458</v>
      </c>
      <c r="CQ121" s="1051"/>
      <c r="CR121" s="1051"/>
      <c r="CS121" s="1051"/>
      <c r="CT121" s="1051"/>
      <c r="CU121" s="1051"/>
      <c r="CV121" s="1051"/>
      <c r="CW121" s="1051"/>
      <c r="CX121" s="1051"/>
      <c r="CY121" s="1051"/>
      <c r="CZ121" s="1051"/>
      <c r="DA121" s="1051"/>
      <c r="DB121" s="1051"/>
      <c r="DC121" s="1051"/>
      <c r="DD121" s="1051"/>
      <c r="DE121" s="1051"/>
      <c r="DF121" s="1052"/>
      <c r="DG121" s="949">
        <v>13954073</v>
      </c>
      <c r="DH121" s="950"/>
      <c r="DI121" s="950"/>
      <c r="DJ121" s="950"/>
      <c r="DK121" s="950"/>
      <c r="DL121" s="950">
        <v>14073693</v>
      </c>
      <c r="DM121" s="950"/>
      <c r="DN121" s="950"/>
      <c r="DO121" s="950"/>
      <c r="DP121" s="950"/>
      <c r="DQ121" s="950">
        <v>12738726</v>
      </c>
      <c r="DR121" s="950"/>
      <c r="DS121" s="950"/>
      <c r="DT121" s="950"/>
      <c r="DU121" s="950"/>
      <c r="DV121" s="951">
        <v>21.1</v>
      </c>
      <c r="DW121" s="951"/>
      <c r="DX121" s="951"/>
      <c r="DY121" s="951"/>
      <c r="DZ121" s="952"/>
    </row>
    <row r="122" spans="1:130" s="199" customFormat="1" ht="26.25" customHeight="1">
      <c r="A122" s="1089"/>
      <c r="B122" s="976"/>
      <c r="C122" s="946" t="s">
        <v>438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225</v>
      </c>
      <c r="AB122" s="989"/>
      <c r="AC122" s="989"/>
      <c r="AD122" s="989"/>
      <c r="AE122" s="990"/>
      <c r="AF122" s="991" t="s">
        <v>225</v>
      </c>
      <c r="AG122" s="989"/>
      <c r="AH122" s="989"/>
      <c r="AI122" s="989"/>
      <c r="AJ122" s="990"/>
      <c r="AK122" s="991" t="s">
        <v>225</v>
      </c>
      <c r="AL122" s="989"/>
      <c r="AM122" s="989"/>
      <c r="AN122" s="989"/>
      <c r="AO122" s="990"/>
      <c r="AP122" s="992" t="s">
        <v>225</v>
      </c>
      <c r="AQ122" s="993"/>
      <c r="AR122" s="993"/>
      <c r="AS122" s="993"/>
      <c r="AT122" s="994"/>
      <c r="AU122" s="1022"/>
      <c r="AV122" s="1023"/>
      <c r="AW122" s="1023"/>
      <c r="AX122" s="1023"/>
      <c r="AY122" s="1024"/>
      <c r="AZ122" s="1004" t="s">
        <v>459</v>
      </c>
      <c r="BA122" s="995"/>
      <c r="BB122" s="995"/>
      <c r="BC122" s="995"/>
      <c r="BD122" s="995"/>
      <c r="BE122" s="995"/>
      <c r="BF122" s="995"/>
      <c r="BG122" s="995"/>
      <c r="BH122" s="995"/>
      <c r="BI122" s="995"/>
      <c r="BJ122" s="995"/>
      <c r="BK122" s="995"/>
      <c r="BL122" s="995"/>
      <c r="BM122" s="995"/>
      <c r="BN122" s="995"/>
      <c r="BO122" s="995"/>
      <c r="BP122" s="996"/>
      <c r="BQ122" s="1027">
        <v>125692726</v>
      </c>
      <c r="BR122" s="1028"/>
      <c r="BS122" s="1028"/>
      <c r="BT122" s="1028"/>
      <c r="BU122" s="1028"/>
      <c r="BV122" s="1028">
        <v>125495314</v>
      </c>
      <c r="BW122" s="1028"/>
      <c r="BX122" s="1028"/>
      <c r="BY122" s="1028"/>
      <c r="BZ122" s="1028"/>
      <c r="CA122" s="1028">
        <v>123348316</v>
      </c>
      <c r="CB122" s="1028"/>
      <c r="CC122" s="1028"/>
      <c r="CD122" s="1028"/>
      <c r="CE122" s="1028"/>
      <c r="CF122" s="1048">
        <v>204.4</v>
      </c>
      <c r="CG122" s="1049"/>
      <c r="CH122" s="1049"/>
      <c r="CI122" s="1049"/>
      <c r="CJ122" s="1049"/>
      <c r="CK122" s="1040"/>
      <c r="CL122" s="1041"/>
      <c r="CM122" s="1041"/>
      <c r="CN122" s="1041"/>
      <c r="CO122" s="1042"/>
      <c r="CP122" s="1050" t="s">
        <v>460</v>
      </c>
      <c r="CQ122" s="1051"/>
      <c r="CR122" s="1051"/>
      <c r="CS122" s="1051"/>
      <c r="CT122" s="1051"/>
      <c r="CU122" s="1051"/>
      <c r="CV122" s="1051"/>
      <c r="CW122" s="1051"/>
      <c r="CX122" s="1051"/>
      <c r="CY122" s="1051"/>
      <c r="CZ122" s="1051"/>
      <c r="DA122" s="1051"/>
      <c r="DB122" s="1051"/>
      <c r="DC122" s="1051"/>
      <c r="DD122" s="1051"/>
      <c r="DE122" s="1051"/>
      <c r="DF122" s="1052"/>
      <c r="DG122" s="949">
        <v>1094324</v>
      </c>
      <c r="DH122" s="950"/>
      <c r="DI122" s="950"/>
      <c r="DJ122" s="950"/>
      <c r="DK122" s="950"/>
      <c r="DL122" s="950">
        <v>1108934</v>
      </c>
      <c r="DM122" s="950"/>
      <c r="DN122" s="950"/>
      <c r="DO122" s="950"/>
      <c r="DP122" s="950"/>
      <c r="DQ122" s="950">
        <v>1085572</v>
      </c>
      <c r="DR122" s="950"/>
      <c r="DS122" s="950"/>
      <c r="DT122" s="950"/>
      <c r="DU122" s="950"/>
      <c r="DV122" s="951">
        <v>1.8</v>
      </c>
      <c r="DW122" s="951"/>
      <c r="DX122" s="951"/>
      <c r="DY122" s="951"/>
      <c r="DZ122" s="952"/>
    </row>
    <row r="123" spans="1:130" s="199" customFormat="1" ht="26.25" customHeight="1">
      <c r="A123" s="1089"/>
      <c r="B123" s="976"/>
      <c r="C123" s="946" t="s">
        <v>444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225</v>
      </c>
      <c r="AB123" s="989"/>
      <c r="AC123" s="989"/>
      <c r="AD123" s="989"/>
      <c r="AE123" s="990"/>
      <c r="AF123" s="991" t="s">
        <v>225</v>
      </c>
      <c r="AG123" s="989"/>
      <c r="AH123" s="989"/>
      <c r="AI123" s="989"/>
      <c r="AJ123" s="990"/>
      <c r="AK123" s="991" t="s">
        <v>225</v>
      </c>
      <c r="AL123" s="989"/>
      <c r="AM123" s="989"/>
      <c r="AN123" s="989"/>
      <c r="AO123" s="990"/>
      <c r="AP123" s="992" t="s">
        <v>225</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461</v>
      </c>
      <c r="BP123" s="1036"/>
      <c r="BQ123" s="1095">
        <v>162871561</v>
      </c>
      <c r="BR123" s="1096"/>
      <c r="BS123" s="1096"/>
      <c r="BT123" s="1096"/>
      <c r="BU123" s="1096"/>
      <c r="BV123" s="1096">
        <v>162978517</v>
      </c>
      <c r="BW123" s="1096"/>
      <c r="BX123" s="1096"/>
      <c r="BY123" s="1096"/>
      <c r="BZ123" s="1096"/>
      <c r="CA123" s="1096">
        <v>159087003</v>
      </c>
      <c r="CB123" s="1096"/>
      <c r="CC123" s="1096"/>
      <c r="CD123" s="1096"/>
      <c r="CE123" s="1096"/>
      <c r="CF123" s="1029"/>
      <c r="CG123" s="1030"/>
      <c r="CH123" s="1030"/>
      <c r="CI123" s="1030"/>
      <c r="CJ123" s="1031"/>
      <c r="CK123" s="1040"/>
      <c r="CL123" s="1041"/>
      <c r="CM123" s="1041"/>
      <c r="CN123" s="1041"/>
      <c r="CO123" s="1042"/>
      <c r="CP123" s="1050" t="s">
        <v>462</v>
      </c>
      <c r="CQ123" s="1051"/>
      <c r="CR123" s="1051"/>
      <c r="CS123" s="1051"/>
      <c r="CT123" s="1051"/>
      <c r="CU123" s="1051"/>
      <c r="CV123" s="1051"/>
      <c r="CW123" s="1051"/>
      <c r="CX123" s="1051"/>
      <c r="CY123" s="1051"/>
      <c r="CZ123" s="1051"/>
      <c r="DA123" s="1051"/>
      <c r="DB123" s="1051"/>
      <c r="DC123" s="1051"/>
      <c r="DD123" s="1051"/>
      <c r="DE123" s="1051"/>
      <c r="DF123" s="1052"/>
      <c r="DG123" s="988">
        <v>286680</v>
      </c>
      <c r="DH123" s="989"/>
      <c r="DI123" s="989"/>
      <c r="DJ123" s="989"/>
      <c r="DK123" s="990"/>
      <c r="DL123" s="991">
        <v>302933</v>
      </c>
      <c r="DM123" s="989"/>
      <c r="DN123" s="989"/>
      <c r="DO123" s="989"/>
      <c r="DP123" s="990"/>
      <c r="DQ123" s="991">
        <v>350278</v>
      </c>
      <c r="DR123" s="989"/>
      <c r="DS123" s="989"/>
      <c r="DT123" s="989"/>
      <c r="DU123" s="990"/>
      <c r="DV123" s="992">
        <v>0.6</v>
      </c>
      <c r="DW123" s="993"/>
      <c r="DX123" s="993"/>
      <c r="DY123" s="993"/>
      <c r="DZ123" s="994"/>
    </row>
    <row r="124" spans="1:130" s="199" customFormat="1" ht="26.25" customHeight="1" thickBot="1">
      <c r="A124" s="1089"/>
      <c r="B124" s="976"/>
      <c r="C124" s="946" t="s">
        <v>447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225</v>
      </c>
      <c r="AB124" s="989"/>
      <c r="AC124" s="989"/>
      <c r="AD124" s="989"/>
      <c r="AE124" s="990"/>
      <c r="AF124" s="991" t="s">
        <v>225</v>
      </c>
      <c r="AG124" s="989"/>
      <c r="AH124" s="989"/>
      <c r="AI124" s="989"/>
      <c r="AJ124" s="990"/>
      <c r="AK124" s="991" t="s">
        <v>225</v>
      </c>
      <c r="AL124" s="989"/>
      <c r="AM124" s="989"/>
      <c r="AN124" s="989"/>
      <c r="AO124" s="990"/>
      <c r="AP124" s="992" t="s">
        <v>225</v>
      </c>
      <c r="AQ124" s="993"/>
      <c r="AR124" s="993"/>
      <c r="AS124" s="993"/>
      <c r="AT124" s="994"/>
      <c r="AU124" s="1091" t="s">
        <v>463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73.3</v>
      </c>
      <c r="BR124" s="1058"/>
      <c r="BS124" s="1058"/>
      <c r="BT124" s="1058"/>
      <c r="BU124" s="1058"/>
      <c r="BV124" s="1058">
        <v>67.3</v>
      </c>
      <c r="BW124" s="1058"/>
      <c r="BX124" s="1058"/>
      <c r="BY124" s="1058"/>
      <c r="BZ124" s="1058"/>
      <c r="CA124" s="1058">
        <v>62.9</v>
      </c>
      <c r="CB124" s="1058"/>
      <c r="CC124" s="1058"/>
      <c r="CD124" s="1058"/>
      <c r="CE124" s="1058"/>
      <c r="CF124" s="1059"/>
      <c r="CG124" s="1060"/>
      <c r="CH124" s="1060"/>
      <c r="CI124" s="1060"/>
      <c r="CJ124" s="1061"/>
      <c r="CK124" s="1043"/>
      <c r="CL124" s="1043"/>
      <c r="CM124" s="1043"/>
      <c r="CN124" s="1043"/>
      <c r="CO124" s="1044"/>
      <c r="CP124" s="1050" t="s">
        <v>464</v>
      </c>
      <c r="CQ124" s="1051"/>
      <c r="CR124" s="1051"/>
      <c r="CS124" s="1051"/>
      <c r="CT124" s="1051"/>
      <c r="CU124" s="1051"/>
      <c r="CV124" s="1051"/>
      <c r="CW124" s="1051"/>
      <c r="CX124" s="1051"/>
      <c r="CY124" s="1051"/>
      <c r="CZ124" s="1051"/>
      <c r="DA124" s="1051"/>
      <c r="DB124" s="1051"/>
      <c r="DC124" s="1051"/>
      <c r="DD124" s="1051"/>
      <c r="DE124" s="1051"/>
      <c r="DF124" s="1052"/>
      <c r="DG124" s="1035">
        <v>435311</v>
      </c>
      <c r="DH124" s="1014"/>
      <c r="DI124" s="1014"/>
      <c r="DJ124" s="1014"/>
      <c r="DK124" s="1015"/>
      <c r="DL124" s="1013">
        <v>384033</v>
      </c>
      <c r="DM124" s="1014"/>
      <c r="DN124" s="1014"/>
      <c r="DO124" s="1014"/>
      <c r="DP124" s="1015"/>
      <c r="DQ124" s="1013">
        <v>337135</v>
      </c>
      <c r="DR124" s="1014"/>
      <c r="DS124" s="1014"/>
      <c r="DT124" s="1014"/>
      <c r="DU124" s="1015"/>
      <c r="DV124" s="1016">
        <v>0.6</v>
      </c>
      <c r="DW124" s="1017"/>
      <c r="DX124" s="1017"/>
      <c r="DY124" s="1017"/>
      <c r="DZ124" s="1018"/>
    </row>
    <row r="125" spans="1:130" s="199" customFormat="1" ht="26.25" customHeight="1">
      <c r="A125" s="1089"/>
      <c r="B125" s="976"/>
      <c r="C125" s="946" t="s">
        <v>449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225</v>
      </c>
      <c r="AB125" s="989"/>
      <c r="AC125" s="989"/>
      <c r="AD125" s="989"/>
      <c r="AE125" s="990"/>
      <c r="AF125" s="991" t="s">
        <v>225</v>
      </c>
      <c r="AG125" s="989"/>
      <c r="AH125" s="989"/>
      <c r="AI125" s="989"/>
      <c r="AJ125" s="990"/>
      <c r="AK125" s="991" t="s">
        <v>225</v>
      </c>
      <c r="AL125" s="989"/>
      <c r="AM125" s="989"/>
      <c r="AN125" s="989"/>
      <c r="AO125" s="990"/>
      <c r="AP125" s="992" t="s">
        <v>225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465</v>
      </c>
      <c r="CL125" s="1038"/>
      <c r="CM125" s="1038"/>
      <c r="CN125" s="1038"/>
      <c r="CO125" s="1039"/>
      <c r="CP125" s="970" t="s">
        <v>466</v>
      </c>
      <c r="CQ125" s="919"/>
      <c r="CR125" s="919"/>
      <c r="CS125" s="919"/>
      <c r="CT125" s="919"/>
      <c r="CU125" s="919"/>
      <c r="CV125" s="919"/>
      <c r="CW125" s="919"/>
      <c r="CX125" s="919"/>
      <c r="CY125" s="919"/>
      <c r="CZ125" s="919"/>
      <c r="DA125" s="919"/>
      <c r="DB125" s="919"/>
      <c r="DC125" s="919"/>
      <c r="DD125" s="919"/>
      <c r="DE125" s="919"/>
      <c r="DF125" s="920"/>
      <c r="DG125" s="956" t="s">
        <v>225</v>
      </c>
      <c r="DH125" s="957"/>
      <c r="DI125" s="957"/>
      <c r="DJ125" s="957"/>
      <c r="DK125" s="957"/>
      <c r="DL125" s="957" t="s">
        <v>225</v>
      </c>
      <c r="DM125" s="957"/>
      <c r="DN125" s="957"/>
      <c r="DO125" s="957"/>
      <c r="DP125" s="957"/>
      <c r="DQ125" s="957" t="s">
        <v>225</v>
      </c>
      <c r="DR125" s="957"/>
      <c r="DS125" s="957"/>
      <c r="DT125" s="957"/>
      <c r="DU125" s="957"/>
      <c r="DV125" s="958" t="s">
        <v>225</v>
      </c>
      <c r="DW125" s="958"/>
      <c r="DX125" s="958"/>
      <c r="DY125" s="958"/>
      <c r="DZ125" s="959"/>
    </row>
    <row r="126" spans="1:130" s="199" customFormat="1" ht="26.25" customHeight="1" thickBot="1">
      <c r="A126" s="1089"/>
      <c r="B126" s="976"/>
      <c r="C126" s="946" t="s">
        <v>451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146113</v>
      </c>
      <c r="AB126" s="989"/>
      <c r="AC126" s="989"/>
      <c r="AD126" s="989"/>
      <c r="AE126" s="990"/>
      <c r="AF126" s="991">
        <v>144107</v>
      </c>
      <c r="AG126" s="989"/>
      <c r="AH126" s="989"/>
      <c r="AI126" s="989"/>
      <c r="AJ126" s="990"/>
      <c r="AK126" s="991">
        <v>143802</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467</v>
      </c>
      <c r="CQ126" s="980"/>
      <c r="CR126" s="980"/>
      <c r="CS126" s="980"/>
      <c r="CT126" s="980"/>
      <c r="CU126" s="980"/>
      <c r="CV126" s="980"/>
      <c r="CW126" s="980"/>
      <c r="CX126" s="980"/>
      <c r="CY126" s="980"/>
      <c r="CZ126" s="980"/>
      <c r="DA126" s="980"/>
      <c r="DB126" s="980"/>
      <c r="DC126" s="980"/>
      <c r="DD126" s="980"/>
      <c r="DE126" s="980"/>
      <c r="DF126" s="981"/>
      <c r="DG126" s="949">
        <v>2159243</v>
      </c>
      <c r="DH126" s="950"/>
      <c r="DI126" s="950"/>
      <c r="DJ126" s="950"/>
      <c r="DK126" s="950"/>
      <c r="DL126" s="950">
        <v>2039471</v>
      </c>
      <c r="DM126" s="950"/>
      <c r="DN126" s="950"/>
      <c r="DO126" s="950"/>
      <c r="DP126" s="950"/>
      <c r="DQ126" s="950">
        <v>1939814</v>
      </c>
      <c r="DR126" s="950"/>
      <c r="DS126" s="950"/>
      <c r="DT126" s="950"/>
      <c r="DU126" s="950"/>
      <c r="DV126" s="951">
        <v>3.2</v>
      </c>
      <c r="DW126" s="951"/>
      <c r="DX126" s="951"/>
      <c r="DY126" s="951"/>
      <c r="DZ126" s="952"/>
    </row>
    <row r="127" spans="1:130" s="199" customFormat="1" ht="26.25" customHeight="1">
      <c r="A127" s="1090"/>
      <c r="B127" s="978"/>
      <c r="C127" s="1032" t="s">
        <v>468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194</v>
      </c>
      <c r="AB127" s="989"/>
      <c r="AC127" s="989"/>
      <c r="AD127" s="989"/>
      <c r="AE127" s="990"/>
      <c r="AF127" s="991">
        <v>479</v>
      </c>
      <c r="AG127" s="989"/>
      <c r="AH127" s="989"/>
      <c r="AI127" s="989"/>
      <c r="AJ127" s="990"/>
      <c r="AK127" s="991">
        <v>100</v>
      </c>
      <c r="AL127" s="989"/>
      <c r="AM127" s="989"/>
      <c r="AN127" s="989"/>
      <c r="AO127" s="990"/>
      <c r="AP127" s="992">
        <v>0</v>
      </c>
      <c r="AQ127" s="993"/>
      <c r="AR127" s="993"/>
      <c r="AS127" s="993"/>
      <c r="AT127" s="994"/>
      <c r="AU127" s="235"/>
      <c r="AV127" s="235"/>
      <c r="AW127" s="235"/>
      <c r="AX127" s="1062" t="s">
        <v>469</v>
      </c>
      <c r="AY127" s="1063"/>
      <c r="AZ127" s="1063"/>
      <c r="BA127" s="1063"/>
      <c r="BB127" s="1063"/>
      <c r="BC127" s="1063"/>
      <c r="BD127" s="1063"/>
      <c r="BE127" s="1064"/>
      <c r="BF127" s="1065" t="s">
        <v>470</v>
      </c>
      <c r="BG127" s="1063"/>
      <c r="BH127" s="1063"/>
      <c r="BI127" s="1063"/>
      <c r="BJ127" s="1063"/>
      <c r="BK127" s="1063"/>
      <c r="BL127" s="1064"/>
      <c r="BM127" s="1065" t="s">
        <v>471</v>
      </c>
      <c r="BN127" s="1063"/>
      <c r="BO127" s="1063"/>
      <c r="BP127" s="1063"/>
      <c r="BQ127" s="1063"/>
      <c r="BR127" s="1063"/>
      <c r="BS127" s="1064"/>
      <c r="BT127" s="1065" t="s">
        <v>472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473</v>
      </c>
      <c r="CQ127" s="980"/>
      <c r="CR127" s="980"/>
      <c r="CS127" s="980"/>
      <c r="CT127" s="980"/>
      <c r="CU127" s="980"/>
      <c r="CV127" s="980"/>
      <c r="CW127" s="980"/>
      <c r="CX127" s="980"/>
      <c r="CY127" s="980"/>
      <c r="CZ127" s="980"/>
      <c r="DA127" s="980"/>
      <c r="DB127" s="980"/>
      <c r="DC127" s="980"/>
      <c r="DD127" s="980"/>
      <c r="DE127" s="980"/>
      <c r="DF127" s="981"/>
      <c r="DG127" s="949" t="s">
        <v>225</v>
      </c>
      <c r="DH127" s="950"/>
      <c r="DI127" s="950"/>
      <c r="DJ127" s="950"/>
      <c r="DK127" s="950"/>
      <c r="DL127" s="950" t="s">
        <v>225</v>
      </c>
      <c r="DM127" s="950"/>
      <c r="DN127" s="950"/>
      <c r="DO127" s="950"/>
      <c r="DP127" s="950"/>
      <c r="DQ127" s="950" t="s">
        <v>225</v>
      </c>
      <c r="DR127" s="950"/>
      <c r="DS127" s="950"/>
      <c r="DT127" s="950"/>
      <c r="DU127" s="950"/>
      <c r="DV127" s="951" t="s">
        <v>225</v>
      </c>
      <c r="DW127" s="951"/>
      <c r="DX127" s="951"/>
      <c r="DY127" s="951"/>
      <c r="DZ127" s="952"/>
    </row>
    <row r="128" spans="1:130" s="199" customFormat="1" ht="26.25" customHeight="1" thickBot="1">
      <c r="A128" s="1073" t="s">
        <v>474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475</v>
      </c>
      <c r="X128" s="1075"/>
      <c r="Y128" s="1075"/>
      <c r="Z128" s="1076"/>
      <c r="AA128" s="1077">
        <v>2838249</v>
      </c>
      <c r="AB128" s="1078"/>
      <c r="AC128" s="1078"/>
      <c r="AD128" s="1078"/>
      <c r="AE128" s="1079"/>
      <c r="AF128" s="1080">
        <v>2718732</v>
      </c>
      <c r="AG128" s="1078"/>
      <c r="AH128" s="1078"/>
      <c r="AI128" s="1078"/>
      <c r="AJ128" s="1079"/>
      <c r="AK128" s="1080">
        <v>2891793</v>
      </c>
      <c r="AL128" s="1078"/>
      <c r="AM128" s="1078"/>
      <c r="AN128" s="1078"/>
      <c r="AO128" s="1079"/>
      <c r="AP128" s="1081"/>
      <c r="AQ128" s="1082"/>
      <c r="AR128" s="1082"/>
      <c r="AS128" s="1082"/>
      <c r="AT128" s="1083"/>
      <c r="AU128" s="235"/>
      <c r="AV128" s="235"/>
      <c r="AW128" s="235"/>
      <c r="AX128" s="918" t="s">
        <v>476</v>
      </c>
      <c r="AY128" s="919"/>
      <c r="AZ128" s="919"/>
      <c r="BA128" s="919"/>
      <c r="BB128" s="919"/>
      <c r="BC128" s="919"/>
      <c r="BD128" s="919"/>
      <c r="BE128" s="920"/>
      <c r="BF128" s="1084" t="s">
        <v>225</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477</v>
      </c>
      <c r="CQ128" s="1067"/>
      <c r="CR128" s="1067"/>
      <c r="CS128" s="1067"/>
      <c r="CT128" s="1067"/>
      <c r="CU128" s="1067"/>
      <c r="CV128" s="1067"/>
      <c r="CW128" s="1067"/>
      <c r="CX128" s="1067"/>
      <c r="CY128" s="1067"/>
      <c r="CZ128" s="1067"/>
      <c r="DA128" s="1067"/>
      <c r="DB128" s="1067"/>
      <c r="DC128" s="1067"/>
      <c r="DD128" s="1067"/>
      <c r="DE128" s="1067"/>
      <c r="DF128" s="1068"/>
      <c r="DG128" s="1069" t="s">
        <v>225</v>
      </c>
      <c r="DH128" s="1070"/>
      <c r="DI128" s="1070"/>
      <c r="DJ128" s="1070"/>
      <c r="DK128" s="1070"/>
      <c r="DL128" s="1070" t="s">
        <v>225</v>
      </c>
      <c r="DM128" s="1070"/>
      <c r="DN128" s="1070"/>
      <c r="DO128" s="1070"/>
      <c r="DP128" s="1070"/>
      <c r="DQ128" s="1070" t="s">
        <v>225</v>
      </c>
      <c r="DR128" s="1070"/>
      <c r="DS128" s="1070"/>
      <c r="DT128" s="1070"/>
      <c r="DU128" s="1070"/>
      <c r="DV128" s="1071" t="s">
        <v>225</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478</v>
      </c>
      <c r="X129" s="1104"/>
      <c r="Y129" s="1104"/>
      <c r="Z129" s="1105"/>
      <c r="AA129" s="988">
        <v>73285702</v>
      </c>
      <c r="AB129" s="989"/>
      <c r="AC129" s="989"/>
      <c r="AD129" s="989"/>
      <c r="AE129" s="990"/>
      <c r="AF129" s="991">
        <v>72627075</v>
      </c>
      <c r="AG129" s="989"/>
      <c r="AH129" s="989"/>
      <c r="AI129" s="989"/>
      <c r="AJ129" s="990"/>
      <c r="AK129" s="991">
        <v>71392983</v>
      </c>
      <c r="AL129" s="989"/>
      <c r="AM129" s="989"/>
      <c r="AN129" s="989"/>
      <c r="AO129" s="990"/>
      <c r="AP129" s="1106"/>
      <c r="AQ129" s="1107"/>
      <c r="AR129" s="1107"/>
      <c r="AS129" s="1107"/>
      <c r="AT129" s="1108"/>
      <c r="AU129" s="237"/>
      <c r="AV129" s="237"/>
      <c r="AW129" s="237"/>
      <c r="AX129" s="1097" t="s">
        <v>479</v>
      </c>
      <c r="AY129" s="980"/>
      <c r="AZ129" s="980"/>
      <c r="BA129" s="980"/>
      <c r="BB129" s="980"/>
      <c r="BC129" s="980"/>
      <c r="BD129" s="980"/>
      <c r="BE129" s="981"/>
      <c r="BF129" s="1098" t="s">
        <v>225</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480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481</v>
      </c>
      <c r="X130" s="1104"/>
      <c r="Y130" s="1104"/>
      <c r="Z130" s="1105"/>
      <c r="AA130" s="988">
        <v>11594322</v>
      </c>
      <c r="AB130" s="989"/>
      <c r="AC130" s="989"/>
      <c r="AD130" s="989"/>
      <c r="AE130" s="990"/>
      <c r="AF130" s="991">
        <v>11286863</v>
      </c>
      <c r="AG130" s="989"/>
      <c r="AH130" s="989"/>
      <c r="AI130" s="989"/>
      <c r="AJ130" s="990"/>
      <c r="AK130" s="991">
        <v>11041177</v>
      </c>
      <c r="AL130" s="989"/>
      <c r="AM130" s="989"/>
      <c r="AN130" s="989"/>
      <c r="AO130" s="990"/>
      <c r="AP130" s="1106"/>
      <c r="AQ130" s="1107"/>
      <c r="AR130" s="1107"/>
      <c r="AS130" s="1107"/>
      <c r="AT130" s="1108"/>
      <c r="AU130" s="237"/>
      <c r="AV130" s="237"/>
      <c r="AW130" s="237"/>
      <c r="AX130" s="1097" t="s">
        <v>482</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483</v>
      </c>
      <c r="X131" s="1142"/>
      <c r="Y131" s="1142"/>
      <c r="Z131" s="1143"/>
      <c r="AA131" s="1035">
        <v>61691380</v>
      </c>
      <c r="AB131" s="1014"/>
      <c r="AC131" s="1014"/>
      <c r="AD131" s="1014"/>
      <c r="AE131" s="1015"/>
      <c r="AF131" s="1013">
        <v>61340212</v>
      </c>
      <c r="AG131" s="1014"/>
      <c r="AH131" s="1014"/>
      <c r="AI131" s="1014"/>
      <c r="AJ131" s="1015"/>
      <c r="AK131" s="1013">
        <v>60351806</v>
      </c>
      <c r="AL131" s="1014"/>
      <c r="AM131" s="1014"/>
      <c r="AN131" s="1014"/>
      <c r="AO131" s="1015"/>
      <c r="AP131" s="1144"/>
      <c r="AQ131" s="1145"/>
      <c r="AR131" s="1145"/>
      <c r="AS131" s="1145"/>
      <c r="AT131" s="1146"/>
      <c r="AU131" s="237"/>
      <c r="AV131" s="237"/>
      <c r="AW131" s="237"/>
      <c r="AX131" s="1116" t="s">
        <v>484</v>
      </c>
      <c r="AY131" s="1067"/>
      <c r="AZ131" s="1067"/>
      <c r="BA131" s="1067"/>
      <c r="BB131" s="1067"/>
      <c r="BC131" s="1067"/>
      <c r="BD131" s="1067"/>
      <c r="BE131" s="1068"/>
      <c r="BF131" s="1117">
        <v>62.9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485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486</v>
      </c>
      <c r="W132" s="1127"/>
      <c r="X132" s="1127"/>
      <c r="Y132" s="1127"/>
      <c r="Z132" s="1128"/>
      <c r="AA132" s="1129">
        <v>7.1715805350000004</v>
      </c>
      <c r="AB132" s="1130"/>
      <c r="AC132" s="1130"/>
      <c r="AD132" s="1130"/>
      <c r="AE132" s="1131"/>
      <c r="AF132" s="1132">
        <v>7.8567433060000003</v>
      </c>
      <c r="AG132" s="1130"/>
      <c r="AH132" s="1130"/>
      <c r="AI132" s="1130"/>
      <c r="AJ132" s="1131"/>
      <c r="AK132" s="1132">
        <v>7.7534597720000002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487</v>
      </c>
      <c r="W133" s="1110"/>
      <c r="X133" s="1110"/>
      <c r="Y133" s="1110"/>
      <c r="Z133" s="1111"/>
      <c r="AA133" s="1112">
        <v>7.9</v>
      </c>
      <c r="AB133" s="1113"/>
      <c r="AC133" s="1113"/>
      <c r="AD133" s="1113"/>
      <c r="AE133" s="1114"/>
      <c r="AF133" s="1112">
        <v>7.7</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488</v>
      </c>
      <c r="B5" s="248"/>
      <c r="C5" s="248"/>
      <c r="D5" s="248"/>
      <c r="E5" s="248"/>
      <c r="F5" s="248"/>
      <c r="G5" s="248"/>
      <c r="H5" s="248"/>
      <c r="I5" s="248"/>
      <c r="J5" s="248"/>
      <c r="K5" s="248"/>
      <c r="L5" s="248"/>
      <c r="M5" s="248"/>
      <c r="N5" s="248"/>
      <c r="O5" s="249"/>
    </row>
    <row r="6" spans="1:16">
      <c r="A6" s="250"/>
      <c r="B6" s="246"/>
      <c r="C6" s="246"/>
      <c r="D6" s="246"/>
      <c r="E6" s="246"/>
      <c r="F6" s="246"/>
      <c r="G6" s="251" t="s">
        <v>489</v>
      </c>
      <c r="H6" s="251"/>
      <c r="I6" s="251"/>
      <c r="J6" s="251"/>
      <c r="K6" s="246"/>
      <c r="L6" s="246"/>
      <c r="M6" s="246"/>
      <c r="N6" s="246"/>
    </row>
    <row r="7" spans="1:16">
      <c r="A7" s="250"/>
      <c r="B7" s="246"/>
      <c r="C7" s="246"/>
      <c r="D7" s="246"/>
      <c r="E7" s="246"/>
      <c r="F7" s="246"/>
      <c r="G7" s="253"/>
      <c r="H7" s="254"/>
      <c r="I7" s="254"/>
      <c r="J7" s="255"/>
      <c r="K7" s="1150" t="s">
        <v>490</v>
      </c>
      <c r="L7" s="256"/>
      <c r="M7" s="257" t="s">
        <v>491</v>
      </c>
      <c r="N7" s="258"/>
    </row>
    <row r="8" spans="1:16">
      <c r="A8" s="250"/>
      <c r="B8" s="246"/>
      <c r="C8" s="246"/>
      <c r="D8" s="246"/>
      <c r="E8" s="246"/>
      <c r="F8" s="246"/>
      <c r="G8" s="259"/>
      <c r="H8" s="260"/>
      <c r="I8" s="260"/>
      <c r="J8" s="261"/>
      <c r="K8" s="1151"/>
      <c r="L8" s="262" t="s">
        <v>492</v>
      </c>
      <c r="M8" s="263" t="s">
        <v>493</v>
      </c>
      <c r="N8" s="264" t="s">
        <v>494</v>
      </c>
    </row>
    <row r="9" spans="1:16">
      <c r="A9" s="250"/>
      <c r="B9" s="246"/>
      <c r="C9" s="246"/>
      <c r="D9" s="246"/>
      <c r="E9" s="246"/>
      <c r="F9" s="246"/>
      <c r="G9" s="1152" t="s">
        <v>495</v>
      </c>
      <c r="H9" s="1153"/>
      <c r="I9" s="1153"/>
      <c r="J9" s="1154"/>
      <c r="K9" s="265">
        <v>17571255</v>
      </c>
      <c r="L9" s="266">
        <v>66181</v>
      </c>
      <c r="M9" s="267">
        <v>57606</v>
      </c>
      <c r="N9" s="268">
        <v>14.9</v>
      </c>
    </row>
    <row r="10" spans="1:16">
      <c r="A10" s="250"/>
      <c r="B10" s="246"/>
      <c r="C10" s="246"/>
      <c r="D10" s="246"/>
      <c r="E10" s="246"/>
      <c r="F10" s="246"/>
      <c r="G10" s="1152" t="s">
        <v>496</v>
      </c>
      <c r="H10" s="1153"/>
      <c r="I10" s="1153"/>
      <c r="J10" s="1154"/>
      <c r="K10" s="269">
        <v>342895</v>
      </c>
      <c r="L10" s="270">
        <v>1291</v>
      </c>
      <c r="M10" s="271">
        <v>2562</v>
      </c>
      <c r="N10" s="272">
        <v>-49.6</v>
      </c>
    </row>
    <row r="11" spans="1:16" ht="13.5" customHeight="1">
      <c r="A11" s="250"/>
      <c r="B11" s="246"/>
      <c r="C11" s="246"/>
      <c r="D11" s="246"/>
      <c r="E11" s="246"/>
      <c r="F11" s="246"/>
      <c r="G11" s="1152" t="s">
        <v>497</v>
      </c>
      <c r="H11" s="1153"/>
      <c r="I11" s="1153"/>
      <c r="J11" s="1154"/>
      <c r="K11" s="269">
        <v>758</v>
      </c>
      <c r="L11" s="270">
        <v>3</v>
      </c>
      <c r="M11" s="271">
        <v>1597</v>
      </c>
      <c r="N11" s="272">
        <v>-99.8</v>
      </c>
    </row>
    <row r="12" spans="1:16" ht="13.5" customHeight="1">
      <c r="A12" s="250"/>
      <c r="B12" s="246"/>
      <c r="C12" s="246"/>
      <c r="D12" s="246"/>
      <c r="E12" s="246"/>
      <c r="F12" s="246"/>
      <c r="G12" s="1152" t="s">
        <v>498</v>
      </c>
      <c r="H12" s="1153"/>
      <c r="I12" s="1153"/>
      <c r="J12" s="1154"/>
      <c r="K12" s="269">
        <v>1080022</v>
      </c>
      <c r="L12" s="270">
        <v>4068</v>
      </c>
      <c r="M12" s="271">
        <v>583</v>
      </c>
      <c r="N12" s="272">
        <v>597.79999999999995</v>
      </c>
    </row>
    <row r="13" spans="1:16" ht="13.5" customHeight="1">
      <c r="A13" s="250"/>
      <c r="B13" s="246"/>
      <c r="C13" s="246"/>
      <c r="D13" s="246"/>
      <c r="E13" s="246"/>
      <c r="F13" s="246"/>
      <c r="G13" s="1152" t="s">
        <v>499</v>
      </c>
      <c r="H13" s="1153"/>
      <c r="I13" s="1153"/>
      <c r="J13" s="1154"/>
      <c r="K13" s="269" t="s">
        <v>500</v>
      </c>
      <c r="L13" s="270" t="s">
        <v>500</v>
      </c>
      <c r="M13" s="271">
        <v>23</v>
      </c>
      <c r="N13" s="272" t="s">
        <v>500</v>
      </c>
    </row>
    <row r="14" spans="1:16" ht="13.5" customHeight="1">
      <c r="A14" s="250"/>
      <c r="B14" s="246"/>
      <c r="C14" s="246"/>
      <c r="D14" s="246"/>
      <c r="E14" s="246"/>
      <c r="F14" s="246"/>
      <c r="G14" s="1152" t="s">
        <v>501</v>
      </c>
      <c r="H14" s="1153"/>
      <c r="I14" s="1153"/>
      <c r="J14" s="1154"/>
      <c r="K14" s="269">
        <v>807567</v>
      </c>
      <c r="L14" s="270">
        <v>3042</v>
      </c>
      <c r="M14" s="271">
        <v>1821</v>
      </c>
      <c r="N14" s="272">
        <v>67.099999999999994</v>
      </c>
    </row>
    <row r="15" spans="1:16" ht="13.5" customHeight="1">
      <c r="A15" s="250"/>
      <c r="B15" s="246"/>
      <c r="C15" s="246"/>
      <c r="D15" s="246"/>
      <c r="E15" s="246"/>
      <c r="F15" s="246"/>
      <c r="G15" s="1152" t="s">
        <v>502</v>
      </c>
      <c r="H15" s="1153"/>
      <c r="I15" s="1153"/>
      <c r="J15" s="1154"/>
      <c r="K15" s="269">
        <v>331721</v>
      </c>
      <c r="L15" s="270">
        <v>1249</v>
      </c>
      <c r="M15" s="271">
        <v>1288</v>
      </c>
      <c r="N15" s="272">
        <v>-3</v>
      </c>
    </row>
    <row r="16" spans="1:16">
      <c r="A16" s="250"/>
      <c r="B16" s="246"/>
      <c r="C16" s="246"/>
      <c r="D16" s="246"/>
      <c r="E16" s="246"/>
      <c r="F16" s="246"/>
      <c r="G16" s="1155" t="s">
        <v>503</v>
      </c>
      <c r="H16" s="1156"/>
      <c r="I16" s="1156"/>
      <c r="J16" s="1157"/>
      <c r="K16" s="270">
        <v>-1707846</v>
      </c>
      <c r="L16" s="270">
        <v>-6432</v>
      </c>
      <c r="M16" s="271">
        <v>-4777</v>
      </c>
      <c r="N16" s="272">
        <v>34.6</v>
      </c>
    </row>
    <row r="17" spans="1:16">
      <c r="A17" s="250"/>
      <c r="B17" s="246"/>
      <c r="C17" s="246"/>
      <c r="D17" s="246"/>
      <c r="E17" s="246"/>
      <c r="F17" s="246"/>
      <c r="G17" s="1155" t="s">
        <v>173</v>
      </c>
      <c r="H17" s="1156"/>
      <c r="I17" s="1156"/>
      <c r="J17" s="1157"/>
      <c r="K17" s="270">
        <v>18426372</v>
      </c>
      <c r="L17" s="270">
        <v>69402</v>
      </c>
      <c r="M17" s="271">
        <v>60704</v>
      </c>
      <c r="N17" s="272">
        <v>14.3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504</v>
      </c>
      <c r="H19" s="246"/>
      <c r="I19" s="246"/>
      <c r="J19" s="246"/>
      <c r="K19" s="246"/>
      <c r="L19" s="246"/>
      <c r="M19" s="246"/>
      <c r="N19" s="246"/>
    </row>
    <row r="20" spans="1:16">
      <c r="A20" s="250"/>
      <c r="B20" s="246"/>
      <c r="C20" s="246"/>
      <c r="D20" s="246"/>
      <c r="E20" s="246"/>
      <c r="F20" s="246"/>
      <c r="G20" s="274"/>
      <c r="H20" s="275"/>
      <c r="I20" s="275"/>
      <c r="J20" s="276"/>
      <c r="K20" s="277" t="s">
        <v>505</v>
      </c>
      <c r="L20" s="278" t="s">
        <v>506</v>
      </c>
      <c r="M20" s="279" t="s">
        <v>507</v>
      </c>
      <c r="N20" s="280"/>
    </row>
    <row r="21" spans="1:16" s="286" customFormat="1">
      <c r="A21" s="281"/>
      <c r="B21" s="251"/>
      <c r="C21" s="251"/>
      <c r="D21" s="251"/>
      <c r="E21" s="251"/>
      <c r="F21" s="251"/>
      <c r="G21" s="1147" t="s">
        <v>508</v>
      </c>
      <c r="H21" s="1148"/>
      <c r="I21" s="1148"/>
      <c r="J21" s="1149"/>
      <c r="K21" s="282">
        <v>7.54</v>
      </c>
      <c r="L21" s="283">
        <v>6.19</v>
      </c>
      <c r="M21" s="284">
        <v>1.35</v>
      </c>
      <c r="N21" s="251"/>
      <c r="O21" s="285"/>
      <c r="P21" s="281"/>
    </row>
    <row r="22" spans="1:16" s="286" customFormat="1">
      <c r="A22" s="281"/>
      <c r="B22" s="251"/>
      <c r="C22" s="251"/>
      <c r="D22" s="251"/>
      <c r="E22" s="251"/>
      <c r="F22" s="251"/>
      <c r="G22" s="1147" t="s">
        <v>509</v>
      </c>
      <c r="H22" s="1148"/>
      <c r="I22" s="1148"/>
      <c r="J22" s="1149"/>
      <c r="K22" s="287">
        <v>97.8</v>
      </c>
      <c r="L22" s="288">
        <v>100.2</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510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511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512</v>
      </c>
      <c r="H29" s="251"/>
      <c r="I29" s="251"/>
      <c r="J29" s="251"/>
      <c r="K29" s="246"/>
      <c r="L29" s="246"/>
      <c r="M29" s="246"/>
      <c r="N29" s="246"/>
      <c r="O29" s="295"/>
    </row>
    <row r="30" spans="1:16">
      <c r="A30" s="250"/>
      <c r="B30" s="246"/>
      <c r="C30" s="246"/>
      <c r="D30" s="246"/>
      <c r="E30" s="246"/>
      <c r="F30" s="246"/>
      <c r="G30" s="253"/>
      <c r="H30" s="254"/>
      <c r="I30" s="254"/>
      <c r="J30" s="255"/>
      <c r="K30" s="1150" t="s">
        <v>490</v>
      </c>
      <c r="L30" s="256"/>
      <c r="M30" s="257" t="s">
        <v>491</v>
      </c>
      <c r="N30" s="258"/>
    </row>
    <row r="31" spans="1:16">
      <c r="A31" s="250"/>
      <c r="B31" s="246"/>
      <c r="C31" s="246"/>
      <c r="D31" s="246"/>
      <c r="E31" s="246"/>
      <c r="F31" s="246"/>
      <c r="G31" s="259"/>
      <c r="H31" s="260"/>
      <c r="I31" s="260"/>
      <c r="J31" s="261"/>
      <c r="K31" s="1151"/>
      <c r="L31" s="262" t="s">
        <v>492</v>
      </c>
      <c r="M31" s="263" t="s">
        <v>493</v>
      </c>
      <c r="N31" s="264" t="s">
        <v>494</v>
      </c>
    </row>
    <row r="32" spans="1:16" ht="27" customHeight="1">
      <c r="A32" s="250"/>
      <c r="B32" s="246"/>
      <c r="C32" s="246"/>
      <c r="D32" s="246"/>
      <c r="E32" s="246"/>
      <c r="F32" s="246"/>
      <c r="G32" s="1163" t="s">
        <v>513</v>
      </c>
      <c r="H32" s="1164"/>
      <c r="I32" s="1164"/>
      <c r="J32" s="1165"/>
      <c r="K32" s="296">
        <v>15715112</v>
      </c>
      <c r="L32" s="296">
        <v>59190</v>
      </c>
      <c r="M32" s="297">
        <v>38230</v>
      </c>
      <c r="N32" s="298">
        <v>54.8</v>
      </c>
    </row>
    <row r="33" spans="1:16" ht="13.5" customHeight="1">
      <c r="A33" s="250"/>
      <c r="B33" s="246"/>
      <c r="C33" s="246"/>
      <c r="D33" s="246"/>
      <c r="E33" s="246"/>
      <c r="F33" s="246"/>
      <c r="G33" s="1163" t="s">
        <v>514</v>
      </c>
      <c r="H33" s="1164"/>
      <c r="I33" s="1164"/>
      <c r="J33" s="1165"/>
      <c r="K33" s="296" t="s">
        <v>500</v>
      </c>
      <c r="L33" s="296" t="s">
        <v>500</v>
      </c>
      <c r="M33" s="297" t="s">
        <v>500</v>
      </c>
      <c r="N33" s="298" t="s">
        <v>500</v>
      </c>
    </row>
    <row r="34" spans="1:16" ht="27" customHeight="1">
      <c r="A34" s="250"/>
      <c r="B34" s="246"/>
      <c r="C34" s="246"/>
      <c r="D34" s="246"/>
      <c r="E34" s="246"/>
      <c r="F34" s="246"/>
      <c r="G34" s="1163" t="s">
        <v>515</v>
      </c>
      <c r="H34" s="1164"/>
      <c r="I34" s="1164"/>
      <c r="J34" s="1165"/>
      <c r="K34" s="296" t="s">
        <v>500</v>
      </c>
      <c r="L34" s="296" t="s">
        <v>500</v>
      </c>
      <c r="M34" s="297">
        <v>109</v>
      </c>
      <c r="N34" s="298" t="s">
        <v>500</v>
      </c>
    </row>
    <row r="35" spans="1:16" ht="27" customHeight="1">
      <c r="A35" s="250"/>
      <c r="B35" s="246"/>
      <c r="C35" s="246"/>
      <c r="D35" s="246"/>
      <c r="E35" s="246"/>
      <c r="F35" s="246"/>
      <c r="G35" s="1163" t="s">
        <v>516</v>
      </c>
      <c r="H35" s="1164"/>
      <c r="I35" s="1164"/>
      <c r="J35" s="1165"/>
      <c r="K35" s="296">
        <v>2752976</v>
      </c>
      <c r="L35" s="296">
        <v>10369</v>
      </c>
      <c r="M35" s="297">
        <v>9521</v>
      </c>
      <c r="N35" s="298">
        <v>8.9</v>
      </c>
    </row>
    <row r="36" spans="1:16" ht="27" customHeight="1">
      <c r="A36" s="250"/>
      <c r="B36" s="246"/>
      <c r="C36" s="246"/>
      <c r="D36" s="246"/>
      <c r="E36" s="246"/>
      <c r="F36" s="246"/>
      <c r="G36" s="1163" t="s">
        <v>517</v>
      </c>
      <c r="H36" s="1164"/>
      <c r="I36" s="1164"/>
      <c r="J36" s="1165"/>
      <c r="K36" s="296" t="s">
        <v>500</v>
      </c>
      <c r="L36" s="296" t="s">
        <v>500</v>
      </c>
      <c r="M36" s="297">
        <v>386</v>
      </c>
      <c r="N36" s="298" t="s">
        <v>500</v>
      </c>
    </row>
    <row r="37" spans="1:16" ht="13.5" customHeight="1">
      <c r="A37" s="250"/>
      <c r="B37" s="246"/>
      <c r="C37" s="246"/>
      <c r="D37" s="246"/>
      <c r="E37" s="246"/>
      <c r="F37" s="246"/>
      <c r="G37" s="1163" t="s">
        <v>518</v>
      </c>
      <c r="H37" s="1164"/>
      <c r="I37" s="1164"/>
      <c r="J37" s="1165"/>
      <c r="K37" s="296">
        <v>143902</v>
      </c>
      <c r="L37" s="296">
        <v>542</v>
      </c>
      <c r="M37" s="297">
        <v>876</v>
      </c>
      <c r="N37" s="298">
        <v>-38.1</v>
      </c>
    </row>
    <row r="38" spans="1:16" ht="27" customHeight="1">
      <c r="A38" s="250"/>
      <c r="B38" s="246"/>
      <c r="C38" s="246"/>
      <c r="D38" s="246"/>
      <c r="E38" s="246"/>
      <c r="F38" s="246"/>
      <c r="G38" s="1166" t="s">
        <v>519</v>
      </c>
      <c r="H38" s="1167"/>
      <c r="I38" s="1167"/>
      <c r="J38" s="1168"/>
      <c r="K38" s="299">
        <v>333</v>
      </c>
      <c r="L38" s="299">
        <v>1</v>
      </c>
      <c r="M38" s="300">
        <v>2</v>
      </c>
      <c r="N38" s="301">
        <v>-50</v>
      </c>
      <c r="O38" s="295"/>
    </row>
    <row r="39" spans="1:16">
      <c r="A39" s="250"/>
      <c r="B39" s="246"/>
      <c r="C39" s="246"/>
      <c r="D39" s="246"/>
      <c r="E39" s="246"/>
      <c r="F39" s="246"/>
      <c r="G39" s="1166" t="s">
        <v>520</v>
      </c>
      <c r="H39" s="1167"/>
      <c r="I39" s="1167"/>
      <c r="J39" s="1168"/>
      <c r="K39" s="302">
        <v>-2891793</v>
      </c>
      <c r="L39" s="302">
        <v>-10892</v>
      </c>
      <c r="M39" s="303">
        <v>-8387</v>
      </c>
      <c r="N39" s="304">
        <v>29.9</v>
      </c>
      <c r="O39" s="295"/>
    </row>
    <row r="40" spans="1:16" ht="27" customHeight="1">
      <c r="A40" s="250"/>
      <c r="B40" s="246"/>
      <c r="C40" s="246"/>
      <c r="D40" s="246"/>
      <c r="E40" s="246"/>
      <c r="F40" s="246"/>
      <c r="G40" s="1163" t="s">
        <v>521</v>
      </c>
      <c r="H40" s="1164"/>
      <c r="I40" s="1164"/>
      <c r="J40" s="1165"/>
      <c r="K40" s="302">
        <v>-11041177</v>
      </c>
      <c r="L40" s="302">
        <v>-41586</v>
      </c>
      <c r="M40" s="303">
        <v>-29253</v>
      </c>
      <c r="N40" s="304">
        <v>42.2</v>
      </c>
      <c r="O40" s="295"/>
    </row>
    <row r="41" spans="1:16">
      <c r="A41" s="250"/>
      <c r="B41" s="246"/>
      <c r="C41" s="246"/>
      <c r="D41" s="246"/>
      <c r="E41" s="246"/>
      <c r="F41" s="246"/>
      <c r="G41" s="1169" t="s">
        <v>285</v>
      </c>
      <c r="H41" s="1170"/>
      <c r="I41" s="1170"/>
      <c r="J41" s="1171"/>
      <c r="K41" s="296">
        <v>4679353</v>
      </c>
      <c r="L41" s="302">
        <v>17624</v>
      </c>
      <c r="M41" s="303">
        <v>11483</v>
      </c>
      <c r="N41" s="304">
        <v>53.5</v>
      </c>
      <c r="O41" s="295"/>
    </row>
    <row r="42" spans="1:16">
      <c r="A42" s="250"/>
      <c r="B42" s="246"/>
      <c r="C42" s="246"/>
      <c r="D42" s="246"/>
      <c r="E42" s="246"/>
      <c r="F42" s="246"/>
      <c r="G42" s="305" t="s">
        <v>522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523</v>
      </c>
      <c r="B47" s="246"/>
      <c r="C47" s="246"/>
      <c r="D47" s="246"/>
      <c r="E47" s="246"/>
      <c r="F47" s="246"/>
      <c r="G47" s="246"/>
      <c r="H47" s="246"/>
      <c r="I47" s="246"/>
      <c r="J47" s="246"/>
      <c r="K47" s="246"/>
      <c r="L47" s="246"/>
      <c r="M47" s="246"/>
      <c r="N47" s="246"/>
    </row>
    <row r="48" spans="1:16">
      <c r="A48" s="250"/>
      <c r="B48" s="246"/>
      <c r="C48" s="246"/>
      <c r="D48" s="246"/>
      <c r="E48" s="246"/>
      <c r="F48" s="246"/>
      <c r="G48" s="310" t="s">
        <v>524</v>
      </c>
      <c r="H48" s="310"/>
      <c r="I48" s="310"/>
      <c r="J48" s="310"/>
      <c r="K48" s="310"/>
      <c r="L48" s="310"/>
      <c r="M48" s="311"/>
      <c r="N48" s="310"/>
    </row>
    <row r="49" spans="1:14" ht="13.5" customHeight="1">
      <c r="A49" s="250"/>
      <c r="B49" s="246"/>
      <c r="C49" s="246"/>
      <c r="D49" s="246"/>
      <c r="E49" s="246"/>
      <c r="F49" s="246"/>
      <c r="G49" s="312"/>
      <c r="H49" s="313"/>
      <c r="I49" s="1158" t="s">
        <v>490</v>
      </c>
      <c r="J49" s="1160" t="s">
        <v>525</v>
      </c>
      <c r="K49" s="1161"/>
      <c r="L49" s="1161"/>
      <c r="M49" s="1161"/>
      <c r="N49" s="1162"/>
    </row>
    <row r="50" spans="1:14">
      <c r="A50" s="250"/>
      <c r="B50" s="246"/>
      <c r="C50" s="246"/>
      <c r="D50" s="246"/>
      <c r="E50" s="246"/>
      <c r="F50" s="246"/>
      <c r="G50" s="314"/>
      <c r="H50" s="315"/>
      <c r="I50" s="1159"/>
      <c r="J50" s="316" t="s">
        <v>526</v>
      </c>
      <c r="K50" s="317" t="s">
        <v>527</v>
      </c>
      <c r="L50" s="318" t="s">
        <v>528</v>
      </c>
      <c r="M50" s="319" t="s">
        <v>529</v>
      </c>
      <c r="N50" s="320" t="s">
        <v>530</v>
      </c>
    </row>
    <row r="51" spans="1:14">
      <c r="A51" s="250"/>
      <c r="B51" s="246"/>
      <c r="C51" s="246"/>
      <c r="D51" s="246"/>
      <c r="E51" s="246"/>
      <c r="F51" s="246"/>
      <c r="G51" s="312" t="s">
        <v>531</v>
      </c>
      <c r="H51" s="313"/>
      <c r="I51" s="321">
        <v>9475941</v>
      </c>
      <c r="J51" s="322">
        <v>34425</v>
      </c>
      <c r="K51" s="323">
        <v>-19.100000000000001</v>
      </c>
      <c r="L51" s="324">
        <v>41705</v>
      </c>
      <c r="M51" s="325">
        <v>-4.9000000000000004</v>
      </c>
      <c r="N51" s="326">
        <v>-14.2</v>
      </c>
    </row>
    <row r="52" spans="1:14">
      <c r="A52" s="250"/>
      <c r="B52" s="246"/>
      <c r="C52" s="246"/>
      <c r="D52" s="246"/>
      <c r="E52" s="246"/>
      <c r="F52" s="246"/>
      <c r="G52" s="327"/>
      <c r="H52" s="328" t="s">
        <v>532</v>
      </c>
      <c r="I52" s="329">
        <v>5278006</v>
      </c>
      <c r="J52" s="330">
        <v>19174</v>
      </c>
      <c r="K52" s="331">
        <v>-20.3</v>
      </c>
      <c r="L52" s="332">
        <v>22742</v>
      </c>
      <c r="M52" s="333">
        <v>-4.0999999999999996</v>
      </c>
      <c r="N52" s="334">
        <v>-16.2</v>
      </c>
    </row>
    <row r="53" spans="1:14">
      <c r="A53" s="250"/>
      <c r="B53" s="246"/>
      <c r="C53" s="246"/>
      <c r="D53" s="246"/>
      <c r="E53" s="246"/>
      <c r="F53" s="246"/>
      <c r="G53" s="312" t="s">
        <v>533</v>
      </c>
      <c r="H53" s="313"/>
      <c r="I53" s="321">
        <v>16489949</v>
      </c>
      <c r="J53" s="322">
        <v>60076</v>
      </c>
      <c r="K53" s="323">
        <v>74.5</v>
      </c>
      <c r="L53" s="324">
        <v>47677</v>
      </c>
      <c r="M53" s="325">
        <v>14.3</v>
      </c>
      <c r="N53" s="326">
        <v>60.2</v>
      </c>
    </row>
    <row r="54" spans="1:14">
      <c r="A54" s="250"/>
      <c r="B54" s="246"/>
      <c r="C54" s="246"/>
      <c r="D54" s="246"/>
      <c r="E54" s="246"/>
      <c r="F54" s="246"/>
      <c r="G54" s="327"/>
      <c r="H54" s="328" t="s">
        <v>532</v>
      </c>
      <c r="I54" s="329">
        <v>9541539</v>
      </c>
      <c r="J54" s="330">
        <v>34762</v>
      </c>
      <c r="K54" s="331">
        <v>81.3</v>
      </c>
      <c r="L54" s="332">
        <v>23360</v>
      </c>
      <c r="M54" s="333">
        <v>2.7</v>
      </c>
      <c r="N54" s="334">
        <v>78.599999999999994</v>
      </c>
    </row>
    <row r="55" spans="1:14">
      <c r="A55" s="250"/>
      <c r="B55" s="246"/>
      <c r="C55" s="246"/>
      <c r="D55" s="246"/>
      <c r="E55" s="246"/>
      <c r="F55" s="246"/>
      <c r="G55" s="312" t="s">
        <v>534</v>
      </c>
      <c r="H55" s="313"/>
      <c r="I55" s="321">
        <v>18298350</v>
      </c>
      <c r="J55" s="322">
        <v>67402</v>
      </c>
      <c r="K55" s="323">
        <v>12.2</v>
      </c>
      <c r="L55" s="324">
        <v>51613</v>
      </c>
      <c r="M55" s="325">
        <v>8.3000000000000007</v>
      </c>
      <c r="N55" s="326">
        <v>3.9</v>
      </c>
    </row>
    <row r="56" spans="1:14">
      <c r="A56" s="250"/>
      <c r="B56" s="246"/>
      <c r="C56" s="246"/>
      <c r="D56" s="246"/>
      <c r="E56" s="246"/>
      <c r="F56" s="246"/>
      <c r="G56" s="327"/>
      <c r="H56" s="328" t="s">
        <v>532</v>
      </c>
      <c r="I56" s="329">
        <v>7448795</v>
      </c>
      <c r="J56" s="330">
        <v>27438</v>
      </c>
      <c r="K56" s="331">
        <v>-21.1</v>
      </c>
      <c r="L56" s="332">
        <v>25872</v>
      </c>
      <c r="M56" s="333">
        <v>10.8</v>
      </c>
      <c r="N56" s="334">
        <v>-31.9</v>
      </c>
    </row>
    <row r="57" spans="1:14">
      <c r="A57" s="250"/>
      <c r="B57" s="246"/>
      <c r="C57" s="246"/>
      <c r="D57" s="246"/>
      <c r="E57" s="246"/>
      <c r="F57" s="246"/>
      <c r="G57" s="312" t="s">
        <v>535</v>
      </c>
      <c r="H57" s="313"/>
      <c r="I57" s="321">
        <v>15281275</v>
      </c>
      <c r="J57" s="322">
        <v>56889</v>
      </c>
      <c r="K57" s="323">
        <v>-15.6</v>
      </c>
      <c r="L57" s="324">
        <v>50880</v>
      </c>
      <c r="M57" s="325">
        <v>-1.4</v>
      </c>
      <c r="N57" s="326">
        <v>-14.2</v>
      </c>
    </row>
    <row r="58" spans="1:14">
      <c r="A58" s="250"/>
      <c r="B58" s="246"/>
      <c r="C58" s="246"/>
      <c r="D58" s="246"/>
      <c r="E58" s="246"/>
      <c r="F58" s="246"/>
      <c r="G58" s="327"/>
      <c r="H58" s="328" t="s">
        <v>532</v>
      </c>
      <c r="I58" s="329">
        <v>6339175</v>
      </c>
      <c r="J58" s="330">
        <v>23599</v>
      </c>
      <c r="K58" s="331">
        <v>-14</v>
      </c>
      <c r="L58" s="332">
        <v>27819</v>
      </c>
      <c r="M58" s="333">
        <v>7.5</v>
      </c>
      <c r="N58" s="334">
        <v>-21.5</v>
      </c>
    </row>
    <row r="59" spans="1:14">
      <c r="A59" s="250"/>
      <c r="B59" s="246"/>
      <c r="C59" s="246"/>
      <c r="D59" s="246"/>
      <c r="E59" s="246"/>
      <c r="F59" s="246"/>
      <c r="G59" s="312" t="s">
        <v>536</v>
      </c>
      <c r="H59" s="313"/>
      <c r="I59" s="321">
        <v>13179005</v>
      </c>
      <c r="J59" s="322">
        <v>49638</v>
      </c>
      <c r="K59" s="323">
        <v>-12.7</v>
      </c>
      <c r="L59" s="324">
        <v>46395</v>
      </c>
      <c r="M59" s="325">
        <v>-8.8000000000000007</v>
      </c>
      <c r="N59" s="326">
        <v>-3.9</v>
      </c>
    </row>
    <row r="60" spans="1:14">
      <c r="A60" s="250"/>
      <c r="B60" s="246"/>
      <c r="C60" s="246"/>
      <c r="D60" s="246"/>
      <c r="E60" s="246"/>
      <c r="F60" s="246"/>
      <c r="G60" s="327"/>
      <c r="H60" s="328" t="s">
        <v>532</v>
      </c>
      <c r="I60" s="335">
        <v>5780846</v>
      </c>
      <c r="J60" s="330">
        <v>21773</v>
      </c>
      <c r="K60" s="331">
        <v>-7.7</v>
      </c>
      <c r="L60" s="332">
        <v>26304</v>
      </c>
      <c r="M60" s="333">
        <v>-5.4</v>
      </c>
      <c r="N60" s="334">
        <v>-2.2999999999999998</v>
      </c>
    </row>
    <row r="61" spans="1:14">
      <c r="A61" s="250"/>
      <c r="B61" s="246"/>
      <c r="C61" s="246"/>
      <c r="D61" s="246"/>
      <c r="E61" s="246"/>
      <c r="F61" s="246"/>
      <c r="G61" s="312" t="s">
        <v>537</v>
      </c>
      <c r="H61" s="336"/>
      <c r="I61" s="337">
        <v>14544904</v>
      </c>
      <c r="J61" s="338">
        <v>53686</v>
      </c>
      <c r="K61" s="339">
        <v>7.9</v>
      </c>
      <c r="L61" s="340">
        <v>47654</v>
      </c>
      <c r="M61" s="341">
        <v>1.5</v>
      </c>
      <c r="N61" s="326">
        <v>6.4</v>
      </c>
    </row>
    <row r="62" spans="1:14">
      <c r="A62" s="250"/>
      <c r="B62" s="246"/>
      <c r="C62" s="246"/>
      <c r="D62" s="246"/>
      <c r="E62" s="246"/>
      <c r="F62" s="246"/>
      <c r="G62" s="327"/>
      <c r="H62" s="328" t="s">
        <v>532</v>
      </c>
      <c r="I62" s="329">
        <v>6877672</v>
      </c>
      <c r="J62" s="330">
        <v>25349</v>
      </c>
      <c r="K62" s="331">
        <v>3.6</v>
      </c>
      <c r="L62" s="332">
        <v>25219</v>
      </c>
      <c r="M62" s="333">
        <v>2.2999999999999998</v>
      </c>
      <c r="N62" s="334">
        <v>1.3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72" t="s">
        <v>3</v>
      </c>
      <c r="D47" s="1172"/>
      <c r="E47" s="1173"/>
      <c r="F47" s="11">
        <v>0.53</v>
      </c>
      <c r="G47" s="12">
        <v>0.52</v>
      </c>
      <c r="H47" s="12">
        <v>1.55</v>
      </c>
      <c r="I47" s="12">
        <v>3.41</v>
      </c>
      <c r="J47" s="13">
        <v>5.1100000000000003</v>
      </c>
    </row>
    <row r="48" spans="2:10" ht="57.75" customHeight="1">
      <c r="B48" s="14"/>
      <c r="C48" s="1174" t="s">
        <v>4</v>
      </c>
      <c r="D48" s="1174"/>
      <c r="E48" s="1175"/>
      <c r="F48" s="15">
        <v>1.61</v>
      </c>
      <c r="G48" s="16">
        <v>2.14</v>
      </c>
      <c r="H48" s="16">
        <v>3.66</v>
      </c>
      <c r="I48" s="16">
        <v>3.3</v>
      </c>
      <c r="J48" s="17">
        <v>2.14</v>
      </c>
    </row>
    <row r="49" spans="2:10" ht="57.75" customHeight="1" thickBot="1">
      <c r="B49" s="18"/>
      <c r="C49" s="1176" t="s">
        <v>5</v>
      </c>
      <c r="D49" s="1176"/>
      <c r="E49" s="1177"/>
      <c r="F49" s="19">
        <v>0.44</v>
      </c>
      <c r="G49" s="20">
        <v>0.55000000000000004</v>
      </c>
      <c r="H49" s="20">
        <v>2.56</v>
      </c>
      <c r="I49" s="20">
        <v>1.48</v>
      </c>
      <c r="J49" s="21">
        <v>0.66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tsushima</cp:lastModifiedBy>
  <cp:lastPrinted>2018-02-15T08:32:39Z</cp:lastPrinted>
  <dcterms:created xsi:type="dcterms:W3CDTF">2018-01-24T03:08:45Z</dcterms:created>
  <dcterms:modified xsi:type="dcterms:W3CDTF">2018-12-07T02:31:24Z</dcterms:modified>
  <cp:category/>
</cp:coreProperties>
</file>