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410DC36\share\50_商工班\商工班（担当）\20 公営企業\★照会・回答・通知など\02 渡島等\H28渡島からの照会・通知関係\H29.2.8  平成27年度財政状況資料集の作成及び提出について\渡島提出（２回目）\"/>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DQ102" i="11" l="1"/>
  <c r="DG102" i="11"/>
  <c r="CW102" i="11"/>
  <c r="CR102" i="11"/>
  <c r="AU88" i="11"/>
  <c r="AP88" i="11"/>
  <c r="AF88" i="11"/>
  <c r="AU63" i="11"/>
  <c r="AP63" i="11"/>
  <c r="AA37" i="11"/>
  <c r="AA36" i="11"/>
  <c r="AA35" i="11"/>
  <c r="AA34" i="11"/>
  <c r="AA33" i="11"/>
  <c r="AA32" i="11"/>
  <c r="AA31" i="11"/>
  <c r="AA30" i="11"/>
  <c r="AA29" i="11"/>
  <c r="AA28" i="11"/>
  <c r="AA10" i="11"/>
  <c r="AA9" i="11"/>
  <c r="AA8" i="11"/>
  <c r="AA7" i="11"/>
  <c r="BG35" i="9" l="1"/>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BW36" i="9"/>
  <c r="BE36" i="9"/>
  <c r="CO34" i="9"/>
  <c r="CO35" i="9" s="1"/>
  <c r="CO36" i="9" s="1"/>
  <c r="CO37" i="9" s="1"/>
  <c r="CO38" i="9" s="1"/>
  <c r="CO39" i="9" s="1"/>
  <c r="CO40" i="9" s="1"/>
  <c r="CO41" i="9" s="1"/>
  <c r="CO42" i="9" s="1"/>
  <c r="CO43" i="9" s="1"/>
  <c r="BW34" i="9"/>
  <c r="BW35"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U36" i="9" s="1"/>
  <c r="U37" i="9" s="1"/>
  <c r="AM34" i="9" l="1"/>
  <c r="AM35" i="9" l="1"/>
  <c r="AM36" i="9" s="1"/>
  <c r="AM37" i="9" s="1"/>
  <c r="BE34" i="9"/>
  <c r="BE35" i="9" s="1"/>
</calcChain>
</file>

<file path=xl/sharedStrings.xml><?xml version="1.0" encoding="utf-8"?>
<sst xmlns="http://schemas.openxmlformats.org/spreadsheetml/2006/main" count="1075" uniqueCount="589">
  <si>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</si>
  <si>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</si>
  <si>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</si>
  <si>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</si>
  <si>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</si>
  <si>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</si>
  <si>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</si>
  <si>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</si>
  <si>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</si>
  <si>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</si>
  <si>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</si>
  <si>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</si>
  <si>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</si>
  <si>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</si>
  <si>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</si>
  <si>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</si>
  <si>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</si>
  <si>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</si>
  <si>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</si>
  <si>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</si>
  <si>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</si>
  <si>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</si>
  <si>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</si>
  <si>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</si>
  <si>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</si>
  <si>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</si>
  <si>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</si>
  <si>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</si>
  <si>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</si>
  <si>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</si>
  <si>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</si>
  <si>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</si>
  <si>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</si>
  <si>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</si>
  <si>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</si>
  <si>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</si>
  <si>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</si>
  <si>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</si>
  <si>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</si>
  <si>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</si>
  <si>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</si>
  <si>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</si>
  <si>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</si>
  <si>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</si>
  <si>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</si>
  <si>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</si>
  <si>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</si>
  <si>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</si>
  <si>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</si>
  <si>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</si>
  <si>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</si>
  <si>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</si>
  <si>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</si>
  <si>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</si>
  <si>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</si>
  <si>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</si>
  <si>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</si>
  <si>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</si>
  <si>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</si>
  <si>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</si>
  <si>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</si>
  <si>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</si>
  <si>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</si>
  <si>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</si>
  <si>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</si>
  <si>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</si>
  <si>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</si>
  <si>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</si>
  <si>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</si>
  <si>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</si>
  <si>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</si>
  <si>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</si>
  <si>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</si>
  <si>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</si>
  <si>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</si>
  <si>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</si>
  <si>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</si>
  <si>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</si>
  <si>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</si>
  <si>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</si>
  <si>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</si>
  <si>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</si>
  <si>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函館市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</si>
  <si>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</si>
  <si>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</si>
  <si>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</si>
  <si>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</si>
  <si>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</si>
  <si>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</si>
  <si>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</si>
  <si>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</si>
  <si>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</si>
  <si>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</si>
  <si>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</si>
  <si>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</si>
  <si>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</si>
  <si>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</si>
  <si>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</si>
  <si>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</si>
  <si>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</si>
  <si>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</si>
  <si>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</si>
  <si>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</si>
  <si>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</si>
  <si>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</si>
  <si>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</si>
  <si>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</si>
  <si>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</si>
  <si>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</si>
  <si>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</si>
  <si>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</si>
  <si>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</si>
  <si>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</si>
  <si>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</si>
  <si>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</si>
  <si>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</si>
  <si>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</si>
  <si>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</si>
  <si>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</si>
  <si>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</si>
  <si>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</si>
  <si>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</si>
  <si>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</si>
  <si>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</si>
  <si>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</si>
  <si>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</si>
  <si>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</si>
  <si>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</si>
  <si>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</si>
  <si>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</si>
  <si>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</si>
  <si>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</si>
  <si>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</si>
  <si>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</si>
  <si>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</si>
  <si>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</si>
  <si>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</si>
  <si>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</si>
  <si>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</si>
  <si>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</si>
  <si>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</si>
  <si>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</si>
  <si>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</si>
  <si>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</si>
  <si>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</si>
  <si>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</si>
  <si>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</si>
  <si>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</si>
  <si>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</si>
  <si>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</si>
  <si>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</si>
  <si>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</si>
  <si>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</si>
  <si>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</si>
  <si>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</si>
  <si>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</si>
  <si>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</si>
  <si>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</si>
  <si>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</si>
  <si>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</si>
  <si>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</si>
  <si>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</si>
  <si>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</si>
  <si>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</si>
  <si>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</si>
  <si>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</si>
  <si>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</si>
  <si>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</si>
  <si>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</si>
  <si>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</si>
  <si>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</si>
  <si>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</si>
  <si>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</si>
  <si>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</si>
  <si>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</si>
  <si>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</si>
  <si>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</si>
  <si>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</si>
  <si>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</si>
  <si>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</si>
  <si>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</si>
  <si>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</si>
  <si>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</si>
  <si>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</si>
  <si>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</si>
  <si>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</si>
  <si>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</si>
  <si>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</si>
  <si>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</si>
  <si>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</si>
  <si>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</si>
  <si>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</si>
  <si>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</si>
  <si>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</si>
  <si>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北海道函館市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</si>
  <si>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</si>
  <si>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</si>
  <si>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</si>
  <si>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</si>
  <si>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</si>
  <si>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</si>
  <si>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</si>
  <si>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</si>
  <si>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</si>
  <si>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</si>
  <si>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</si>
  <si>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</si>
  <si>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</si>
  <si>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</si>
  <si>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</si>
  <si>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</si>
  <si>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</si>
  <si>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</si>
  <si>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</si>
  <si>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</si>
  <si>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</si>
  <si>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</si>
  <si>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</si>
  <si>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</si>
  <si>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</si>
  <si>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</si>
  <si>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</si>
  <si>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</si>
  <si>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</si>
  <si>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</si>
  <si>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</si>
  <si>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</si>
  <si>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</si>
  <si>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</si>
  <si>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</si>
  <si>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</si>
  <si>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</si>
  <si>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</si>
  <si>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</si>
  <si>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</si>
  <si>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</si>
  <si>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</si>
  <si>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</si>
  <si>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</si>
  <si>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</si>
  <si>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</si>
  <si>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</si>
  <si>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</si>
  <si>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</si>
  <si>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</si>
  <si>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</si>
  <si>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</si>
  <si>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</si>
  <si>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</si>
  <si>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</si>
  <si>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</si>
  <si>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</si>
  <si>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</si>
  <si>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</si>
  <si>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</si>
  <si>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</si>
  <si>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</si>
  <si>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</si>
  <si>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</si>
  <si>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</si>
  <si>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</si>
  <si>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</si>
  <si>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</si>
  <si>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</si>
  <si>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</si>
  <si>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</si>
  <si>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</si>
  <si>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</si>
  <si>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</si>
  <si>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</si>
  <si>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</si>
  <si>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</si>
  <si>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</si>
  <si>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</si>
  <si>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</si>
  <si>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</si>
  <si>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</si>
  <si>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</si>
  <si>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</si>
  <si>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</si>
  <si>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</si>
  <si>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</si>
  <si>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</si>
  <si>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</si>
  <si>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</si>
  <si>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</si>
  <si>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</si>
  <si>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</si>
  <si>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</si>
  <si>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</si>
  <si>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</si>
  <si>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</si>
  <si>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</si>
  <si>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</si>
  <si>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</si>
  <si>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</si>
  <si>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</si>
  <si>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</si>
  <si>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</si>
  <si>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</si>
  <si>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</si>
  <si>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</si>
  <si>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</si>
  <si>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</si>
  <si>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</si>
  <si>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</si>
  <si>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</si>
  <si>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</si>
  <si>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</si>
  <si>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</si>
  <si>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</si>
  <si>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</si>
  <si>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</si>
  <si>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</si>
  <si>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</si>
  <si>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</si>
  <si>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港湾整備</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</si>
  <si>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</si>
  <si>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</si>
  <si>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</si>
  <si>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</si>
  <si>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</si>
  <si>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</si>
  <si>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</si>
  <si>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</si>
  <si>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</si>
  <si>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</si>
  <si>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</si>
  <si>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</si>
  <si>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</si>
  <si>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</si>
  <si>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</si>
  <si>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</si>
  <si>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</si>
  <si>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</si>
  <si>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</si>
  <si>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</si>
  <si>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</si>
  <si>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</si>
  <si>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</si>
  <si>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</si>
  <si>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</si>
  <si>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北海道函館市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</si>
  <si>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</si>
  <si>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</si>
  <si>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</si>
  <si>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</si>
  <si>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</si>
  <si>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</si>
  <si>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</si>
  <si>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</si>
  <si>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</si>
  <si>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</si>
  <si>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</si>
  <si>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</si>
  <si>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</si>
  <si>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</si>
  <si>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</si>
  <si>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</si>
  <si>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</si>
  <si>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</si>
  <si>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</si>
  <si>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</si>
  <si>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</si>
  <si>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奨学資金特別会計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</si>
  <si>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</si>
  <si>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</si>
  <si>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</si>
  <si>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</si>
  <si>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</si>
  <si>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</si>
  <si>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</si>
  <si>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</si>
  <si>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</si>
  <si>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</si>
  <si>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</si>
  <si>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</si>
  <si>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</si>
  <si>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</si>
  <si>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</si>
  <si>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自転車競走事業特別会計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</si>
  <si>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</si>
  <si>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</si>
  <si>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</si>
  <si>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</si>
  <si>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</si>
  <si>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交通事業会計</t>
    <phoneticPr fontId="5"/>
  </si>
  <si>
    <t>病院事業会計</t>
    <phoneticPr fontId="5"/>
  </si>
  <si>
    <t>地方卸売市場事業特別会計</t>
    <phoneticPr fontId="5"/>
  </si>
  <si>
    <t>法非適用企業</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</si>
  <si>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</si>
  <si>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</si>
  <si>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</si>
  <si>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</si>
  <si>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</si>
  <si>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</si>
  <si>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</si>
  <si>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</si>
  <si>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</si>
  <si>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</si>
  <si>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</si>
  <si>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</si>
  <si>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</si>
  <si>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</si>
  <si>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</si>
  <si>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</si>
  <si>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</si>
  <si>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</si>
  <si>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</si>
  <si>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</si>
  <si>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</si>
  <si>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</si>
  <si>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</si>
  <si>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</si>
  <si>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</si>
  <si>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</si>
  <si>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</si>
  <si>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</si>
  <si>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</si>
  <si>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</si>
  <si>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</si>
  <si>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</si>
  <si>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</si>
  <si>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</si>
  <si>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</si>
  <si>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</si>
  <si>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</si>
  <si>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</si>
  <si>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</si>
  <si>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</si>
  <si>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</si>
  <si>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</si>
  <si>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</si>
  <si>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</si>
  <si>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</si>
  <si>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</si>
  <si>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</si>
  <si>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</si>
  <si>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</si>
  <si>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</si>
  <si>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</si>
  <si>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</si>
  <si>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</si>
  <si>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</si>
  <si>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</si>
  <si>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</si>
  <si>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</si>
  <si>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</si>
  <si>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</si>
  <si>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</si>
  <si>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地方卸売市場事業特別会計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</si>
  <si>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</si>
  <si>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</si>
  <si>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</si>
  <si>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</si>
  <si>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</si>
  <si>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</si>
  <si>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</si>
  <si>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</si>
  <si>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</si>
  <si>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</si>
  <si>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</si>
  <si>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</si>
  <si>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</si>
  <si>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</si>
  <si>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</si>
  <si>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</si>
  <si>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</si>
  <si>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</si>
  <si>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</si>
  <si>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</si>
  <si>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</si>
  <si>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</si>
  <si>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</si>
  <si>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</si>
  <si>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</si>
  <si>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</si>
  <si>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</si>
  <si>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</si>
  <si>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</si>
  <si>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</si>
  <si>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</si>
  <si>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</si>
  <si>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</si>
  <si>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</si>
  <si>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</si>
  <si>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</si>
  <si>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</si>
  <si>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</si>
  <si>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</si>
  <si>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</si>
  <si>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</si>
  <si>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</si>
  <si>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</si>
  <si>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</si>
  <si>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</si>
  <si>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</si>
  <si>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</si>
  <si>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</si>
  <si>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</si>
  <si>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</si>
  <si>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</si>
  <si>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</si>
  <si>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</si>
  <si>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</si>
  <si>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</si>
  <si>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</si>
  <si>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</si>
  <si>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</si>
  <si>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</si>
  <si>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</si>
  <si>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</si>
  <si>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</si>
  <si>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</si>
  <si>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</si>
  <si>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</si>
  <si>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</si>
  <si>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</si>
  <si>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</si>
  <si>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</si>
  <si>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</si>
  <si>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</si>
  <si>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</si>
  <si>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</si>
  <si>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</si>
  <si>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</si>
  <si>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</si>
  <si>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</si>
  <si>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</si>
  <si>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</si>
  <si>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</si>
  <si>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</si>
  <si>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0.20</t>
  </si>
  <si>
    <t>病院事業会計</t>
  </si>
  <si>
    <t>▲ 0.95</t>
  </si>
  <si>
    <t>▲ 0.35</t>
  </si>
  <si>
    <t>▲ 1.23</t>
  </si>
  <si>
    <t>▲ 2.74</t>
  </si>
  <si>
    <t>国民健康保険事業特別会計</t>
  </si>
  <si>
    <t>▲ 0.64</t>
  </si>
  <si>
    <t>▲ 0.32</t>
  </si>
  <si>
    <t>▲ 0.18</t>
  </si>
  <si>
    <t>▲ 0.46</t>
  </si>
  <si>
    <t>▲ 1.10</t>
  </si>
  <si>
    <t>自転車競走事業特別会計</t>
  </si>
  <si>
    <t>▲ 0.83</t>
  </si>
  <si>
    <t>▲ 0.86</t>
  </si>
  <si>
    <t>▲ 0.79</t>
  </si>
  <si>
    <t>▲ 0.71</t>
  </si>
  <si>
    <t>▲ 0.30</t>
  </si>
  <si>
    <t>水道事業会計</t>
  </si>
  <si>
    <t>一般会計</t>
  </si>
  <si>
    <t>公共下水道事業会計</t>
  </si>
  <si>
    <t>介護保険事業特別会計</t>
  </si>
  <si>
    <t>交通事業会計</t>
  </si>
  <si>
    <t>その他会計（赤字）</t>
  </si>
  <si>
    <t>▲ 0.06</t>
  </si>
  <si>
    <t>その他会計（黒字）</t>
  </si>
  <si>
    <t>函館圏公立大学広域連合</t>
  </si>
  <si>
    <t>函館湾流域下水道事務組合</t>
  </si>
  <si>
    <t>函館バス</t>
  </si>
  <si>
    <t>南北海道学術振興財団</t>
  </si>
  <si>
    <t>函館市土地開発公社</t>
  </si>
  <si>
    <t>函館山ロープウェイ</t>
  </si>
  <si>
    <t>函館空港ビルディング</t>
  </si>
  <si>
    <t>函館サイロ</t>
  </si>
  <si>
    <t>はこだてティーエムオー</t>
  </si>
  <si>
    <t>函館市住宅都市施設公社</t>
  </si>
  <si>
    <t>函館市文化・スポーツ振興財団</t>
  </si>
  <si>
    <t>函館市国際貿易センター</t>
  </si>
  <si>
    <t>函館市椴法華振興公社</t>
  </si>
  <si>
    <t>函館水産振興公社</t>
  </si>
  <si>
    <t>函館国際水産・海洋都市推進機構</t>
  </si>
  <si>
    <t>ドーコン</t>
  </si>
  <si>
    <t>ＳＰＣ函館本町開発</t>
  </si>
  <si>
    <t>札幌テレビ放送</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</si>
  <si>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</si>
  <si>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</si>
  <si>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</si>
  <si>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</si>
  <si>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</si>
  <si>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</si>
  <si>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</si>
  <si>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</si>
  <si>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</si>
  <si>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</si>
  <si>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実質公債費比率および将来負担比率ともに類似団体と比較して高い状況にあるものの，比率は近年減少傾向にある。
　これは，充当可能基金の増加や新規起債発行の抑制などに伴う地方債現在高の減少により将来負担額・元利償還金が縮減されているものである。
　今後も新規起債発行の抑制などにより，将来負担比率の減少に努めていくことから，実質公債費比率についても減少していくことが想定される。</t>
    <rPh sb="1" eb="8">
      <t>ジッシツコウサイヒヒリツ</t>
    </rPh>
    <rPh sb="11" eb="13">
      <t>ショウライ</t>
    </rPh>
    <rPh sb="13" eb="15">
      <t>フタン</t>
    </rPh>
    <rPh sb="15" eb="17">
      <t>ヒリツ</t>
    </rPh>
    <rPh sb="20" eb="22">
      <t>ルイジ</t>
    </rPh>
    <rPh sb="22" eb="24">
      <t>ダンタイ</t>
    </rPh>
    <rPh sb="25" eb="27">
      <t>ヒカク</t>
    </rPh>
    <rPh sb="29" eb="30">
      <t>タカ</t>
    </rPh>
    <rPh sb="31" eb="33">
      <t>ジョウキョウ</t>
    </rPh>
    <rPh sb="40" eb="42">
      <t>ヒリツ</t>
    </rPh>
    <rPh sb="43" eb="45">
      <t>キンネン</t>
    </rPh>
    <rPh sb="45" eb="47">
      <t>ゲンショウ</t>
    </rPh>
    <rPh sb="47" eb="49">
      <t>ケイコウ</t>
    </rPh>
    <rPh sb="59" eb="61">
      <t>ジュウトウ</t>
    </rPh>
    <rPh sb="61" eb="63">
      <t>カノウ</t>
    </rPh>
    <rPh sb="63" eb="65">
      <t>キキン</t>
    </rPh>
    <rPh sb="66" eb="68">
      <t>ゾウカ</t>
    </rPh>
    <rPh sb="69" eb="71">
      <t>シンキ</t>
    </rPh>
    <rPh sb="71" eb="73">
      <t>キサイ</t>
    </rPh>
    <rPh sb="73" eb="75">
      <t>ハッコウ</t>
    </rPh>
    <rPh sb="76" eb="78">
      <t>ヨクセイ</t>
    </rPh>
    <rPh sb="81" eb="82">
      <t>トモナ</t>
    </rPh>
    <rPh sb="83" eb="86">
      <t>チホウサイ</t>
    </rPh>
    <rPh sb="86" eb="88">
      <t>ゲンザイ</t>
    </rPh>
    <rPh sb="88" eb="89">
      <t>ダカ</t>
    </rPh>
    <rPh sb="90" eb="92">
      <t>ゲンショウ</t>
    </rPh>
    <rPh sb="95" eb="97">
      <t>ショウライ</t>
    </rPh>
    <rPh sb="97" eb="99">
      <t>フタン</t>
    </rPh>
    <rPh sb="99" eb="100">
      <t>ガク</t>
    </rPh>
    <rPh sb="101" eb="103">
      <t>ガンリ</t>
    </rPh>
    <rPh sb="103" eb="106">
      <t>ショウカンキン</t>
    </rPh>
    <rPh sb="107" eb="109">
      <t>シュクゲン</t>
    </rPh>
    <rPh sb="122" eb="124">
      <t>コンゴ</t>
    </rPh>
    <rPh sb="125" eb="127">
      <t>シンキ</t>
    </rPh>
    <rPh sb="127" eb="129">
      <t>キサイ</t>
    </rPh>
    <rPh sb="129" eb="131">
      <t>ハッコウ</t>
    </rPh>
    <rPh sb="132" eb="134">
      <t>ヨクセイ</t>
    </rPh>
    <rPh sb="140" eb="142">
      <t>ショウライ</t>
    </rPh>
    <rPh sb="142" eb="144">
      <t>フタン</t>
    </rPh>
    <rPh sb="144" eb="146">
      <t>ヒリツ</t>
    </rPh>
    <rPh sb="147" eb="148">
      <t>ゲン</t>
    </rPh>
    <rPh sb="148" eb="149">
      <t>ショウ</t>
    </rPh>
    <rPh sb="150" eb="151">
      <t>ツト</t>
    </rPh>
    <rPh sb="160" eb="162">
      <t>ジッシツ</t>
    </rPh>
    <rPh sb="162" eb="165">
      <t>コウサイヒ</t>
    </rPh>
    <rPh sb="165" eb="167">
      <t>ヒリツ</t>
    </rPh>
    <rPh sb="172" eb="174">
      <t>ゲンショウ</t>
    </rPh>
    <rPh sb="181" eb="183">
      <t>ソウテイ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</si>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</sst>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42544</c:v>
                </c:pt>
                <c:pt idx="1">
                  <c:v>34425</c:v>
                </c:pt>
                <c:pt idx="2">
                  <c:v>60076</c:v>
                </c:pt>
                <c:pt idx="3">
                  <c:v>67402</c:v>
                </c:pt>
                <c:pt idx="4">
                  <c:v>56889</c:v>
                </c:pt>
              </c:numCache>
            </c:numRef>
          </c:val>
          <c:smooth val="0"/>
        </c:ser>
        <c:dLbls>
          <c:showLegendKey val="0"/>
          <c:showVal val="0"/>
          <c:showCatName val="0"/>
          <c:showSerName val="0"/>
          <c:showPercent val="0"/>
          <c:showBubbleSize val="0"/>
        </c:dLbls>
        <c:marker val="1"/>
        <c:smooth val="0"/>
        <c:axId val="354933328"/>
        <c:axId val="354936072"/>
      </c:lineChart>
      <c:catAx>
        <c:axId val="354933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936072"/>
        <c:crosses val="autoZero"/>
        <c:auto val="1"/>
        <c:lblAlgn val="ctr"/>
        <c:lblOffset val="100"/>
        <c:tickLblSkip val="1"/>
        <c:tickMarkSkip val="1"/>
        <c:noMultiLvlLbl val="0"/>
      </c:catAx>
      <c:valAx>
        <c:axId val="3549360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933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1.25</c:v>
                </c:pt>
                <c:pt idx="1">
                  <c:v>1.61</c:v>
                </c:pt>
                <c:pt idx="2">
                  <c:v>2.14</c:v>
                </c:pt>
                <c:pt idx="3">
                  <c:v>3.66</c:v>
                </c:pt>
                <c:pt idx="4">
                  <c:v>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0.52</c:v>
                </c:pt>
                <c:pt idx="1">
                  <c:v>0.53</c:v>
                </c:pt>
                <c:pt idx="2">
                  <c:v>0.52</c:v>
                </c:pt>
                <c:pt idx="3">
                  <c:v>1.55</c:v>
                </c:pt>
                <c:pt idx="4">
                  <c:v>3.41</c:v>
                </c:pt>
              </c:numCache>
            </c:numRef>
          </c:val>
        </c:ser>
        <c:dLbls>
          <c:showLegendKey val="0"/>
          <c:showVal val="0"/>
          <c:showCatName val="0"/>
          <c:showSerName val="0"/>
          <c:showPercent val="0"/>
          <c:showBubbleSize val="0"/>
        </c:dLbls>
        <c:gapWidth val="250"/>
        <c:overlap val="100"/>
        <c:axId val="494260296"/>
        <c:axId val="494261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c:v>
                </c:pt>
                <c:pt idx="1">
                  <c:v>0.44</c:v>
                </c:pt>
                <c:pt idx="2">
                  <c:v>0.55000000000000004</c:v>
                </c:pt>
                <c:pt idx="3">
                  <c:v>2.56</c:v>
                </c:pt>
                <c:pt idx="4">
                  <c:v>1.48</c:v>
                </c:pt>
              </c:numCache>
            </c:numRef>
          </c:val>
          <c:smooth val="0"/>
        </c:ser>
        <c:dLbls>
          <c:showLegendKey val="0"/>
          <c:showVal val="0"/>
          <c:showCatName val="0"/>
          <c:showSerName val="0"/>
          <c:showPercent val="0"/>
          <c:showBubbleSize val="0"/>
        </c:dLbls>
        <c:marker val="1"/>
        <c:smooth val="0"/>
        <c:axId val="494260296"/>
        <c:axId val="494261472"/>
      </c:lineChart>
      <c:catAx>
        <c:axId val="49426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261472"/>
        <c:crosses val="autoZero"/>
        <c:auto val="1"/>
        <c:lblAlgn val="ctr"/>
        <c:lblOffset val="100"/>
        <c:tickLblSkip val="1"/>
        <c:tickMarkSkip val="1"/>
        <c:noMultiLvlLbl val="0"/>
      </c:catAx>
      <c:valAx>
        <c:axId val="49426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26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0.23</c:v>
                </c:pt>
                <c:pt idx="2">
                  <c:v>#N/A</c:v>
                </c:pt>
                <c:pt idx="3">
                  <c:v>0.39</c:v>
                </c:pt>
                <c:pt idx="4">
                  <c:v>#N/A</c:v>
                </c:pt>
                <c:pt idx="5">
                  <c:v>0.19</c:v>
                </c:pt>
                <c:pt idx="6">
                  <c:v>#N/A</c:v>
                </c:pt>
                <c:pt idx="7">
                  <c:v>0.16</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0.06</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0.28999999999999998</c:v>
                </c:pt>
                <c:pt idx="8">
                  <c:v>#N/A</c:v>
                </c:pt>
                <c:pt idx="9">
                  <c:v>0.4</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c:v>
                </c:pt>
                <c:pt idx="2">
                  <c:v>#N/A</c:v>
                </c:pt>
                <c:pt idx="3">
                  <c:v>0.54</c:v>
                </c:pt>
                <c:pt idx="4">
                  <c:v>#N/A</c:v>
                </c:pt>
                <c:pt idx="5">
                  <c:v>0.78</c:v>
                </c:pt>
                <c:pt idx="6">
                  <c:v>#N/A</c:v>
                </c:pt>
                <c:pt idx="7">
                  <c:v>0.93</c:v>
                </c:pt>
                <c:pt idx="8">
                  <c:v>#N/A</c:v>
                </c:pt>
                <c:pt idx="9">
                  <c:v>0.84</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1.59</c:v>
                </c:pt>
                <c:pt idx="2">
                  <c:v>#N/A</c:v>
                </c:pt>
                <c:pt idx="3">
                  <c:v>2.0299999999999998</c:v>
                </c:pt>
                <c:pt idx="4">
                  <c:v>#N/A</c:v>
                </c:pt>
                <c:pt idx="5">
                  <c:v>2.38</c:v>
                </c:pt>
                <c:pt idx="6">
                  <c:v>#N/A</c:v>
                </c:pt>
                <c:pt idx="7">
                  <c:v>2.66</c:v>
                </c:pt>
                <c:pt idx="8">
                  <c:v>#N/A</c:v>
                </c:pt>
                <c:pt idx="9">
                  <c:v>2.75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1.42</c:v>
                </c:pt>
                <c:pt idx="2">
                  <c:v>#N/A</c:v>
                </c:pt>
                <c:pt idx="3">
                  <c:v>1.68</c:v>
                </c:pt>
                <c:pt idx="4">
                  <c:v>#N/A</c:v>
                </c:pt>
                <c:pt idx="5">
                  <c:v>2.0699999999999998</c:v>
                </c:pt>
                <c:pt idx="6">
                  <c:v>#N/A</c:v>
                </c:pt>
                <c:pt idx="7">
                  <c:v>3.65</c:v>
                </c:pt>
                <c:pt idx="8">
                  <c:v>#N/A</c:v>
                </c:pt>
                <c:pt idx="9">
                  <c:v>3.21</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c:v>
                </c:pt>
                <c:pt idx="2">
                  <c:v>#N/A</c:v>
                </c:pt>
                <c:pt idx="3">
                  <c:v>2.88</c:v>
                </c:pt>
                <c:pt idx="4">
                  <c:v>#N/A</c:v>
                </c:pt>
                <c:pt idx="5">
                  <c:v>3.08</c:v>
                </c:pt>
                <c:pt idx="6">
                  <c:v>#N/A</c:v>
                </c:pt>
                <c:pt idx="7">
                  <c:v>3.21</c:v>
                </c:pt>
                <c:pt idx="8">
                  <c:v>#N/A</c:v>
                </c:pt>
                <c:pt idx="9">
                  <c:v>3.42</c:v>
                </c:pt>
              </c:numCache>
            </c:numRef>
          </c:val>
        </c:ser>
        <c:ser>
          <c:idx val="7"/>
          <c:order val="7"/>
          <c:tx>
            <c:strRef>
              <c:f>データシート!$A$34</c:f>
              <c:strCache>
                <c:ptCount val="1"/>
                <c:pt idx="0">
                  <c:v>自転車競走事業特別会計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0.83</c:v>
                </c:pt>
                <c:pt idx="1">
                  <c:v>#N/A</c:v>
                </c:pt>
                <c:pt idx="2">
                  <c:v>0.86</c:v>
                </c:pt>
                <c:pt idx="3">
                  <c:v>#N/A</c:v>
                </c:pt>
                <c:pt idx="4">
                  <c:v>0.79</c:v>
                </c:pt>
                <c:pt idx="5">
                  <c:v>#N/A</c:v>
                </c:pt>
                <c:pt idx="6">
                  <c:v>0.71</c:v>
                </c:pt>
                <c:pt idx="7">
                  <c:v>#N/A</c:v>
                </c:pt>
                <c:pt idx="8">
                  <c:v>0.3</c:v>
                </c:pt>
                <c:pt idx="9">
                  <c:v>#N/A</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0.64</c:v>
                </c:pt>
                <c:pt idx="1">
                  <c:v>#N/A</c:v>
                </c:pt>
                <c:pt idx="2">
                  <c:v>0.32</c:v>
                </c:pt>
                <c:pt idx="3">
                  <c:v>#N/A</c:v>
                </c:pt>
                <c:pt idx="4">
                  <c:v>0.18</c:v>
                </c:pt>
                <c:pt idx="5">
                  <c:v>#N/A</c:v>
                </c:pt>
                <c:pt idx="6">
                  <c:v>0.46</c:v>
                </c:pt>
                <c:pt idx="7">
                  <c:v>#N/A</c:v>
                </c:pt>
                <c:pt idx="8">
                  <c:v>1.1000000000000001</c:v>
                </c:pt>
                <c:pt idx="9">
                  <c:v>#N/A</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0.95</c:v>
                </c:pt>
                <c:pt idx="1">
                  <c:v>#N/A</c:v>
                </c:pt>
                <c:pt idx="2">
                  <c:v>0.35</c:v>
                </c:pt>
                <c:pt idx="3">
                  <c:v>#N/A</c:v>
                </c:pt>
                <c:pt idx="4">
                  <c:v>#N/A</c:v>
                </c:pt>
                <c:pt idx="5">
                  <c:v>0.06</c:v>
                </c:pt>
                <c:pt idx="6">
                  <c:v>1.23</c:v>
                </c:pt>
                <c:pt idx="7">
                  <c:v>#N/A</c:v>
                </c:pt>
                <c:pt idx="8">
                  <c:v>2.74</c:v>
                </c:pt>
                <c:pt idx="9">
                  <c:v>#N/A</c:v>
                </c:pt>
              </c:numCache>
            </c:numRef>
          </c:val>
        </c:ser>
        <c:dLbls>
          <c:showLegendKey val="0"/>
          <c:showVal val="0"/>
          <c:showCatName val="0"/>
          <c:showSerName val="0"/>
          <c:showPercent val="0"/>
          <c:showBubbleSize val="0"/>
        </c:dLbls>
        <c:gapWidth val="150"/>
        <c:overlap val="100"/>
        <c:axId val="494261080"/>
        <c:axId val="494261864"/>
      </c:barChart>
      <c:catAx>
        <c:axId val="49426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261864"/>
        <c:crosses val="autoZero"/>
        <c:auto val="1"/>
        <c:lblAlgn val="ctr"/>
        <c:lblOffset val="100"/>
        <c:tickLblSkip val="1"/>
        <c:tickMarkSkip val="1"/>
        <c:noMultiLvlLbl val="0"/>
      </c:catAx>
      <c:valAx>
        <c:axId val="494261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261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14360</c:v>
                </c:pt>
                <c:pt idx="5">
                  <c:v>13934</c:v>
                </c:pt>
                <c:pt idx="8">
                  <c:v>14061</c:v>
                </c:pt>
                <c:pt idx="11">
                  <c:v>14324</c:v>
                </c:pt>
                <c:pt idx="14">
                  <c:v>14006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225</c:v>
                </c:pt>
                <c:pt idx="3">
                  <c:v>223</c:v>
                </c:pt>
                <c:pt idx="6">
                  <c:v>232</c:v>
                </c:pt>
                <c:pt idx="9">
                  <c:v>37</c:v>
                </c:pt>
                <c:pt idx="12">
                  <c:v>145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3281</c:v>
                </c:pt>
                <c:pt idx="3">
                  <c:v>2500</c:v>
                </c:pt>
                <c:pt idx="6">
                  <c:v>2350</c:v>
                </c:pt>
                <c:pt idx="9">
                  <c:v>2399</c:v>
                </c:pt>
                <c:pt idx="12">
                  <c:v>2524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16411</c:v>
                </c:pt>
                <c:pt idx="3">
                  <c:v>16462</c:v>
                </c:pt>
                <c:pt idx="6">
                  <c:v>16504</c:v>
                </c:pt>
                <c:pt idx="9">
                  <c:v>16312</c:v>
                </c:pt>
                <c:pt idx="12">
                  <c:v>16156</c:v>
                </c:pt>
              </c:numCache>
            </c:numRef>
          </c:val>
        </c:ser>
        <c:dLbls>
          <c:showLegendKey val="0"/>
          <c:showVal val="0"/>
          <c:showCatName val="0"/>
          <c:showSerName val="0"/>
          <c:showPercent val="0"/>
          <c:showBubbleSize val="0"/>
        </c:dLbls>
        <c:gapWidth val="100"/>
        <c:overlap val="100"/>
        <c:axId val="493825528"/>
        <c:axId val="493823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5758</c:v>
                </c:pt>
                <c:pt idx="2">
                  <c:v>#N/A</c:v>
                </c:pt>
                <c:pt idx="3">
                  <c:v>#N/A</c:v>
                </c:pt>
                <c:pt idx="4">
                  <c:v>5252</c:v>
                </c:pt>
                <c:pt idx="5">
                  <c:v>#N/A</c:v>
                </c:pt>
                <c:pt idx="6">
                  <c:v>#N/A</c:v>
                </c:pt>
                <c:pt idx="7">
                  <c:v>5026</c:v>
                </c:pt>
                <c:pt idx="8">
                  <c:v>#N/A</c:v>
                </c:pt>
                <c:pt idx="9">
                  <c:v>#N/A</c:v>
                </c:pt>
                <c:pt idx="10">
                  <c:v>4424</c:v>
                </c:pt>
                <c:pt idx="11">
                  <c:v>#N/A</c:v>
                </c:pt>
                <c:pt idx="12">
                  <c:v>#N/A</c:v>
                </c:pt>
                <c:pt idx="13">
                  <c:v>4820</c:v>
                </c:pt>
                <c:pt idx="14">
                  <c:v>#N/A</c:v>
                </c:pt>
              </c:numCache>
            </c:numRef>
          </c:val>
          <c:smooth val="0"/>
        </c:ser>
        <c:dLbls>
          <c:showLegendKey val="0"/>
          <c:showVal val="0"/>
          <c:showCatName val="0"/>
          <c:showSerName val="0"/>
          <c:showPercent val="0"/>
          <c:showBubbleSize val="0"/>
        </c:dLbls>
        <c:marker val="1"/>
        <c:smooth val="0"/>
        <c:axId val="493825528"/>
        <c:axId val="493823960"/>
      </c:lineChart>
      <c:catAx>
        <c:axId val="49382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823960"/>
        <c:crosses val="autoZero"/>
        <c:auto val="1"/>
        <c:lblAlgn val="ctr"/>
        <c:lblOffset val="100"/>
        <c:tickLblSkip val="1"/>
        <c:tickMarkSkip val="1"/>
        <c:noMultiLvlLbl val="0"/>
      </c:catAx>
      <c:valAx>
        <c:axId val="493823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82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123046</c:v>
                </c:pt>
                <c:pt idx="5">
                  <c:v>121905</c:v>
                </c:pt>
                <c:pt idx="8">
                  <c:v>123679</c:v>
                </c:pt>
                <c:pt idx="11">
                  <c:v>125693</c:v>
                </c:pt>
                <c:pt idx="14">
                  <c:v>125495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28005</c:v>
                </c:pt>
                <c:pt idx="5">
                  <c:v>32212</c:v>
                </c:pt>
                <c:pt idx="8">
                  <c:v>30358</c:v>
                </c:pt>
                <c:pt idx="11">
                  <c:v>27667</c:v>
                </c:pt>
                <c:pt idx="14">
                  <c:v>26599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8272</c:v>
                </c:pt>
                <c:pt idx="5">
                  <c:v>7483</c:v>
                </c:pt>
                <c:pt idx="8">
                  <c:v>8361</c:v>
                </c:pt>
                <c:pt idx="11">
                  <c:v>9512</c:v>
                </c:pt>
                <c:pt idx="14">
                  <c:v>10885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2628</c:v>
                </c:pt>
                <c:pt idx="3">
                  <c:v>2392</c:v>
                </c:pt>
                <c:pt idx="6">
                  <c:v>2289</c:v>
                </c:pt>
                <c:pt idx="9">
                  <c:v>2159</c:v>
                </c:pt>
                <c:pt idx="12">
                  <c:v>2039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23399</c:v>
                </c:pt>
                <c:pt idx="3">
                  <c:v>21248</c:v>
                </c:pt>
                <c:pt idx="6">
                  <c:v>20291</c:v>
                </c:pt>
                <c:pt idx="9">
                  <c:v>18939</c:v>
                </c:pt>
                <c:pt idx="12">
                  <c:v>18034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4385</c:v>
                </c:pt>
                <c:pt idx="3">
                  <c:v>3936</c:v>
                </c:pt>
                <c:pt idx="6">
                  <c:v>3482</c:v>
                </c:pt>
                <c:pt idx="9">
                  <c:v>3024</c:v>
                </c:pt>
                <c:pt idx="12">
                  <c:v>2684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31945</c:v>
                </c:pt>
                <c:pt idx="3">
                  <c:v>31509</c:v>
                </c:pt>
                <c:pt idx="6">
                  <c:v>32119</c:v>
                </c:pt>
                <c:pt idx="9">
                  <c:v>31470</c:v>
                </c:pt>
                <c:pt idx="12">
                  <c:v>31246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2025</c:v>
                </c:pt>
                <c:pt idx="3">
                  <c:v>1889</c:v>
                </c:pt>
                <c:pt idx="6">
                  <c:v>2208</c:v>
                </c:pt>
                <c:pt idx="9">
                  <c:v>1950</c:v>
                </c:pt>
                <c:pt idx="12">
                  <c:v>1787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153689</c:v>
                </c:pt>
                <c:pt idx="3">
                  <c:v>148698</c:v>
                </c:pt>
                <c:pt idx="6">
                  <c:v>149444</c:v>
                </c:pt>
                <c:pt idx="9">
                  <c:v>150574</c:v>
                </c:pt>
                <c:pt idx="12">
                  <c:v>148477</c:v>
                </c:pt>
              </c:numCache>
            </c:numRef>
          </c:val>
        </c:ser>
        <c:dLbls>
          <c:showLegendKey val="0"/>
          <c:showVal val="0"/>
          <c:showCatName val="0"/>
          <c:showSerName val="0"/>
          <c:showPercent val="0"/>
          <c:showBubbleSize val="0"/>
        </c:dLbls>
        <c:gapWidth val="100"/>
        <c:overlap val="100"/>
        <c:axId val="493824744"/>
        <c:axId val="493825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58747</c:v>
                </c:pt>
                <c:pt idx="2">
                  <c:v>#N/A</c:v>
                </c:pt>
                <c:pt idx="3">
                  <c:v>#N/A</c:v>
                </c:pt>
                <c:pt idx="4">
                  <c:v>48071</c:v>
                </c:pt>
                <c:pt idx="5">
                  <c:v>#N/A</c:v>
                </c:pt>
                <c:pt idx="6">
                  <c:v>#N/A</c:v>
                </c:pt>
                <c:pt idx="7">
                  <c:v>47435</c:v>
                </c:pt>
                <c:pt idx="8">
                  <c:v>#N/A</c:v>
                </c:pt>
                <c:pt idx="9">
                  <c:v>#N/A</c:v>
                </c:pt>
                <c:pt idx="10">
                  <c:v>45245</c:v>
                </c:pt>
                <c:pt idx="11">
                  <c:v>#N/A</c:v>
                </c:pt>
                <c:pt idx="12">
                  <c:v>#N/A</c:v>
                </c:pt>
                <c:pt idx="13">
                  <c:v>41290</c:v>
                </c:pt>
                <c:pt idx="14">
                  <c:v>#N/A</c:v>
                </c:pt>
              </c:numCache>
            </c:numRef>
          </c:val>
          <c:smooth val="0"/>
        </c:ser>
        <c:dLbls>
          <c:showLegendKey val="0"/>
          <c:showVal val="0"/>
          <c:showCatName val="0"/>
          <c:showSerName val="0"/>
          <c:showPercent val="0"/>
          <c:showBubbleSize val="0"/>
        </c:dLbls>
        <c:marker val="1"/>
        <c:smooth val="0"/>
        <c:axId val="493824744"/>
        <c:axId val="493825136"/>
      </c:lineChart>
      <c:catAx>
        <c:axId val="493824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825136"/>
        <c:crosses val="autoZero"/>
        <c:auto val="1"/>
        <c:lblAlgn val="ctr"/>
        <c:lblOffset val="100"/>
        <c:tickLblSkip val="1"/>
        <c:tickMarkSkip val="1"/>
        <c:noMultiLvlLbl val="0"/>
      </c:catAx>
      <c:valAx>
        <c:axId val="49382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824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{7D77432D-3600-4127-9EEF-F8AF91AC0B00}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{1B812DE6-15AC-4F8A-B2BF-7A556BAEDE56}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{918A0CB9-2ADD-4D1E-A046-588F4C46CBD8}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{8BCFD752-2B82-49A4-AFD3-1AD9ADB2C701}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{16BBBF1F-785F-44DE-8700-46A8CA72EDEC}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{DDBA683B-6A1D-4CF4-B720-4C5F07167212}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{E9964D9F-87FB-40A7-B8CB-E6CB580C815B}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{9DE24786-D58C-4862-8669-201D9EF6F799}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{4BA966C8-93F2-4B4F-AC9C-3FD86D0EDD17}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{3C5BD475-81B4-4795-A420-B39EACA207D4}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54884752"/>
        <c:axId val="354882008"/>
      </c:scatterChart>
      <c:valAx>
        <c:axId val="354884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882008"/>
        <c:crosses val="autoZero"/>
        <c:crossBetween val="midCat"/>
      </c:valAx>
      <c:valAx>
        <c:axId val="3548820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884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{D30125E0-227E-4F55-801B-2A5E1F94F4C8}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{8720230C-F797-4A66-8A81-0F5D5B7BD44A}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{A1B2BA04-7F2E-4003-BAC8-808BF5DF0554}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{CD185081-1D86-49E4-87A6-D340CF949B25}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{6D5E8BA5-8667-4658-B126-32FC6EAA6ADE}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8.6</c:v>
                </c:pt>
                <c:pt idx="2">
                  <c:v>8.6999999999999993</c:v>
                </c:pt>
                <c:pt idx="3">
                  <c:v>7.9</c:v>
                </c:pt>
                <c:pt idx="4">
                  <c:v>7.7</c:v>
                </c:pt>
              </c:numCache>
            </c:numRef>
          </c:xVal>
          <c:yVal>
            <c:numRef>
              <c:f>公会計指標分析・財政指標組合せ分析表!$K$73:$O$73</c:f>
              <c:numCache>
                <c:formatCode>#,##0.0;"▲ "#,##0.0</c:formatCode>
                <c:ptCount val="5"/>
                <c:pt idx="0">
                  <c:v>96.4</c:v>
                </c:pt>
                <c:pt idx="1">
                  <c:v>79</c:v>
                </c:pt>
                <c:pt idx="2">
                  <c:v>77</c:v>
                </c:pt>
                <c:pt idx="3">
                  <c:v>73.3</c:v>
                </c:pt>
                <c:pt idx="4">
                  <c:v>67.3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{3DB2D28A-20CB-46C6-8E45-3CBBA626E885}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{343D6062-7192-474A-A760-F6F599EFB305}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{49CEC3A7-3459-49F1-B9C5-3B237378F5F7}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{058D8A56-C065-42F7-8989-E18B68E4C197}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{43E46BD3-821E-4AA9-9393-EC424A98AB7D}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354885536"/>
        <c:axId val="354885928"/>
      </c:scatterChart>
      <c:valAx>
        <c:axId val="354885536"/>
        <c:scaling>
          <c:orientation val="minMax"/>
          <c:max val="9.5"/>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885928"/>
        <c:crosses val="autoZero"/>
        <c:crossBetween val="midCat"/>
      </c:valAx>
      <c:valAx>
        <c:axId val="354885928"/>
        <c:scaling>
          <c:orientation val="minMax"/>
          <c:max val="106"/>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885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臨時財政対策債の増加はあるものの，新</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規起債発行の抑制</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質公債費比率（３ヵ年平均）は，７．７％と前年度より</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０．２ポイント改善したところである。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今後も，新規起債発行の抑制や交付税措置のある起債</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の活用などにより，元利償還金の縮減を図っていく。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（単年度実質公債費比率参考）</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８．</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や新規起債発行の抑制に伴う地方債現</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在高の減少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により，将来負担額は減少傾向にある。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今後も，新規起債発行の抑制や職員数の見直しなどを行い</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将来負担額の縮減を図っていく。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268,617
267,751
677.86
140,294,201
137,520,941
2,399,982
72,627,075
146,597,759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67.3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268,617
267,751
677.86
140,294,201
137,520,941
2,399,982
72,627,075
146,597,759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268,617
267,751
677.86
140,294,201
137,520,941
2,399,982
72,627,075
146,597,759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268,617
267,751
677.86
140,294,201
137,520,941
2,399,982
72,627,075
146,597,759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67.3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前年度よりも０．１ポイント改善したものの</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市税による収入が</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伸び悩んでおり，</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歳入に占める市税の割合が低く，類似団体との比較において</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も，最下位に位置している状況にある。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今後は，地域経済の活性化対策を実施するほか，債権回収対策室を中心とし</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さらなる収納率</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向上</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など，増収策</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を図り，財政力の向上に努めていく。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144992</xdr:rowOff>
    </xdr:to>
    <xdr:cxnSp macro="">
      <xdr:nvCxnSpPr>
        <xdr:cNvPr id="68" name="直線コネクタ 67"/>
        <xdr:cNvCxnSpPr/>
      </xdr:nvCxnSpPr>
      <xdr:spPr>
        <a:xfrm flipV="1">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1" name="直線コネクタ 70"/>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165100</xdr:rowOff>
    </xdr:to>
    <xdr:cxnSp macro="">
      <xdr:nvCxnSpPr>
        <xdr:cNvPr id="74" name="直線コネクタ 73"/>
        <xdr:cNvCxnSpPr/>
      </xdr:nvCxnSpPr>
      <xdr:spPr>
        <a:xfrm flipV="1">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7" name="直線コネクタ 76"/>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8"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平成１３年度以降，市税や地方交付税の減少から比率が上昇し，平成１６年度</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には市町村合併の影響などにより８９．８％に達した。平成１７年度からは行財</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政対策の実施に伴う人件費の削減等により減少に転じたものの，平成２３年度か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らは扶助費等の増加により比率が悪化していたが，平成２５年度からは，行財政</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改革の効果に加え，市税の増加により改善されている状況にある。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積極的に事務事業の見直し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など，行財政改革</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を推進していく。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83608</xdr:rowOff>
    </xdr:from>
    <xdr:to>
      <xdr:col>7</xdr:col>
      <xdr:colOff>152400</xdr:colOff>
      <xdr:row>64</xdr:row>
      <xdr:rowOff>111760</xdr:rowOff>
    </xdr:to>
    <xdr:cxnSp macro="">
      <xdr:nvCxnSpPr>
        <xdr:cNvPr id="131" name="直線コネクタ 130"/>
        <xdr:cNvCxnSpPr/>
      </xdr:nvCxnSpPr>
      <xdr:spPr>
        <a:xfrm>
          <a:off x="4114800" y="1105640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67521</xdr:rowOff>
    </xdr:from>
    <xdr:to>
      <xdr:col>6</xdr:col>
      <xdr:colOff>0</xdr:colOff>
      <xdr:row>64</xdr:row>
      <xdr:rowOff>83608</xdr:rowOff>
    </xdr:to>
    <xdr:cxnSp macro="">
      <xdr:nvCxnSpPr>
        <xdr:cNvPr id="134" name="直線コネクタ 133"/>
        <xdr:cNvCxnSpPr/>
      </xdr:nvCxnSpPr>
      <xdr:spPr>
        <a:xfrm>
          <a:off x="3225800" y="1104032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67521</xdr:rowOff>
    </xdr:from>
    <xdr:to>
      <xdr:col>4</xdr:col>
      <xdr:colOff>482600</xdr:colOff>
      <xdr:row>65</xdr:row>
      <xdr:rowOff>16721</xdr:rowOff>
    </xdr:to>
    <xdr:cxnSp macro="">
      <xdr:nvCxnSpPr>
        <xdr:cNvPr id="137" name="直線コネクタ 136"/>
        <xdr:cNvCxnSpPr/>
      </xdr:nvCxnSpPr>
      <xdr:spPr>
        <a:xfrm flipV="1">
          <a:off x="2336800" y="110403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127846</xdr:rowOff>
    </xdr:from>
    <xdr:to>
      <xdr:col>3</xdr:col>
      <xdr:colOff>279400</xdr:colOff>
      <xdr:row>65</xdr:row>
      <xdr:rowOff>16721</xdr:rowOff>
    </xdr:to>
    <xdr:cxnSp macro="">
      <xdr:nvCxnSpPr>
        <xdr:cNvPr id="140" name="直線コネクタ 139"/>
        <xdr:cNvCxnSpPr/>
      </xdr:nvCxnSpPr>
      <xdr:spPr>
        <a:xfrm>
          <a:off x="1447800" y="1110064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50" name="円/楕円 149"/>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77487</xdr:rowOff>
    </xdr:from>
    <xdr:ext cx="762000" cy="259045"/>
    <xdr:sp macro="" textlink="">
      <xdr:nvSpPr>
        <xdr:cNvPr id="151" name="財政構造の弾力性該当値テキスト"/>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32808</xdr:rowOff>
    </xdr:from>
    <xdr:to>
      <xdr:col>6</xdr:col>
      <xdr:colOff>50800</xdr:colOff>
      <xdr:row>64</xdr:row>
      <xdr:rowOff>134408</xdr:rowOff>
    </xdr:to>
    <xdr:sp macro="" textlink="">
      <xdr:nvSpPr>
        <xdr:cNvPr id="152" name="円/楕円 151"/>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144585</xdr:rowOff>
    </xdr:from>
    <xdr:ext cx="736600" cy="259045"/>
    <xdr:sp macro="" textlink="">
      <xdr:nvSpPr>
        <xdr:cNvPr id="153" name="テキスト ボックス 152"/>
        <xdr:cNvSpPr txBox="1"/>
      </xdr:nvSpPr>
      <xdr:spPr>
        <a:xfrm>
          <a:off x="3733800" y="1077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16721</xdr:rowOff>
    </xdr:from>
    <xdr:to>
      <xdr:col>4</xdr:col>
      <xdr:colOff>533400</xdr:colOff>
      <xdr:row>64</xdr:row>
      <xdr:rowOff>118321</xdr:rowOff>
    </xdr:to>
    <xdr:sp macro="" textlink="">
      <xdr:nvSpPr>
        <xdr:cNvPr id="154" name="円/楕円 153"/>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55" name="テキスト ボックス 154"/>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137371</xdr:rowOff>
    </xdr:from>
    <xdr:to>
      <xdr:col>3</xdr:col>
      <xdr:colOff>330200</xdr:colOff>
      <xdr:row>65</xdr:row>
      <xdr:rowOff>67521</xdr:rowOff>
    </xdr:to>
    <xdr:sp macro="" textlink="">
      <xdr:nvSpPr>
        <xdr:cNvPr id="156" name="円/楕円 155"/>
        <xdr:cNvSpPr/>
      </xdr:nvSpPr>
      <xdr:spPr>
        <a:xfrm>
          <a:off x="2286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77698</xdr:rowOff>
    </xdr:from>
    <xdr:ext cx="762000" cy="259045"/>
    <xdr:sp macro="" textlink="">
      <xdr:nvSpPr>
        <xdr:cNvPr id="157" name="テキスト ボックス 156"/>
        <xdr:cNvSpPr txBox="1"/>
      </xdr:nvSpPr>
      <xdr:spPr>
        <a:xfrm>
          <a:off x="1955800" y="1087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77046</xdr:rowOff>
    </xdr:from>
    <xdr:to>
      <xdr:col>2</xdr:col>
      <xdr:colOff>127000</xdr:colOff>
      <xdr:row>65</xdr:row>
      <xdr:rowOff>7196</xdr:rowOff>
    </xdr:to>
    <xdr:sp macro="" textlink="">
      <xdr:nvSpPr>
        <xdr:cNvPr id="158" name="円/楕円 157"/>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17373</xdr:rowOff>
    </xdr:from>
    <xdr:ext cx="762000" cy="259045"/>
    <xdr:sp macro="" textlink="">
      <xdr:nvSpPr>
        <xdr:cNvPr id="159" name="テキスト ボックス 158"/>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[122,930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これまでも行財政対策を実施し，職員数の削減等に鋭意努めているところで</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あるが，平成１６年度の市町村合併に伴う職員数の増加など，主に人件費が要因</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となり，類似団体との比較においては，下位に位置している状況にある。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今後も，引き続き積極的に事務事業の見直し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など，行財政改革</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を推進していく</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90754</xdr:rowOff>
    </xdr:from>
    <xdr:to>
      <xdr:col>7</xdr:col>
      <xdr:colOff>152400</xdr:colOff>
      <xdr:row>83</xdr:row>
      <xdr:rowOff>11762</xdr:rowOff>
    </xdr:to>
    <xdr:cxnSp macro="">
      <xdr:nvCxnSpPr>
        <xdr:cNvPr id="194" name="直線コネクタ 193"/>
        <xdr:cNvCxnSpPr/>
      </xdr:nvCxnSpPr>
      <xdr:spPr>
        <a:xfrm>
          <a:off x="4114800" y="14149654"/>
          <a:ext cx="838200" cy="9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28525</xdr:rowOff>
    </xdr:from>
    <xdr:to>
      <xdr:col>6</xdr:col>
      <xdr:colOff>0</xdr:colOff>
      <xdr:row>82</xdr:row>
      <xdr:rowOff>90754</xdr:rowOff>
    </xdr:to>
    <xdr:cxnSp macro="">
      <xdr:nvCxnSpPr>
        <xdr:cNvPr id="197" name="直線コネクタ 196"/>
        <xdr:cNvCxnSpPr/>
      </xdr:nvCxnSpPr>
      <xdr:spPr>
        <a:xfrm>
          <a:off x="3225800" y="14087425"/>
          <a:ext cx="88900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28525</xdr:rowOff>
    </xdr:from>
    <xdr:to>
      <xdr:col>4</xdr:col>
      <xdr:colOff>482600</xdr:colOff>
      <xdr:row>82</xdr:row>
      <xdr:rowOff>71664</xdr:rowOff>
    </xdr:to>
    <xdr:cxnSp macro="">
      <xdr:nvCxnSpPr>
        <xdr:cNvPr id="200" name="直線コネクタ 199"/>
        <xdr:cNvCxnSpPr/>
      </xdr:nvCxnSpPr>
      <xdr:spPr>
        <a:xfrm flipV="1">
          <a:off x="2336800" y="14087425"/>
          <a:ext cx="889000" cy="4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71664</xdr:rowOff>
    </xdr:from>
    <xdr:to>
      <xdr:col>3</xdr:col>
      <xdr:colOff>279400</xdr:colOff>
      <xdr:row>82</xdr:row>
      <xdr:rowOff>151092</xdr:rowOff>
    </xdr:to>
    <xdr:cxnSp macro="">
      <xdr:nvCxnSpPr>
        <xdr:cNvPr id="203" name="直線コネクタ 202"/>
        <xdr:cNvCxnSpPr/>
      </xdr:nvCxnSpPr>
      <xdr:spPr>
        <a:xfrm flipV="1">
          <a:off x="1447800" y="14130564"/>
          <a:ext cx="889000" cy="7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132412</xdr:rowOff>
    </xdr:from>
    <xdr:to>
      <xdr:col>7</xdr:col>
      <xdr:colOff>203200</xdr:colOff>
      <xdr:row>83</xdr:row>
      <xdr:rowOff>62562</xdr:rowOff>
    </xdr:to>
    <xdr:sp macro="" textlink="">
      <xdr:nvSpPr>
        <xdr:cNvPr id="213" name="円/楕円 212"/>
        <xdr:cNvSpPr/>
      </xdr:nvSpPr>
      <xdr:spPr>
        <a:xfrm>
          <a:off x="4902200" y="141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104489</xdr:rowOff>
    </xdr:from>
    <xdr:ext cx="762000" cy="259045"/>
    <xdr:sp macro="" textlink="">
      <xdr:nvSpPr>
        <xdr:cNvPr id="214" name="人件費・物件費等の状況該当値テキスト"/>
        <xdr:cNvSpPr txBox="1"/>
      </xdr:nvSpPr>
      <xdr:spPr>
        <a:xfrm>
          <a:off x="5041900" y="1416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122,930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39954</xdr:rowOff>
    </xdr:from>
    <xdr:to>
      <xdr:col>6</xdr:col>
      <xdr:colOff>50800</xdr:colOff>
      <xdr:row>82</xdr:row>
      <xdr:rowOff>141554</xdr:rowOff>
    </xdr:to>
    <xdr:sp macro="" textlink="">
      <xdr:nvSpPr>
        <xdr:cNvPr id="215" name="円/楕円 214"/>
        <xdr:cNvSpPr/>
      </xdr:nvSpPr>
      <xdr:spPr>
        <a:xfrm>
          <a:off x="4064000" y="140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126331</xdr:rowOff>
    </xdr:from>
    <xdr:ext cx="736600" cy="259045"/>
    <xdr:sp macro="" textlink="">
      <xdr:nvSpPr>
        <xdr:cNvPr id="216" name="テキスト ボックス 215"/>
        <xdr:cNvSpPr txBox="1"/>
      </xdr:nvSpPr>
      <xdr:spPr>
        <a:xfrm>
          <a:off x="3733800" y="141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149175</xdr:rowOff>
    </xdr:from>
    <xdr:to>
      <xdr:col>4</xdr:col>
      <xdr:colOff>533400</xdr:colOff>
      <xdr:row>82</xdr:row>
      <xdr:rowOff>79325</xdr:rowOff>
    </xdr:to>
    <xdr:sp macro="" textlink="">
      <xdr:nvSpPr>
        <xdr:cNvPr id="217" name="円/楕円 216"/>
        <xdr:cNvSpPr/>
      </xdr:nvSpPr>
      <xdr:spPr>
        <a:xfrm>
          <a:off x="3175000" y="140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64102</xdr:rowOff>
    </xdr:from>
    <xdr:ext cx="762000" cy="259045"/>
    <xdr:sp macro="" textlink="">
      <xdr:nvSpPr>
        <xdr:cNvPr id="218" name="テキスト ボックス 217"/>
        <xdr:cNvSpPr txBox="1"/>
      </xdr:nvSpPr>
      <xdr:spPr>
        <a:xfrm>
          <a:off x="2844800" y="1412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111,391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20864</xdr:rowOff>
    </xdr:from>
    <xdr:to>
      <xdr:col>3</xdr:col>
      <xdr:colOff>330200</xdr:colOff>
      <xdr:row>82</xdr:row>
      <xdr:rowOff>122464</xdr:rowOff>
    </xdr:to>
    <xdr:sp macro="" textlink="">
      <xdr:nvSpPr>
        <xdr:cNvPr id="219" name="円/楕円 218"/>
        <xdr:cNvSpPr/>
      </xdr:nvSpPr>
      <xdr:spPr>
        <a:xfrm>
          <a:off x="2286000" y="140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107241</xdr:rowOff>
    </xdr:from>
    <xdr:ext cx="762000" cy="259045"/>
    <xdr:sp macro="" textlink="">
      <xdr:nvSpPr>
        <xdr:cNvPr id="220" name="テキスト ボックス 219"/>
        <xdr:cNvSpPr txBox="1"/>
      </xdr:nvSpPr>
      <xdr:spPr>
        <a:xfrm>
          <a:off x="1955800" y="1416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114,609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100292</xdr:rowOff>
    </xdr:from>
    <xdr:to>
      <xdr:col>2</xdr:col>
      <xdr:colOff>127000</xdr:colOff>
      <xdr:row>83</xdr:row>
      <xdr:rowOff>30442</xdr:rowOff>
    </xdr:to>
    <xdr:sp macro="" textlink="">
      <xdr:nvSpPr>
        <xdr:cNvPr id="221" name="円/楕円 220"/>
        <xdr:cNvSpPr/>
      </xdr:nvSpPr>
      <xdr:spPr>
        <a:xfrm>
          <a:off x="1397000" y="1415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15219</xdr:rowOff>
    </xdr:from>
    <xdr:ext cx="762000" cy="259045"/>
    <xdr:sp macro="" textlink="">
      <xdr:nvSpPr>
        <xdr:cNvPr id="222" name="テキスト ボックス 221"/>
        <xdr:cNvSpPr txBox="1"/>
      </xdr:nvSpPr>
      <xdr:spPr>
        <a:xfrm>
          <a:off x="1066800" y="1424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職員の給与制度は国公準拠を基本とし，平成１８年度には国の給与構造改革に</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準じて，平均４．８％引き下げとなる給料表を導入したとともに，特殊勤務手当</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を全廃するなど，給与制度の見直しに努めてきているほか，平成２４年１月から</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平成２７年３月３１日までの間には給与の独自減額を実施した。　　</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また，平成２７年度には国の給与制度の総合的見直しを踏まえ，給与制度の見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直しを実施し，制度の見直しに伴う経過措置について，国が３年間の現給保障と</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したのに対し，市では２か年で段階的に引き下げたことから，ラスパイレス指数</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については類似団体の中で低い水準となっている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14732</xdr:rowOff>
    </xdr:to>
    <xdr:cxnSp macro="">
      <xdr:nvCxnSpPr>
        <xdr:cNvPr id="249" name="直線コネクタ 248"/>
        <xdr:cNvCxnSpPr/>
      </xdr:nvCxnSpPr>
      <xdr:spPr>
        <a:xfrm flipV="1">
          <a:off x="17018000" y="14141704"/>
          <a:ext cx="0" cy="617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158259</xdr:rowOff>
    </xdr:from>
    <xdr:ext cx="762000" cy="259045"/>
    <xdr:sp macro="" textlink="">
      <xdr:nvSpPr>
        <xdr:cNvPr id="250" name="給与水準   （国との比較）最小値テキスト"/>
        <xdr:cNvSpPr txBox="1"/>
      </xdr:nvSpPr>
      <xdr:spPr>
        <a:xfrm>
          <a:off x="17106900" y="1473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14732</xdr:rowOff>
    </xdr:from>
    <xdr:to>
      <xdr:col>24</xdr:col>
      <xdr:colOff>647700</xdr:colOff>
      <xdr:row>86</xdr:row>
      <xdr:rowOff>14732</xdr:rowOff>
    </xdr:to>
    <xdr:cxnSp macro="">
      <xdr:nvCxnSpPr>
        <xdr:cNvPr id="251" name="直線コネクタ 250"/>
        <xdr:cNvCxnSpPr/>
      </xdr:nvCxnSpPr>
      <xdr:spPr>
        <a:xfrm>
          <a:off x="16929100" y="1475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52"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53" name="直線コネクタ 252"/>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34544</xdr:rowOff>
    </xdr:from>
    <xdr:to>
      <xdr:col>24</xdr:col>
      <xdr:colOff>558800</xdr:colOff>
      <xdr:row>82</xdr:row>
      <xdr:rowOff>82804</xdr:rowOff>
    </xdr:to>
    <xdr:cxnSp macro="">
      <xdr:nvCxnSpPr>
        <xdr:cNvPr id="254" name="直線コネクタ 253"/>
        <xdr:cNvCxnSpPr/>
      </xdr:nvCxnSpPr>
      <xdr:spPr>
        <a:xfrm>
          <a:off x="16179800" y="140934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102888</xdr:rowOff>
    </xdr:from>
    <xdr:ext cx="762000" cy="259045"/>
    <xdr:sp macro="" textlink="">
      <xdr:nvSpPr>
        <xdr:cNvPr id="255"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39624</xdr:rowOff>
    </xdr:from>
    <xdr:to>
      <xdr:col>23</xdr:col>
      <xdr:colOff>406400</xdr:colOff>
      <xdr:row>82</xdr:row>
      <xdr:rowOff>34544</xdr:rowOff>
    </xdr:to>
    <xdr:cxnSp macro="">
      <xdr:nvCxnSpPr>
        <xdr:cNvPr id="257" name="直線コネクタ 256"/>
        <xdr:cNvCxnSpPr/>
      </xdr:nvCxnSpPr>
      <xdr:spPr>
        <a:xfrm>
          <a:off x="15290800" y="13755624"/>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39624</xdr:rowOff>
    </xdr:from>
    <xdr:to>
      <xdr:col>22</xdr:col>
      <xdr:colOff>203200</xdr:colOff>
      <xdr:row>83</xdr:row>
      <xdr:rowOff>94742</xdr:rowOff>
    </xdr:to>
    <xdr:cxnSp macro="">
      <xdr:nvCxnSpPr>
        <xdr:cNvPr id="260" name="直線コネクタ 259"/>
        <xdr:cNvCxnSpPr/>
      </xdr:nvCxnSpPr>
      <xdr:spPr>
        <a:xfrm flipV="1">
          <a:off x="14401800" y="13755624"/>
          <a:ext cx="8890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72898</xdr:rowOff>
    </xdr:from>
    <xdr:to>
      <xdr:col>22</xdr:col>
      <xdr:colOff>254000</xdr:colOff>
      <xdr:row>84</xdr:row>
      <xdr:rowOff>3048</xdr:rowOff>
    </xdr:to>
    <xdr:sp macro="" textlink="">
      <xdr:nvSpPr>
        <xdr:cNvPr id="261" name="フローチャート : 判断 260"/>
        <xdr:cNvSpPr/>
      </xdr:nvSpPr>
      <xdr:spPr>
        <a:xfrm>
          <a:off x="15240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159275</xdr:rowOff>
    </xdr:from>
    <xdr:ext cx="762000" cy="259045"/>
    <xdr:sp macro="" textlink="">
      <xdr:nvSpPr>
        <xdr:cNvPr id="262" name="テキスト ボックス 261"/>
        <xdr:cNvSpPr txBox="1"/>
      </xdr:nvSpPr>
      <xdr:spPr>
        <a:xfrm>
          <a:off x="14909800" y="143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94742</xdr:rowOff>
    </xdr:from>
    <xdr:to>
      <xdr:col>21</xdr:col>
      <xdr:colOff>0</xdr:colOff>
      <xdr:row>84</xdr:row>
      <xdr:rowOff>19813</xdr:rowOff>
    </xdr:to>
    <xdr:cxnSp macro="">
      <xdr:nvCxnSpPr>
        <xdr:cNvPr id="263" name="直線コネクタ 262"/>
        <xdr:cNvCxnSpPr/>
      </xdr:nvCxnSpPr>
      <xdr:spPr>
        <a:xfrm flipV="1">
          <a:off x="13512800" y="1432509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36068</xdr:rowOff>
    </xdr:from>
    <xdr:to>
      <xdr:col>21</xdr:col>
      <xdr:colOff>50800</xdr:colOff>
      <xdr:row>88</xdr:row>
      <xdr:rowOff>137668</xdr:rowOff>
    </xdr:to>
    <xdr:sp macro="" textlink="">
      <xdr:nvSpPr>
        <xdr:cNvPr id="264" name="フローチャート : 判断 263"/>
        <xdr:cNvSpPr/>
      </xdr:nvSpPr>
      <xdr:spPr>
        <a:xfrm>
          <a:off x="14351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122445</xdr:rowOff>
    </xdr:from>
    <xdr:ext cx="762000" cy="259045"/>
    <xdr:sp macro="" textlink="">
      <xdr:nvSpPr>
        <xdr:cNvPr id="265" name="テキスト ボックス 264"/>
        <xdr:cNvSpPr txBox="1"/>
      </xdr:nvSpPr>
      <xdr:spPr>
        <a:xfrm>
          <a:off x="14020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66" name="フローチャート : 判断 265"/>
        <xdr:cNvSpPr/>
      </xdr:nvSpPr>
      <xdr:spPr>
        <a:xfrm>
          <a:off x="13462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151401</xdr:rowOff>
    </xdr:from>
    <xdr:ext cx="762000" cy="259045"/>
    <xdr:sp macro="" textlink="">
      <xdr:nvSpPr>
        <xdr:cNvPr id="267" name="テキスト ボックス 266"/>
        <xdr:cNvSpPr txBox="1"/>
      </xdr:nvSpPr>
      <xdr:spPr>
        <a:xfrm>
          <a:off x="13131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32004</xdr:rowOff>
    </xdr:from>
    <xdr:to>
      <xdr:col>24</xdr:col>
      <xdr:colOff>609600</xdr:colOff>
      <xdr:row>82</xdr:row>
      <xdr:rowOff>133604</xdr:rowOff>
    </xdr:to>
    <xdr:sp macro="" textlink="">
      <xdr:nvSpPr>
        <xdr:cNvPr id="273" name="円/楕円 272"/>
        <xdr:cNvSpPr/>
      </xdr:nvSpPr>
      <xdr:spPr>
        <a:xfrm>
          <a:off x="16967200" y="140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124731</xdr:rowOff>
    </xdr:from>
    <xdr:ext cx="762000" cy="259045"/>
    <xdr:sp macro="" textlink="">
      <xdr:nvSpPr>
        <xdr:cNvPr id="274" name="給与水準   （国との比較）該当値テキスト"/>
        <xdr:cNvSpPr txBox="1"/>
      </xdr:nvSpPr>
      <xdr:spPr>
        <a:xfrm>
          <a:off x="17106900" y="1401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155194</xdr:rowOff>
    </xdr:from>
    <xdr:to>
      <xdr:col>23</xdr:col>
      <xdr:colOff>457200</xdr:colOff>
      <xdr:row>82</xdr:row>
      <xdr:rowOff>85344</xdr:rowOff>
    </xdr:to>
    <xdr:sp macro="" textlink="">
      <xdr:nvSpPr>
        <xdr:cNvPr id="275" name="円/楕円 274"/>
        <xdr:cNvSpPr/>
      </xdr:nvSpPr>
      <xdr:spPr>
        <a:xfrm>
          <a:off x="16129000" y="140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95521</xdr:rowOff>
    </xdr:from>
    <xdr:ext cx="736600" cy="259045"/>
    <xdr:sp macro="" textlink="">
      <xdr:nvSpPr>
        <xdr:cNvPr id="276" name="テキスト ボックス 275"/>
        <xdr:cNvSpPr txBox="1"/>
      </xdr:nvSpPr>
      <xdr:spPr>
        <a:xfrm>
          <a:off x="15798800" y="1381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160274</xdr:rowOff>
    </xdr:from>
    <xdr:to>
      <xdr:col>22</xdr:col>
      <xdr:colOff>254000</xdr:colOff>
      <xdr:row>80</xdr:row>
      <xdr:rowOff>90424</xdr:rowOff>
    </xdr:to>
    <xdr:sp macro="" textlink="">
      <xdr:nvSpPr>
        <xdr:cNvPr id="277" name="円/楕円 276"/>
        <xdr:cNvSpPr/>
      </xdr:nvSpPr>
      <xdr:spPr>
        <a:xfrm>
          <a:off x="15240000" y="137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100601</xdr:rowOff>
    </xdr:from>
    <xdr:ext cx="762000" cy="259045"/>
    <xdr:sp macro="" textlink="">
      <xdr:nvSpPr>
        <xdr:cNvPr id="278" name="テキスト ボックス 277"/>
        <xdr:cNvSpPr txBox="1"/>
      </xdr:nvSpPr>
      <xdr:spPr>
        <a:xfrm>
          <a:off x="14909800" y="1347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43942</xdr:rowOff>
    </xdr:from>
    <xdr:to>
      <xdr:col>21</xdr:col>
      <xdr:colOff>50800</xdr:colOff>
      <xdr:row>83</xdr:row>
      <xdr:rowOff>145542</xdr:rowOff>
    </xdr:to>
    <xdr:sp macro="" textlink="">
      <xdr:nvSpPr>
        <xdr:cNvPr id="279" name="円/楕円 278"/>
        <xdr:cNvSpPr/>
      </xdr:nvSpPr>
      <xdr:spPr>
        <a:xfrm>
          <a:off x="14351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155719</xdr:rowOff>
    </xdr:from>
    <xdr:ext cx="762000" cy="259045"/>
    <xdr:sp macro="" textlink="">
      <xdr:nvSpPr>
        <xdr:cNvPr id="280" name="テキスト ボックス 279"/>
        <xdr:cNvSpPr txBox="1"/>
      </xdr:nvSpPr>
      <xdr:spPr>
        <a:xfrm>
          <a:off x="14020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140463</xdr:rowOff>
    </xdr:from>
    <xdr:to>
      <xdr:col>19</xdr:col>
      <xdr:colOff>533400</xdr:colOff>
      <xdr:row>84</xdr:row>
      <xdr:rowOff>70613</xdr:rowOff>
    </xdr:to>
    <xdr:sp macro="" textlink="">
      <xdr:nvSpPr>
        <xdr:cNvPr id="281" name="円/楕円 280"/>
        <xdr:cNvSpPr/>
      </xdr:nvSpPr>
      <xdr:spPr>
        <a:xfrm>
          <a:off x="13462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80790</xdr:rowOff>
    </xdr:from>
    <xdr:ext cx="762000" cy="259045"/>
    <xdr:sp macro="" textlink="">
      <xdr:nvSpPr>
        <xdr:cNvPr id="282" name="テキスト ボックス 281"/>
        <xdr:cNvSpPr txBox="1"/>
      </xdr:nvSpPr>
      <xdr:spPr>
        <a:xfrm>
          <a:off x="13131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これまでも行財政対策の主要な取り組みとして職員数の見直しを掲げ，事務の</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見直しやアウトソーシングの推進などにより，毎年着実に職員数の削減を進めて</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が，人口減少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削減</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を上回っていることに加え，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市単独で消防本</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部を設置していることや，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港湾事業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および市立高校を抱えていることから，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団体内の順位は下位に位置している状況にある。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今後も，積極的に事務事業の見直しを図り，人口減少に対応した行政のスリム</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化を進めていく一方，近年の権限移譲や義務付け・枠付けの見直し，社会保障制</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度のめまぐるしい改正など，新たな行政課題への対応も見据えた適切な職員配置</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2" name="直線コネクタ 311"/>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3"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4" name="直線コネクタ 313"/>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5"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6" name="直線コネクタ 315"/>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166581</xdr:rowOff>
    </xdr:from>
    <xdr:to>
      <xdr:col>24</xdr:col>
      <xdr:colOff>558800</xdr:colOff>
      <xdr:row>64</xdr:row>
      <xdr:rowOff>7196</xdr:rowOff>
    </xdr:to>
    <xdr:cxnSp macro="">
      <xdr:nvCxnSpPr>
        <xdr:cNvPr id="317" name="直線コネクタ 316"/>
        <xdr:cNvCxnSpPr/>
      </xdr:nvCxnSpPr>
      <xdr:spPr>
        <a:xfrm>
          <a:off x="16179800" y="109679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18"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19" name="フローチャート : 判断 318"/>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166581</xdr:rowOff>
    </xdr:from>
    <xdr:to>
      <xdr:col>23</xdr:col>
      <xdr:colOff>406400</xdr:colOff>
      <xdr:row>64</xdr:row>
      <xdr:rowOff>15240</xdr:rowOff>
    </xdr:to>
    <xdr:cxnSp macro="">
      <xdr:nvCxnSpPr>
        <xdr:cNvPr id="320" name="直線コネクタ 319"/>
        <xdr:cNvCxnSpPr/>
      </xdr:nvCxnSpPr>
      <xdr:spPr>
        <a:xfrm flipV="1">
          <a:off x="15290800" y="109679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1" name="フローチャート : 判断 320"/>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2" name="テキスト ボックス 321"/>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146473</xdr:rowOff>
    </xdr:from>
    <xdr:to>
      <xdr:col>22</xdr:col>
      <xdr:colOff>203200</xdr:colOff>
      <xdr:row>64</xdr:row>
      <xdr:rowOff>15240</xdr:rowOff>
    </xdr:to>
    <xdr:cxnSp macro="">
      <xdr:nvCxnSpPr>
        <xdr:cNvPr id="323" name="直線コネクタ 322"/>
        <xdr:cNvCxnSpPr/>
      </xdr:nvCxnSpPr>
      <xdr:spPr>
        <a:xfrm>
          <a:off x="14401800" y="1094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4" name="フローチャート : 判断 323"/>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5" name="テキスト ボックス 324"/>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146473</xdr:rowOff>
    </xdr:from>
    <xdr:to>
      <xdr:col>21</xdr:col>
      <xdr:colOff>0</xdr:colOff>
      <xdr:row>64</xdr:row>
      <xdr:rowOff>15240</xdr:rowOff>
    </xdr:to>
    <xdr:cxnSp macro="">
      <xdr:nvCxnSpPr>
        <xdr:cNvPr id="326" name="直線コネクタ 325"/>
        <xdr:cNvCxnSpPr/>
      </xdr:nvCxnSpPr>
      <xdr:spPr>
        <a:xfrm flipV="1">
          <a:off x="13512800" y="1094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7" name="フローチャート : 判断 326"/>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28" name="テキスト ボックス 327"/>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29" name="フローチャート : 判断 328"/>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0" name="テキスト ボックス 329"/>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127846</xdr:rowOff>
    </xdr:from>
    <xdr:to>
      <xdr:col>24</xdr:col>
      <xdr:colOff>609600</xdr:colOff>
      <xdr:row>64</xdr:row>
      <xdr:rowOff>57996</xdr:rowOff>
    </xdr:to>
    <xdr:sp macro="" textlink="">
      <xdr:nvSpPr>
        <xdr:cNvPr id="336" name="円/楕円 335"/>
        <xdr:cNvSpPr/>
      </xdr:nvSpPr>
      <xdr:spPr>
        <a:xfrm>
          <a:off x="16967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99923</xdr:rowOff>
    </xdr:from>
    <xdr:ext cx="762000" cy="259045"/>
    <xdr:sp macro="" textlink="">
      <xdr:nvSpPr>
        <xdr:cNvPr id="337" name="定員管理の状況該当値テキスト"/>
        <xdr:cNvSpPr txBox="1"/>
      </xdr:nvSpPr>
      <xdr:spPr>
        <a:xfrm>
          <a:off x="17106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115781</xdr:rowOff>
    </xdr:from>
    <xdr:to>
      <xdr:col>23</xdr:col>
      <xdr:colOff>457200</xdr:colOff>
      <xdr:row>64</xdr:row>
      <xdr:rowOff>45931</xdr:rowOff>
    </xdr:to>
    <xdr:sp macro="" textlink="">
      <xdr:nvSpPr>
        <xdr:cNvPr id="338" name="円/楕円 337"/>
        <xdr:cNvSpPr/>
      </xdr:nvSpPr>
      <xdr:spPr>
        <a:xfrm>
          <a:off x="16129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30708</xdr:rowOff>
    </xdr:from>
    <xdr:ext cx="736600" cy="259045"/>
    <xdr:sp macro="" textlink="">
      <xdr:nvSpPr>
        <xdr:cNvPr id="339" name="テキスト ボックス 338"/>
        <xdr:cNvSpPr txBox="1"/>
      </xdr:nvSpPr>
      <xdr:spPr>
        <a:xfrm>
          <a:off x="15798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135890</xdr:rowOff>
    </xdr:from>
    <xdr:to>
      <xdr:col>22</xdr:col>
      <xdr:colOff>254000</xdr:colOff>
      <xdr:row>64</xdr:row>
      <xdr:rowOff>66040</xdr:rowOff>
    </xdr:to>
    <xdr:sp macro="" textlink="">
      <xdr:nvSpPr>
        <xdr:cNvPr id="340" name="円/楕円 339"/>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50817</xdr:rowOff>
    </xdr:from>
    <xdr:ext cx="762000" cy="259045"/>
    <xdr:sp macro="" textlink="">
      <xdr:nvSpPr>
        <xdr:cNvPr id="341" name="テキスト ボックス 340"/>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95673</xdr:rowOff>
    </xdr:from>
    <xdr:to>
      <xdr:col>21</xdr:col>
      <xdr:colOff>50800</xdr:colOff>
      <xdr:row>64</xdr:row>
      <xdr:rowOff>25823</xdr:rowOff>
    </xdr:to>
    <xdr:sp macro="" textlink="">
      <xdr:nvSpPr>
        <xdr:cNvPr id="342" name="円/楕円 341"/>
        <xdr:cNvSpPr/>
      </xdr:nvSpPr>
      <xdr:spPr>
        <a:xfrm>
          <a:off x="14351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10600</xdr:rowOff>
    </xdr:from>
    <xdr:ext cx="762000" cy="259045"/>
    <xdr:sp macro="" textlink="">
      <xdr:nvSpPr>
        <xdr:cNvPr id="343" name="テキスト ボックス 342"/>
        <xdr:cNvSpPr txBox="1"/>
      </xdr:nvSpPr>
      <xdr:spPr>
        <a:xfrm>
          <a:off x="14020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135890</xdr:rowOff>
    </xdr:from>
    <xdr:to>
      <xdr:col>19</xdr:col>
      <xdr:colOff>533400</xdr:colOff>
      <xdr:row>64</xdr:row>
      <xdr:rowOff>66040</xdr:rowOff>
    </xdr:to>
    <xdr:sp macro="" textlink="">
      <xdr:nvSpPr>
        <xdr:cNvPr id="344" name="円/楕円 343"/>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50817</xdr:rowOff>
    </xdr:from>
    <xdr:ext cx="762000" cy="259045"/>
    <xdr:sp macro="" textlink="">
      <xdr:nvSpPr>
        <xdr:cNvPr id="345" name="テキスト ボックス 344"/>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市債残高は減少してきており，交付税措置のある起債の選択など</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改善に努め，平成２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年度の実質公債費比率（３ヵ年平均）は</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％となり，前年度より０．</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ポイント改善したところである。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今後も起債発行額を極力抑制していき，比率の改善に努めていく。　</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単年度実質公債費比率参考）</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８．</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2" name="直線コネクタ 371"/>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40</xdr:row>
      <xdr:rowOff>165608</xdr:rowOff>
    </xdr:to>
    <xdr:cxnSp macro="">
      <xdr:nvCxnSpPr>
        <xdr:cNvPr id="377" name="直線コネクタ 376"/>
        <xdr:cNvCxnSpPr/>
      </xdr:nvCxnSpPr>
      <xdr:spPr>
        <a:xfrm flipV="1">
          <a:off x="16179800" y="70043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78"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79" name="フローチャート : 判断 378"/>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165608</xdr:rowOff>
    </xdr:from>
    <xdr:to>
      <xdr:col>23</xdr:col>
      <xdr:colOff>406400</xdr:colOff>
      <xdr:row>41</xdr:row>
      <xdr:rowOff>71374</xdr:rowOff>
    </xdr:to>
    <xdr:cxnSp macro="">
      <xdr:nvCxnSpPr>
        <xdr:cNvPr id="380" name="直線コネクタ 379"/>
        <xdr:cNvCxnSpPr/>
      </xdr:nvCxnSpPr>
      <xdr:spPr>
        <a:xfrm flipV="1">
          <a:off x="15290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1" name="フローチャート : 判断 380"/>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2" name="テキスト ボックス 381"/>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41</xdr:row>
      <xdr:rowOff>71374</xdr:rowOff>
    </xdr:to>
    <xdr:cxnSp macro="">
      <xdr:nvCxnSpPr>
        <xdr:cNvPr id="383" name="直線コネクタ 382"/>
        <xdr:cNvCxnSpPr/>
      </xdr:nvCxnSpPr>
      <xdr:spPr>
        <a:xfrm>
          <a:off x="14401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4" name="フローチャート : 判断 383"/>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5" name="テキスト ボックス 384"/>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61722</xdr:rowOff>
    </xdr:to>
    <xdr:cxnSp macro="">
      <xdr:nvCxnSpPr>
        <xdr:cNvPr id="386" name="直線コネクタ 385"/>
        <xdr:cNvCxnSpPr/>
      </xdr:nvCxnSpPr>
      <xdr:spPr>
        <a:xfrm>
          <a:off x="13512800" y="705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7" name="フローチャート : 判断 386"/>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88" name="テキスト ボックス 387"/>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95504</xdr:rowOff>
    </xdr:from>
    <xdr:to>
      <xdr:col>24</xdr:col>
      <xdr:colOff>609600</xdr:colOff>
      <xdr:row>41</xdr:row>
      <xdr:rowOff>25654</xdr:rowOff>
    </xdr:to>
    <xdr:sp macro="" textlink="">
      <xdr:nvSpPr>
        <xdr:cNvPr id="396" name="円/楕円 395"/>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67581</xdr:rowOff>
    </xdr:from>
    <xdr:ext cx="762000" cy="259045"/>
    <xdr:sp macro="" textlink="">
      <xdr:nvSpPr>
        <xdr:cNvPr id="397" name="公債費負担の状況該当値テキスト"/>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114808</xdr:rowOff>
    </xdr:from>
    <xdr:to>
      <xdr:col>23</xdr:col>
      <xdr:colOff>457200</xdr:colOff>
      <xdr:row>41</xdr:row>
      <xdr:rowOff>44958</xdr:rowOff>
    </xdr:to>
    <xdr:sp macro="" textlink="">
      <xdr:nvSpPr>
        <xdr:cNvPr id="398" name="円/楕円 397"/>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29735</xdr:rowOff>
    </xdr:from>
    <xdr:ext cx="736600" cy="259045"/>
    <xdr:sp macro="" textlink="">
      <xdr:nvSpPr>
        <xdr:cNvPr id="399" name="テキスト ボックス 398"/>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0" name="円/楕円 399"/>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106951</xdr:rowOff>
    </xdr:from>
    <xdr:ext cx="762000" cy="259045"/>
    <xdr:sp macro="" textlink="">
      <xdr:nvSpPr>
        <xdr:cNvPr id="401" name="テキスト ボックス 400"/>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10922</xdr:rowOff>
    </xdr:from>
    <xdr:to>
      <xdr:col>21</xdr:col>
      <xdr:colOff>50800</xdr:colOff>
      <xdr:row>41</xdr:row>
      <xdr:rowOff>112522</xdr:rowOff>
    </xdr:to>
    <xdr:sp macro="" textlink="">
      <xdr:nvSpPr>
        <xdr:cNvPr id="402" name="円/楕円 401"/>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403" name="テキスト ボックス 402"/>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143764</xdr:rowOff>
    </xdr:from>
    <xdr:to>
      <xdr:col>19</xdr:col>
      <xdr:colOff>533400</xdr:colOff>
      <xdr:row>41</xdr:row>
      <xdr:rowOff>73914</xdr:rowOff>
    </xdr:to>
    <xdr:sp macro="" textlink="">
      <xdr:nvSpPr>
        <xdr:cNvPr id="404" name="円/楕円 403"/>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84091</xdr:rowOff>
    </xdr:from>
    <xdr:ext cx="762000" cy="259045"/>
    <xdr:sp macro="" textlink="">
      <xdr:nvSpPr>
        <xdr:cNvPr id="405" name="テキスト ボックス 404"/>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新規起債発行の抑制や充当可能</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の増加等により，将来負担額が改善され</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年度の将来負担比率は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．３％と前年度より</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ポイント改善さ</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れたところであるが，類似団体との比較においては，下位に位置している状況</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今後も，職員数の見直しや，新規起債発行の抑制等を進めるなど，比率の改</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善に努めていく。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4" name="直線コネクタ 433"/>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5"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6" name="直線コネクタ 435"/>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168783</xdr:rowOff>
    </xdr:from>
    <xdr:to>
      <xdr:col>24</xdr:col>
      <xdr:colOff>558800</xdr:colOff>
      <xdr:row>17</xdr:row>
      <xdr:rowOff>45593</xdr:rowOff>
    </xdr:to>
    <xdr:cxnSp macro="">
      <xdr:nvCxnSpPr>
        <xdr:cNvPr id="439" name="直線コネクタ 438"/>
        <xdr:cNvCxnSpPr/>
      </xdr:nvCxnSpPr>
      <xdr:spPr>
        <a:xfrm flipV="1">
          <a:off x="16179800" y="291198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0"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1" name="フローチャート : 判断 440"/>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45593</xdr:rowOff>
    </xdr:from>
    <xdr:to>
      <xdr:col>23</xdr:col>
      <xdr:colOff>406400</xdr:colOff>
      <xdr:row>17</xdr:row>
      <xdr:rowOff>75353</xdr:rowOff>
    </xdr:to>
    <xdr:cxnSp macro="">
      <xdr:nvCxnSpPr>
        <xdr:cNvPr id="442" name="直線コネクタ 441"/>
        <xdr:cNvCxnSpPr/>
      </xdr:nvCxnSpPr>
      <xdr:spPr>
        <a:xfrm flipV="1">
          <a:off x="15290800" y="2960243"/>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3" name="フローチャート : 判断 442"/>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4" name="テキスト ボックス 443"/>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75353</xdr:rowOff>
    </xdr:from>
    <xdr:to>
      <xdr:col>22</xdr:col>
      <xdr:colOff>203200</xdr:colOff>
      <xdr:row>17</xdr:row>
      <xdr:rowOff>91440</xdr:rowOff>
    </xdr:to>
    <xdr:cxnSp macro="">
      <xdr:nvCxnSpPr>
        <xdr:cNvPr id="445" name="直線コネクタ 444"/>
        <xdr:cNvCxnSpPr/>
      </xdr:nvCxnSpPr>
      <xdr:spPr>
        <a:xfrm flipV="1">
          <a:off x="14401800" y="299000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6" name="フローチャート : 判断 445"/>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7" name="テキスト ボックス 446"/>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91440</xdr:rowOff>
    </xdr:from>
    <xdr:to>
      <xdr:col>21</xdr:col>
      <xdr:colOff>0</xdr:colOff>
      <xdr:row>18</xdr:row>
      <xdr:rowOff>59944</xdr:rowOff>
    </xdr:to>
    <xdr:cxnSp macro="">
      <xdr:nvCxnSpPr>
        <xdr:cNvPr id="448" name="直線コネクタ 447"/>
        <xdr:cNvCxnSpPr/>
      </xdr:nvCxnSpPr>
      <xdr:spPr>
        <a:xfrm flipV="1">
          <a:off x="13512800" y="300609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49" name="フローチャート : 判断 448"/>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0" name="テキスト ボックス 449"/>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1" name="フローチャート : 判断 450"/>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2" name="テキスト ボックス 451"/>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117983</xdr:rowOff>
    </xdr:from>
    <xdr:to>
      <xdr:col>24</xdr:col>
      <xdr:colOff>609600</xdr:colOff>
      <xdr:row>17</xdr:row>
      <xdr:rowOff>48133</xdr:rowOff>
    </xdr:to>
    <xdr:sp macro="" textlink="">
      <xdr:nvSpPr>
        <xdr:cNvPr id="458" name="円/楕円 457"/>
        <xdr:cNvSpPr/>
      </xdr:nvSpPr>
      <xdr:spPr>
        <a:xfrm>
          <a:off x="169672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90060</xdr:rowOff>
    </xdr:from>
    <xdr:ext cx="762000" cy="259045"/>
    <xdr:sp macro="" textlink="">
      <xdr:nvSpPr>
        <xdr:cNvPr id="459" name="将来負担の状況該当値テキスト"/>
        <xdr:cNvSpPr txBox="1"/>
      </xdr:nvSpPr>
      <xdr:spPr>
        <a:xfrm>
          <a:off x="17106900" y="283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166243</xdr:rowOff>
    </xdr:from>
    <xdr:to>
      <xdr:col>23</xdr:col>
      <xdr:colOff>457200</xdr:colOff>
      <xdr:row>17</xdr:row>
      <xdr:rowOff>96393</xdr:rowOff>
    </xdr:to>
    <xdr:sp macro="" textlink="">
      <xdr:nvSpPr>
        <xdr:cNvPr id="460" name="円/楕円 459"/>
        <xdr:cNvSpPr/>
      </xdr:nvSpPr>
      <xdr:spPr>
        <a:xfrm>
          <a:off x="16129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81170</xdr:rowOff>
    </xdr:from>
    <xdr:ext cx="736600" cy="259045"/>
    <xdr:sp macro="" textlink="">
      <xdr:nvSpPr>
        <xdr:cNvPr id="461" name="テキスト ボックス 460"/>
        <xdr:cNvSpPr txBox="1"/>
      </xdr:nvSpPr>
      <xdr:spPr>
        <a:xfrm>
          <a:off x="15798800" y="299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24553</xdr:rowOff>
    </xdr:from>
    <xdr:to>
      <xdr:col>22</xdr:col>
      <xdr:colOff>254000</xdr:colOff>
      <xdr:row>17</xdr:row>
      <xdr:rowOff>126153</xdr:rowOff>
    </xdr:to>
    <xdr:sp macro="" textlink="">
      <xdr:nvSpPr>
        <xdr:cNvPr id="462" name="円/楕円 461"/>
        <xdr:cNvSpPr/>
      </xdr:nvSpPr>
      <xdr:spPr>
        <a:xfrm>
          <a:off x="15240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110930</xdr:rowOff>
    </xdr:from>
    <xdr:ext cx="762000" cy="259045"/>
    <xdr:sp macro="" textlink="">
      <xdr:nvSpPr>
        <xdr:cNvPr id="463" name="テキスト ボックス 462"/>
        <xdr:cNvSpPr txBox="1"/>
      </xdr:nvSpPr>
      <xdr:spPr>
        <a:xfrm>
          <a:off x="14909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40640</xdr:rowOff>
    </xdr:from>
    <xdr:to>
      <xdr:col>21</xdr:col>
      <xdr:colOff>50800</xdr:colOff>
      <xdr:row>17</xdr:row>
      <xdr:rowOff>142240</xdr:rowOff>
    </xdr:to>
    <xdr:sp macro="" textlink="">
      <xdr:nvSpPr>
        <xdr:cNvPr id="464" name="円/楕円 463"/>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127017</xdr:rowOff>
    </xdr:from>
    <xdr:ext cx="762000" cy="259045"/>
    <xdr:sp macro="" textlink="">
      <xdr:nvSpPr>
        <xdr:cNvPr id="465" name="テキスト ボックス 464"/>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9144</xdr:rowOff>
    </xdr:from>
    <xdr:to>
      <xdr:col>19</xdr:col>
      <xdr:colOff>533400</xdr:colOff>
      <xdr:row>18</xdr:row>
      <xdr:rowOff>110744</xdr:rowOff>
    </xdr:to>
    <xdr:sp macro="" textlink="">
      <xdr:nvSpPr>
        <xdr:cNvPr id="466" name="円/楕円 465"/>
        <xdr:cNvSpPr/>
      </xdr:nvSpPr>
      <xdr:spPr>
        <a:xfrm>
          <a:off x="13462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95521</xdr:rowOff>
    </xdr:from>
    <xdr:ext cx="762000" cy="259045"/>
    <xdr:sp macro="" textlink="">
      <xdr:nvSpPr>
        <xdr:cNvPr id="467" name="テキスト ボックス 466"/>
        <xdr:cNvSpPr txBox="1"/>
      </xdr:nvSpPr>
      <xdr:spPr>
        <a:xfrm>
          <a:off x="13131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268,617
267,751
677.86
140,294,201
137,520,941
2,399,982
72,627,075
146,597,759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67.3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市単独で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消防本部を設置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していることや，港湾事業および市立高校</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抱えて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こと，</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さらには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平成１６年度の市町村合併により，類似団体</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と比較し，人件費の経常収支比率が高い状況にあったが，職員数の削減</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などにより，平成２５年度から改善し，平成２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年度においても類似団</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体の平均を下回った。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今後も，積極的に事務事業の見直しを図り，人口減少に対応した行政</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のスリム化を進め</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るほか，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嘱託職員の見直し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時間外勤務の縮減など人</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件費総額の抑制への取り組みを積極的に進める。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99786</xdr:rowOff>
    </xdr:from>
    <xdr:to>
      <xdr:col>7</xdr:col>
      <xdr:colOff>15875</xdr:colOff>
      <xdr:row>36</xdr:row>
      <xdr:rowOff>99786</xdr:rowOff>
    </xdr:to>
    <xdr:cxnSp macro="">
      <xdr:nvCxnSpPr>
        <xdr:cNvPr id="68" name="直線コネクタ 67"/>
        <xdr:cNvCxnSpPr/>
      </xdr:nvCxnSpPr>
      <xdr:spPr>
        <a:xfrm>
          <a:off x="3987800" y="6271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67128</xdr:rowOff>
    </xdr:from>
    <xdr:to>
      <xdr:col>5</xdr:col>
      <xdr:colOff>549275</xdr:colOff>
      <xdr:row>36</xdr:row>
      <xdr:rowOff>99786</xdr:rowOff>
    </xdr:to>
    <xdr:cxnSp macro="">
      <xdr:nvCxnSpPr>
        <xdr:cNvPr id="71" name="直線コネクタ 70"/>
        <xdr:cNvCxnSpPr/>
      </xdr:nvCxnSpPr>
      <xdr:spPr>
        <a:xfrm>
          <a:off x="3098800" y="6239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67128</xdr:rowOff>
    </xdr:from>
    <xdr:to>
      <xdr:col>4</xdr:col>
      <xdr:colOff>346075</xdr:colOff>
      <xdr:row>38</xdr:row>
      <xdr:rowOff>39915</xdr:rowOff>
    </xdr:to>
    <xdr:cxnSp macro="">
      <xdr:nvCxnSpPr>
        <xdr:cNvPr id="74" name="直線コネクタ 73"/>
        <xdr:cNvCxnSpPr/>
      </xdr:nvCxnSpPr>
      <xdr:spPr>
        <a:xfrm flipV="1">
          <a:off x="2209800" y="6239328"/>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39915</xdr:rowOff>
    </xdr:from>
    <xdr:to>
      <xdr:col>3</xdr:col>
      <xdr:colOff>142875</xdr:colOff>
      <xdr:row>38</xdr:row>
      <xdr:rowOff>61685</xdr:rowOff>
    </xdr:to>
    <xdr:cxnSp macro="">
      <xdr:nvCxnSpPr>
        <xdr:cNvPr id="77" name="直線コネクタ 76"/>
        <xdr:cNvCxnSpPr/>
      </xdr:nvCxnSpPr>
      <xdr:spPr>
        <a:xfrm flipV="1">
          <a:off x="1320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7" name="円/楕円 86"/>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65513</xdr:rowOff>
    </xdr:from>
    <xdr:ext cx="762000" cy="259045"/>
    <xdr:sp macro="" textlink="">
      <xdr:nvSpPr>
        <xdr:cNvPr id="88" name="人件費該当値テキスト"/>
        <xdr:cNvSpPr txBox="1"/>
      </xdr:nvSpPr>
      <xdr:spPr>
        <a:xfrm>
          <a:off x="4914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48986</xdr:rowOff>
    </xdr:from>
    <xdr:to>
      <xdr:col>5</xdr:col>
      <xdr:colOff>600075</xdr:colOff>
      <xdr:row>36</xdr:row>
      <xdr:rowOff>150586</xdr:rowOff>
    </xdr:to>
    <xdr:sp macro="" textlink="">
      <xdr:nvSpPr>
        <xdr:cNvPr id="89" name="円/楕円 88"/>
        <xdr:cNvSpPr/>
      </xdr:nvSpPr>
      <xdr:spPr>
        <a:xfrm>
          <a:off x="3937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160763</xdr:rowOff>
    </xdr:from>
    <xdr:ext cx="736600" cy="259045"/>
    <xdr:sp macro="" textlink="">
      <xdr:nvSpPr>
        <xdr:cNvPr id="90" name="テキスト ボックス 89"/>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16328</xdr:rowOff>
    </xdr:from>
    <xdr:to>
      <xdr:col>4</xdr:col>
      <xdr:colOff>396875</xdr:colOff>
      <xdr:row>36</xdr:row>
      <xdr:rowOff>117928</xdr:rowOff>
    </xdr:to>
    <xdr:sp macro="" textlink="">
      <xdr:nvSpPr>
        <xdr:cNvPr id="91" name="円/楕円 90"/>
        <xdr:cNvSpPr/>
      </xdr:nvSpPr>
      <xdr:spPr>
        <a:xfrm>
          <a:off x="3048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128105</xdr:rowOff>
    </xdr:from>
    <xdr:ext cx="762000" cy="259045"/>
    <xdr:sp macro="" textlink="">
      <xdr:nvSpPr>
        <xdr:cNvPr id="92" name="テキスト ボックス 91"/>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160565</xdr:rowOff>
    </xdr:from>
    <xdr:to>
      <xdr:col>3</xdr:col>
      <xdr:colOff>193675</xdr:colOff>
      <xdr:row>38</xdr:row>
      <xdr:rowOff>90715</xdr:rowOff>
    </xdr:to>
    <xdr:sp macro="" textlink="">
      <xdr:nvSpPr>
        <xdr:cNvPr id="93" name="円/楕円 92"/>
        <xdr:cNvSpPr/>
      </xdr:nvSpPr>
      <xdr:spPr>
        <a:xfrm>
          <a:off x="2159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100891</xdr:rowOff>
    </xdr:from>
    <xdr:ext cx="762000" cy="259045"/>
    <xdr:sp macro="" textlink="">
      <xdr:nvSpPr>
        <xdr:cNvPr id="94" name="テキスト ボックス 93"/>
        <xdr:cNvSpPr txBox="1"/>
      </xdr:nvSpPr>
      <xdr:spPr>
        <a:xfrm>
          <a:off x="1828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95" name="円/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96" name="テキスト ボックス 95"/>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物件費の経常収支比率については，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類似団体の中でも低い状況となっ</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行財政対策実施計画に基づくアウトソーシングを推進していることか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ら，人件費から委託料（物件費）へのシフトはある一方で，</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経常的な事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務所要経費などの節減に努めて</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おり，大きな増減がない状況となってい</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13</xdr:row>
      <xdr:rowOff>146050</xdr:rowOff>
    </xdr:to>
    <xdr:cxnSp macro="">
      <xdr:nvCxnSpPr>
        <xdr:cNvPr id="129" name="直線コネクタ 128"/>
        <xdr:cNvCxnSpPr/>
      </xdr:nvCxnSpPr>
      <xdr:spPr>
        <a:xfrm>
          <a:off x="15671800" y="237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31750</xdr:rowOff>
    </xdr:from>
    <xdr:to>
      <xdr:col>22</xdr:col>
      <xdr:colOff>565150</xdr:colOff>
      <xdr:row>13</xdr:row>
      <xdr:rowOff>146050</xdr:rowOff>
    </xdr:to>
    <xdr:cxnSp macro="">
      <xdr:nvCxnSpPr>
        <xdr:cNvPr id="132" name="直線コネクタ 131"/>
        <xdr:cNvCxnSpPr/>
      </xdr:nvCxnSpPr>
      <xdr:spPr>
        <a:xfrm>
          <a:off x="14782800" y="226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152400</xdr:rowOff>
    </xdr:from>
    <xdr:to>
      <xdr:col>21</xdr:col>
      <xdr:colOff>361950</xdr:colOff>
      <xdr:row>13</xdr:row>
      <xdr:rowOff>31750</xdr:rowOff>
    </xdr:to>
    <xdr:cxnSp macro="">
      <xdr:nvCxnSpPr>
        <xdr:cNvPr id="135" name="直線コネクタ 134"/>
        <xdr:cNvCxnSpPr/>
      </xdr:nvCxnSpPr>
      <xdr:spPr>
        <a:xfrm>
          <a:off x="13893800" y="220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152400</xdr:rowOff>
    </xdr:from>
    <xdr:to>
      <xdr:col>20</xdr:col>
      <xdr:colOff>158750</xdr:colOff>
      <xdr:row>13</xdr:row>
      <xdr:rowOff>6350</xdr:rowOff>
    </xdr:to>
    <xdr:cxnSp macro="">
      <xdr:nvCxnSpPr>
        <xdr:cNvPr id="138" name="直線コネクタ 137"/>
        <xdr:cNvCxnSpPr/>
      </xdr:nvCxnSpPr>
      <xdr:spPr>
        <a:xfrm flipV="1">
          <a:off x="13004800" y="220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8" name="円/楕円 147"/>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49"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50" name="円/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152400</xdr:rowOff>
    </xdr:from>
    <xdr:to>
      <xdr:col>21</xdr:col>
      <xdr:colOff>412750</xdr:colOff>
      <xdr:row>13</xdr:row>
      <xdr:rowOff>82550</xdr:rowOff>
    </xdr:to>
    <xdr:sp macro="" textlink="">
      <xdr:nvSpPr>
        <xdr:cNvPr id="152" name="円/楕円 151"/>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92727</xdr:rowOff>
    </xdr:from>
    <xdr:ext cx="762000" cy="259045"/>
    <xdr:sp macro="" textlink="">
      <xdr:nvSpPr>
        <xdr:cNvPr id="153" name="テキスト ボックス 152"/>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101600</xdr:rowOff>
    </xdr:from>
    <xdr:to>
      <xdr:col>20</xdr:col>
      <xdr:colOff>209550</xdr:colOff>
      <xdr:row>13</xdr:row>
      <xdr:rowOff>31750</xdr:rowOff>
    </xdr:to>
    <xdr:sp macro="" textlink="">
      <xdr:nvSpPr>
        <xdr:cNvPr id="154" name="円/楕円 153"/>
        <xdr:cNvSpPr/>
      </xdr:nvSpPr>
      <xdr:spPr>
        <a:xfrm>
          <a:off x="13843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41927</xdr:rowOff>
    </xdr:from>
    <xdr:ext cx="762000" cy="259045"/>
    <xdr:sp macro="" textlink="">
      <xdr:nvSpPr>
        <xdr:cNvPr id="155" name="テキスト ボックス 154"/>
        <xdr:cNvSpPr txBox="1"/>
      </xdr:nvSpPr>
      <xdr:spPr>
        <a:xfrm>
          <a:off x="13512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127000</xdr:rowOff>
    </xdr:from>
    <xdr:to>
      <xdr:col>19</xdr:col>
      <xdr:colOff>6350</xdr:colOff>
      <xdr:row>13</xdr:row>
      <xdr:rowOff>57150</xdr:rowOff>
    </xdr:to>
    <xdr:sp macro="" textlink="">
      <xdr:nvSpPr>
        <xdr:cNvPr id="156" name="円/楕円 155"/>
        <xdr:cNvSpPr/>
      </xdr:nvSpPr>
      <xdr:spPr>
        <a:xfrm>
          <a:off x="12954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67327</xdr:rowOff>
    </xdr:from>
    <xdr:ext cx="762000" cy="259045"/>
    <xdr:sp macro="" textlink="">
      <xdr:nvSpPr>
        <xdr:cNvPr id="157" name="テキスト ボックス 156"/>
        <xdr:cNvSpPr txBox="1"/>
      </xdr:nvSpPr>
      <xdr:spPr>
        <a:xfrm>
          <a:off x="12623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扶助費の経常収支比率は，０．</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ポイント改善し，１５．</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たが，引き続き類似団体の平均を上回っている。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子ども・子育て支援新制度に係る「施設型給付」の開始による児童福</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祉費の増や障害者福祉費が増となった一方で，扶助費のほぼ半数を占め</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る生活保護費は減少した。</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生活保護受給者数は年々増加の一途をたどっていたが</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平成２７年度</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は減少に転じており，</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今後も資格審査等の適正化や，就労支援などの対</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策により，</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受給者の自立に向けた取り組みを進めて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120650</xdr:rowOff>
    </xdr:from>
    <xdr:to>
      <xdr:col>7</xdr:col>
      <xdr:colOff>15875</xdr:colOff>
      <xdr:row>57</xdr:row>
      <xdr:rowOff>133350</xdr:rowOff>
    </xdr:to>
    <xdr:cxnSp macro="">
      <xdr:nvCxnSpPr>
        <xdr:cNvPr id="190" name="直線コネクタ 189"/>
        <xdr:cNvCxnSpPr/>
      </xdr:nvCxnSpPr>
      <xdr:spPr>
        <a:xfrm flipV="1">
          <a:off x="3987800" y="989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133350</xdr:rowOff>
    </xdr:from>
    <xdr:to>
      <xdr:col>5</xdr:col>
      <xdr:colOff>549275</xdr:colOff>
      <xdr:row>58</xdr:row>
      <xdr:rowOff>0</xdr:rowOff>
    </xdr:to>
    <xdr:cxnSp macro="">
      <xdr:nvCxnSpPr>
        <xdr:cNvPr id="193" name="直線コネクタ 192"/>
        <xdr:cNvCxnSpPr/>
      </xdr:nvCxnSpPr>
      <xdr:spPr>
        <a:xfrm flipV="1">
          <a:off x="3098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0</xdr:rowOff>
    </xdr:from>
    <xdr:to>
      <xdr:col>4</xdr:col>
      <xdr:colOff>346075</xdr:colOff>
      <xdr:row>58</xdr:row>
      <xdr:rowOff>25400</xdr:rowOff>
    </xdr:to>
    <xdr:cxnSp macro="">
      <xdr:nvCxnSpPr>
        <xdr:cNvPr id="196" name="直線コネクタ 195"/>
        <xdr:cNvCxnSpPr/>
      </xdr:nvCxnSpPr>
      <xdr:spPr>
        <a:xfrm flipV="1">
          <a:off x="2209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19050</xdr:rowOff>
    </xdr:from>
    <xdr:to>
      <xdr:col>3</xdr:col>
      <xdr:colOff>142875</xdr:colOff>
      <xdr:row>58</xdr:row>
      <xdr:rowOff>25400</xdr:rowOff>
    </xdr:to>
    <xdr:cxnSp macro="">
      <xdr:nvCxnSpPr>
        <xdr:cNvPr id="199" name="直線コネクタ 198"/>
        <xdr:cNvCxnSpPr/>
      </xdr:nvCxnSpPr>
      <xdr:spPr>
        <a:xfrm>
          <a:off x="1320800" y="9791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9" name="円/楕円 208"/>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10"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82550</xdr:rowOff>
    </xdr:from>
    <xdr:to>
      <xdr:col>5</xdr:col>
      <xdr:colOff>600075</xdr:colOff>
      <xdr:row>58</xdr:row>
      <xdr:rowOff>12700</xdr:rowOff>
    </xdr:to>
    <xdr:sp macro="" textlink="">
      <xdr:nvSpPr>
        <xdr:cNvPr id="211" name="円/楕円 210"/>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168927</xdr:rowOff>
    </xdr:from>
    <xdr:ext cx="736600" cy="259045"/>
    <xdr:sp macro="" textlink="">
      <xdr:nvSpPr>
        <xdr:cNvPr id="212" name="テキスト ボックス 211"/>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120650</xdr:rowOff>
    </xdr:from>
    <xdr:to>
      <xdr:col>4</xdr:col>
      <xdr:colOff>396875</xdr:colOff>
      <xdr:row>58</xdr:row>
      <xdr:rowOff>50800</xdr:rowOff>
    </xdr:to>
    <xdr:sp macro="" textlink="">
      <xdr:nvSpPr>
        <xdr:cNvPr id="213" name="円/楕円 212"/>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35577</xdr:rowOff>
    </xdr:from>
    <xdr:ext cx="762000" cy="259045"/>
    <xdr:sp macro="" textlink="">
      <xdr:nvSpPr>
        <xdr:cNvPr id="214" name="テキスト ボックス 213"/>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146050</xdr:rowOff>
    </xdr:from>
    <xdr:to>
      <xdr:col>3</xdr:col>
      <xdr:colOff>193675</xdr:colOff>
      <xdr:row>58</xdr:row>
      <xdr:rowOff>76200</xdr:rowOff>
    </xdr:to>
    <xdr:sp macro="" textlink="">
      <xdr:nvSpPr>
        <xdr:cNvPr id="215" name="円/楕円 214"/>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60977</xdr:rowOff>
    </xdr:from>
    <xdr:ext cx="762000" cy="259045"/>
    <xdr:sp macro="" textlink="">
      <xdr:nvSpPr>
        <xdr:cNvPr id="216" name="テキスト ボックス 215"/>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17" name="円/楕円 216"/>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18" name="テキスト ボックス 217"/>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その他に係る経常収支比率は類似団体平均を下回っている状況にある。今後も健全な財政運営</a:t>
          </a:r>
          <a:r>
            <a:rPr kumimoji="0" lang="ja-JP" altLang="en-US" sz="1100" b="0" i="0" u="none" strike="noStrike" kern="0" cap="none" spc="0" normalizeH="0" baseline="0" noProof="0">
              <a:ln>
                <a:noFill/>
              </a:ln>
              <a:solidFill>
                <a:prstClr val="black"/>
              </a:solidFill>
              <a:effectLst/>
              <a:uLnTx/>
              <a:uFillTx/>
              <a:latin typeface="+mn-lt"/>
              <a:ea typeface="+mn-ea"/>
              <a:cs typeface="+mn-cs"/>
            </a:rPr>
            <a:t>に努め</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さらなる</a:t>
          </a:r>
          <a:r>
            <a:rPr kumimoji="0" lang="ja-JP" altLang="ja-JP" sz="1100" b="0" i="0" u="none" strike="noStrike" kern="0" cap="none" spc="0" normalizeH="0" baseline="0" noProof="0">
              <a:ln>
                <a:noFill/>
              </a:ln>
              <a:solidFill>
                <a:prstClr val="black"/>
              </a:solidFill>
              <a:effectLst/>
              <a:uLnTx/>
              <a:uFillTx/>
              <a:latin typeface="+mn-lt"/>
              <a:ea typeface="+mn-ea"/>
              <a:cs typeface="+mn-cs"/>
            </a:rPr>
            <a:t>比率の改善を図っていく。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55</xdr:row>
      <xdr:rowOff>62230</xdr:rowOff>
    </xdr:to>
    <xdr:cxnSp macro="">
      <xdr:nvCxnSpPr>
        <xdr:cNvPr id="251" name="直線コネクタ 250"/>
        <xdr:cNvCxnSpPr/>
      </xdr:nvCxnSpPr>
      <xdr:spPr>
        <a:xfrm>
          <a:off x="15671800" y="9400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54</xdr:row>
      <xdr:rowOff>149860</xdr:rowOff>
    </xdr:to>
    <xdr:cxnSp macro="">
      <xdr:nvCxnSpPr>
        <xdr:cNvPr id="254" name="直線コネクタ 253"/>
        <xdr:cNvCxnSpPr/>
      </xdr:nvCxnSpPr>
      <xdr:spPr>
        <a:xfrm flipV="1">
          <a:off x="14782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8890</xdr:rowOff>
    </xdr:to>
    <xdr:cxnSp macro="">
      <xdr:nvCxnSpPr>
        <xdr:cNvPr id="257" name="直線コネクタ 256"/>
        <xdr:cNvCxnSpPr/>
      </xdr:nvCxnSpPr>
      <xdr:spPr>
        <a:xfrm flipV="1">
          <a:off x="13893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8890</xdr:rowOff>
    </xdr:to>
    <xdr:cxnSp macro="">
      <xdr:nvCxnSpPr>
        <xdr:cNvPr id="260" name="直線コネクタ 259"/>
        <xdr:cNvCxnSpPr/>
      </xdr:nvCxnSpPr>
      <xdr:spPr>
        <a:xfrm>
          <a:off x="13004800" y="9392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11430</xdr:rowOff>
    </xdr:from>
    <xdr:to>
      <xdr:col>24</xdr:col>
      <xdr:colOff>82550</xdr:colOff>
      <xdr:row>55</xdr:row>
      <xdr:rowOff>113030</xdr:rowOff>
    </xdr:to>
    <xdr:sp macro="" textlink="">
      <xdr:nvSpPr>
        <xdr:cNvPr id="270" name="円/楕円 269"/>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27957</xdr:rowOff>
    </xdr:from>
    <xdr:ext cx="762000" cy="259045"/>
    <xdr:sp macro="" textlink="">
      <xdr:nvSpPr>
        <xdr:cNvPr id="271"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2" name="円/楕円 271"/>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3" name="テキスト ボックス 272"/>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74" name="円/楕円 273"/>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5" name="テキスト ボックス 274"/>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6" name="円/楕円 275"/>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77" name="テキスト ボックス 276"/>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8" name="円/楕円 277"/>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9" name="テキスト ボックス 278"/>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補助費等に係る経常収支比率は類似団体平均とほぼ同程度となってい</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る状況である。今後は，平成２５年４月に策定した「補助金のあり方に</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関するガイドライン」を基に，</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積極的な見直しを行い，</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補助金の削減，</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適正化に努め，比率の改善を図っていく。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44450</xdr:rowOff>
    </xdr:from>
    <xdr:to>
      <xdr:col>24</xdr:col>
      <xdr:colOff>31750</xdr:colOff>
      <xdr:row>37</xdr:row>
      <xdr:rowOff>57150</xdr:rowOff>
    </xdr:to>
    <xdr:cxnSp macro="">
      <xdr:nvCxnSpPr>
        <xdr:cNvPr id="312" name="直線コネクタ 311"/>
        <xdr:cNvCxnSpPr/>
      </xdr:nvCxnSpPr>
      <xdr:spPr>
        <a:xfrm flipV="1">
          <a:off x="15671800" y="6388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57150</xdr:rowOff>
    </xdr:from>
    <xdr:to>
      <xdr:col>22</xdr:col>
      <xdr:colOff>565150</xdr:colOff>
      <xdr:row>37</xdr:row>
      <xdr:rowOff>69850</xdr:rowOff>
    </xdr:to>
    <xdr:cxnSp macro="">
      <xdr:nvCxnSpPr>
        <xdr:cNvPr id="315" name="直線コネクタ 314"/>
        <xdr:cNvCxnSpPr/>
      </xdr:nvCxnSpPr>
      <xdr:spPr>
        <a:xfrm flipV="1">
          <a:off x="14782800" y="640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44450</xdr:rowOff>
    </xdr:from>
    <xdr:to>
      <xdr:col>21</xdr:col>
      <xdr:colOff>361950</xdr:colOff>
      <xdr:row>37</xdr:row>
      <xdr:rowOff>69850</xdr:rowOff>
    </xdr:to>
    <xdr:cxnSp macro="">
      <xdr:nvCxnSpPr>
        <xdr:cNvPr id="318" name="直線コネクタ 317"/>
        <xdr:cNvCxnSpPr/>
      </xdr:nvCxnSpPr>
      <xdr:spPr>
        <a:xfrm>
          <a:off x="13893800" y="638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44450</xdr:rowOff>
    </xdr:from>
    <xdr:to>
      <xdr:col>20</xdr:col>
      <xdr:colOff>158750</xdr:colOff>
      <xdr:row>37</xdr:row>
      <xdr:rowOff>69850</xdr:rowOff>
    </xdr:to>
    <xdr:cxnSp macro="">
      <xdr:nvCxnSpPr>
        <xdr:cNvPr id="321" name="直線コネクタ 320"/>
        <xdr:cNvCxnSpPr/>
      </xdr:nvCxnSpPr>
      <xdr:spPr>
        <a:xfrm flipV="1">
          <a:off x="13004800" y="638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165100</xdr:rowOff>
    </xdr:from>
    <xdr:to>
      <xdr:col>24</xdr:col>
      <xdr:colOff>82550</xdr:colOff>
      <xdr:row>37</xdr:row>
      <xdr:rowOff>95250</xdr:rowOff>
    </xdr:to>
    <xdr:sp macro="" textlink="">
      <xdr:nvSpPr>
        <xdr:cNvPr id="331" name="円/楕円 330"/>
        <xdr:cNvSpPr/>
      </xdr:nvSpPr>
      <xdr:spPr>
        <a:xfrm>
          <a:off x="16459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137177</xdr:rowOff>
    </xdr:from>
    <xdr:ext cx="762000" cy="259045"/>
    <xdr:sp macro="" textlink="">
      <xdr:nvSpPr>
        <xdr:cNvPr id="332" name="補助費等該当値テキスト"/>
        <xdr:cNvSpPr txBox="1"/>
      </xdr:nvSpPr>
      <xdr:spPr>
        <a:xfrm>
          <a:off x="16598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6350</xdr:rowOff>
    </xdr:from>
    <xdr:to>
      <xdr:col>22</xdr:col>
      <xdr:colOff>615950</xdr:colOff>
      <xdr:row>37</xdr:row>
      <xdr:rowOff>107950</xdr:rowOff>
    </xdr:to>
    <xdr:sp macro="" textlink="">
      <xdr:nvSpPr>
        <xdr:cNvPr id="333" name="円/楕円 332"/>
        <xdr:cNvSpPr/>
      </xdr:nvSpPr>
      <xdr:spPr>
        <a:xfrm>
          <a:off x="15621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34" name="テキスト ボックス 333"/>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5" name="円/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6" name="テキスト ボックス 33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165100</xdr:rowOff>
    </xdr:from>
    <xdr:to>
      <xdr:col>20</xdr:col>
      <xdr:colOff>209550</xdr:colOff>
      <xdr:row>37</xdr:row>
      <xdr:rowOff>95250</xdr:rowOff>
    </xdr:to>
    <xdr:sp macro="" textlink="">
      <xdr:nvSpPr>
        <xdr:cNvPr id="337" name="円/楕円 336"/>
        <xdr:cNvSpPr/>
      </xdr:nvSpPr>
      <xdr:spPr>
        <a:xfrm>
          <a:off x="13843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38" name="テキスト ボックス 337"/>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9" name="円/楕円 338"/>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40" name="テキスト ボックス 339"/>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公債費については，近年ほぼ横ばいで推移しており，経常収支比率に</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ついても同様に横ばいとなっているが，</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類似団体の平均を上</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回っている状況にある。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また，公債費に準ずる費用（公営企業や広域連合等の公債費に充てた</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繰入金・負担金等）を含めた人口１人当たりの決算額も，類似団体平均</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を大きく上回っている。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今後も，新規起債発行の抑制などにより，公債費負担の軽減に努めて</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27939</xdr:rowOff>
    </xdr:from>
    <xdr:to>
      <xdr:col>7</xdr:col>
      <xdr:colOff>15875</xdr:colOff>
      <xdr:row>80</xdr:row>
      <xdr:rowOff>50800</xdr:rowOff>
    </xdr:to>
    <xdr:cxnSp macro="">
      <xdr:nvCxnSpPr>
        <xdr:cNvPr id="373" name="直線コネクタ 372"/>
        <xdr:cNvCxnSpPr/>
      </xdr:nvCxnSpPr>
      <xdr:spPr>
        <a:xfrm flipV="1">
          <a:off x="3987800" y="137439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50800</xdr:rowOff>
    </xdr:from>
    <xdr:to>
      <xdr:col>5</xdr:col>
      <xdr:colOff>549275</xdr:colOff>
      <xdr:row>80</xdr:row>
      <xdr:rowOff>73661</xdr:rowOff>
    </xdr:to>
    <xdr:cxnSp macro="">
      <xdr:nvCxnSpPr>
        <xdr:cNvPr id="376" name="直線コネクタ 375"/>
        <xdr:cNvCxnSpPr/>
      </xdr:nvCxnSpPr>
      <xdr:spPr>
        <a:xfrm flipV="1">
          <a:off x="3098800" y="13766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73661</xdr:rowOff>
    </xdr:from>
    <xdr:to>
      <xdr:col>4</xdr:col>
      <xdr:colOff>346075</xdr:colOff>
      <xdr:row>80</xdr:row>
      <xdr:rowOff>81280</xdr:rowOff>
    </xdr:to>
    <xdr:cxnSp macro="">
      <xdr:nvCxnSpPr>
        <xdr:cNvPr id="379" name="直線コネクタ 378"/>
        <xdr:cNvCxnSpPr/>
      </xdr:nvCxnSpPr>
      <xdr:spPr>
        <a:xfrm flipV="1">
          <a:off x="2209800" y="13789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73661</xdr:rowOff>
    </xdr:from>
    <xdr:to>
      <xdr:col>3</xdr:col>
      <xdr:colOff>142875</xdr:colOff>
      <xdr:row>80</xdr:row>
      <xdr:rowOff>81280</xdr:rowOff>
    </xdr:to>
    <xdr:cxnSp macro="">
      <xdr:nvCxnSpPr>
        <xdr:cNvPr id="382" name="直線コネクタ 381"/>
        <xdr:cNvCxnSpPr/>
      </xdr:nvCxnSpPr>
      <xdr:spPr>
        <a:xfrm>
          <a:off x="1320800" y="13789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148589</xdr:rowOff>
    </xdr:from>
    <xdr:to>
      <xdr:col>7</xdr:col>
      <xdr:colOff>66675</xdr:colOff>
      <xdr:row>80</xdr:row>
      <xdr:rowOff>78739</xdr:rowOff>
    </xdr:to>
    <xdr:sp macro="" textlink="">
      <xdr:nvSpPr>
        <xdr:cNvPr id="392" name="円/楕円 391"/>
        <xdr:cNvSpPr/>
      </xdr:nvSpPr>
      <xdr:spPr>
        <a:xfrm>
          <a:off x="4775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120666</xdr:rowOff>
    </xdr:from>
    <xdr:ext cx="762000" cy="259045"/>
    <xdr:sp macro="" textlink="">
      <xdr:nvSpPr>
        <xdr:cNvPr id="393" name="公債費該当値テキスト"/>
        <xdr:cNvSpPr txBox="1"/>
      </xdr:nvSpPr>
      <xdr:spPr>
        <a:xfrm>
          <a:off x="49149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0</xdr:rowOff>
    </xdr:from>
    <xdr:to>
      <xdr:col>5</xdr:col>
      <xdr:colOff>600075</xdr:colOff>
      <xdr:row>80</xdr:row>
      <xdr:rowOff>101600</xdr:rowOff>
    </xdr:to>
    <xdr:sp macro="" textlink="">
      <xdr:nvSpPr>
        <xdr:cNvPr id="394" name="円/楕円 393"/>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86377</xdr:rowOff>
    </xdr:from>
    <xdr:ext cx="736600" cy="259045"/>
    <xdr:sp macro="" textlink="">
      <xdr:nvSpPr>
        <xdr:cNvPr id="395" name="テキスト ボックス 394"/>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22861</xdr:rowOff>
    </xdr:from>
    <xdr:to>
      <xdr:col>4</xdr:col>
      <xdr:colOff>396875</xdr:colOff>
      <xdr:row>80</xdr:row>
      <xdr:rowOff>124461</xdr:rowOff>
    </xdr:to>
    <xdr:sp macro="" textlink="">
      <xdr:nvSpPr>
        <xdr:cNvPr id="396" name="円/楕円 395"/>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109238</xdr:rowOff>
    </xdr:from>
    <xdr:ext cx="762000" cy="259045"/>
    <xdr:sp macro="" textlink="">
      <xdr:nvSpPr>
        <xdr:cNvPr id="397" name="テキスト ボックス 396"/>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30480</xdr:rowOff>
    </xdr:from>
    <xdr:to>
      <xdr:col>3</xdr:col>
      <xdr:colOff>193675</xdr:colOff>
      <xdr:row>80</xdr:row>
      <xdr:rowOff>132080</xdr:rowOff>
    </xdr:to>
    <xdr:sp macro="" textlink="">
      <xdr:nvSpPr>
        <xdr:cNvPr id="398" name="円/楕円 397"/>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116857</xdr:rowOff>
    </xdr:from>
    <xdr:ext cx="762000" cy="259045"/>
    <xdr:sp macro="" textlink="">
      <xdr:nvSpPr>
        <xdr:cNvPr id="399" name="テキスト ボックス 398"/>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22861</xdr:rowOff>
    </xdr:from>
    <xdr:to>
      <xdr:col>1</xdr:col>
      <xdr:colOff>676275</xdr:colOff>
      <xdr:row>80</xdr:row>
      <xdr:rowOff>124461</xdr:rowOff>
    </xdr:to>
    <xdr:sp macro="" textlink="">
      <xdr:nvSpPr>
        <xdr:cNvPr id="400" name="円/楕円 399"/>
        <xdr:cNvSpPr/>
      </xdr:nvSpPr>
      <xdr:spPr>
        <a:xfrm>
          <a:off x="1270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109238</xdr:rowOff>
    </xdr:from>
    <xdr:ext cx="762000" cy="259045"/>
    <xdr:sp macro="" textlink="">
      <xdr:nvSpPr>
        <xdr:cNvPr id="401" name="テキスト ボックス 400"/>
        <xdr:cNvSpPr txBox="1"/>
      </xdr:nvSpPr>
      <xdr:spPr>
        <a:xfrm>
          <a:off x="939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公債費以外に係る経常収支比率は類似団体平均を下回っている状況にある。今後も健全な財政運営</a:t>
          </a:r>
          <a:r>
            <a:rPr kumimoji="0" lang="ja-JP" altLang="en-US" sz="1100" b="0" i="0" u="none" strike="noStrike" kern="0" cap="none" spc="0" normalizeH="0" baseline="0" noProof="0">
              <a:ln>
                <a:noFill/>
              </a:ln>
              <a:solidFill>
                <a:prstClr val="black"/>
              </a:solidFill>
              <a:effectLst/>
              <a:uLnTx/>
              <a:uFillTx/>
              <a:latin typeface="+mn-lt"/>
              <a:ea typeface="+mn-ea"/>
              <a:cs typeface="+mn-cs"/>
            </a:rPr>
            <a:t>に努め</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さらなる</a:t>
          </a:r>
          <a:r>
            <a:rPr kumimoji="0" lang="ja-JP" altLang="ja-JP" sz="1100" b="0" i="0" u="none" strike="noStrike" kern="0" cap="none" spc="0" normalizeH="0" baseline="0" noProof="0">
              <a:ln>
                <a:noFill/>
              </a:ln>
              <a:solidFill>
                <a:prstClr val="black"/>
              </a:solidFill>
              <a:effectLst/>
              <a:uLnTx/>
              <a:uFillTx/>
              <a:latin typeface="+mn-lt"/>
              <a:ea typeface="+mn-ea"/>
              <a:cs typeface="+mn-cs"/>
            </a:rPr>
            <a:t>比率の改善を図っていく。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76</xdr:row>
      <xdr:rowOff>88900</xdr:rowOff>
    </xdr:to>
    <xdr:cxnSp macro="">
      <xdr:nvCxnSpPr>
        <xdr:cNvPr id="434" name="直線コネクタ 433"/>
        <xdr:cNvCxnSpPr/>
      </xdr:nvCxnSpPr>
      <xdr:spPr>
        <a:xfrm>
          <a:off x="15671800" y="1308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76</xdr:row>
      <xdr:rowOff>50800</xdr:rowOff>
    </xdr:to>
    <xdr:cxnSp macro="">
      <xdr:nvCxnSpPr>
        <xdr:cNvPr id="437" name="直線コネクタ 436"/>
        <xdr:cNvCxnSpPr/>
      </xdr:nvCxnSpPr>
      <xdr:spPr>
        <a:xfrm>
          <a:off x="14782800" y="1305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76</xdr:row>
      <xdr:rowOff>134620</xdr:rowOff>
    </xdr:to>
    <xdr:cxnSp macro="">
      <xdr:nvCxnSpPr>
        <xdr:cNvPr id="440" name="直線コネクタ 439"/>
        <xdr:cNvCxnSpPr/>
      </xdr:nvCxnSpPr>
      <xdr:spPr>
        <a:xfrm flipV="1">
          <a:off x="13893800" y="13054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134620</xdr:rowOff>
    </xdr:to>
    <xdr:cxnSp macro="">
      <xdr:nvCxnSpPr>
        <xdr:cNvPr id="443" name="直線コネクタ 442"/>
        <xdr:cNvCxnSpPr/>
      </xdr:nvCxnSpPr>
      <xdr:spPr>
        <a:xfrm>
          <a:off x="13004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53" name="円/楕円 452"/>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54627</xdr:rowOff>
    </xdr:from>
    <xdr:ext cx="762000" cy="259045"/>
    <xdr:sp macro="" textlink="">
      <xdr:nvSpPr>
        <xdr:cNvPr id="454"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55" name="円/楕円 454"/>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56" name="テキスト ボックス 455"/>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57" name="円/楕円 456"/>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58" name="テキスト ボックス 457"/>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9" name="円/楕円 458"/>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24147</xdr:rowOff>
    </xdr:from>
    <xdr:ext cx="762000" cy="259045"/>
    <xdr:sp macro="" textlink="">
      <xdr:nvSpPr>
        <xdr:cNvPr id="460" name="テキスト ボックス 459"/>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61" name="円/楕円 460"/>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62" name="テキスト ボックス 461"/>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北海道函館市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132608</xdr:rowOff>
    </xdr:from>
    <xdr:to>
      <xdr:col>4</xdr:col>
      <xdr:colOff>1117600</xdr:colOff>
      <xdr:row>15</xdr:row>
      <xdr:rowOff>39202</xdr:rowOff>
    </xdr:to>
    <xdr:cxnSp macro="">
      <xdr:nvCxnSpPr>
        <xdr:cNvPr id="48" name="直線コネクタ 47"/>
        <xdr:cNvCxnSpPr/>
      </xdr:nvCxnSpPr>
      <xdr:spPr bwMode="auto">
        <a:xfrm flipV="1">
          <a:off x="5003800" y="2580533"/>
          <a:ext cx="6477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39202</xdr:rowOff>
    </xdr:from>
    <xdr:to>
      <xdr:col>4</xdr:col>
      <xdr:colOff>469900</xdr:colOff>
      <xdr:row>15</xdr:row>
      <xdr:rowOff>152954</xdr:rowOff>
    </xdr:to>
    <xdr:cxnSp macro="">
      <xdr:nvCxnSpPr>
        <xdr:cNvPr id="51" name="直線コネクタ 50"/>
        <xdr:cNvCxnSpPr/>
      </xdr:nvCxnSpPr>
      <xdr:spPr bwMode="auto">
        <a:xfrm flipV="1">
          <a:off x="4305300" y="2658577"/>
          <a:ext cx="698500" cy="11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34722</xdr:rowOff>
    </xdr:from>
    <xdr:to>
      <xdr:col>3</xdr:col>
      <xdr:colOff>904875</xdr:colOff>
      <xdr:row>15</xdr:row>
      <xdr:rowOff>152954</xdr:rowOff>
    </xdr:to>
    <xdr:cxnSp macro="">
      <xdr:nvCxnSpPr>
        <xdr:cNvPr id="54" name="直線コネクタ 53"/>
        <xdr:cNvCxnSpPr/>
      </xdr:nvCxnSpPr>
      <xdr:spPr bwMode="auto">
        <a:xfrm>
          <a:off x="3606800" y="2654097"/>
          <a:ext cx="698500" cy="118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156428</xdr:rowOff>
    </xdr:from>
    <xdr:to>
      <xdr:col>3</xdr:col>
      <xdr:colOff>206375</xdr:colOff>
      <xdr:row>15</xdr:row>
      <xdr:rowOff>34722</xdr:rowOff>
    </xdr:to>
    <xdr:cxnSp macro="">
      <xdr:nvCxnSpPr>
        <xdr:cNvPr id="57" name="直線コネクタ 56"/>
        <xdr:cNvCxnSpPr/>
      </xdr:nvCxnSpPr>
      <xdr:spPr bwMode="auto">
        <a:xfrm>
          <a:off x="2908300" y="2432903"/>
          <a:ext cx="698500" cy="22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81808</xdr:rowOff>
    </xdr:from>
    <xdr:to>
      <xdr:col>5</xdr:col>
      <xdr:colOff>34925</xdr:colOff>
      <xdr:row>15</xdr:row>
      <xdr:rowOff>11958</xdr:rowOff>
    </xdr:to>
    <xdr:sp macro="" textlink="">
      <xdr:nvSpPr>
        <xdr:cNvPr id="67" name="円/楕円 66"/>
        <xdr:cNvSpPr/>
      </xdr:nvSpPr>
      <xdr:spPr bwMode="auto">
        <a:xfrm>
          <a:off x="5600700" y="252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98335</xdr:rowOff>
    </xdr:from>
    <xdr:ext cx="762000" cy="259045"/>
    <xdr:sp macro="" textlink="">
      <xdr:nvSpPr>
        <xdr:cNvPr id="68" name="人口1人当たり決算額の推移該当値テキスト130"/>
        <xdr:cNvSpPr txBox="1"/>
      </xdr:nvSpPr>
      <xdr:spPr>
        <a:xfrm>
          <a:off x="5740400" y="237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69,669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159852</xdr:rowOff>
    </xdr:from>
    <xdr:to>
      <xdr:col>4</xdr:col>
      <xdr:colOff>520700</xdr:colOff>
      <xdr:row>15</xdr:row>
      <xdr:rowOff>90002</xdr:rowOff>
    </xdr:to>
    <xdr:sp macro="" textlink="">
      <xdr:nvSpPr>
        <xdr:cNvPr id="69" name="円/楕円 68"/>
        <xdr:cNvSpPr/>
      </xdr:nvSpPr>
      <xdr:spPr bwMode="auto">
        <a:xfrm>
          <a:off x="4953000" y="260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100179</xdr:rowOff>
    </xdr:from>
    <xdr:ext cx="736600" cy="259045"/>
    <xdr:sp macro="" textlink="">
      <xdr:nvSpPr>
        <xdr:cNvPr id="70" name="テキスト ボックス 69"/>
        <xdr:cNvSpPr txBox="1"/>
      </xdr:nvSpPr>
      <xdr:spPr>
        <a:xfrm>
          <a:off x="4622800" y="2376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67,962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102154</xdr:rowOff>
    </xdr:from>
    <xdr:to>
      <xdr:col>3</xdr:col>
      <xdr:colOff>955675</xdr:colOff>
      <xdr:row>16</xdr:row>
      <xdr:rowOff>32304</xdr:rowOff>
    </xdr:to>
    <xdr:sp macro="" textlink="">
      <xdr:nvSpPr>
        <xdr:cNvPr id="71" name="円/楕円 70"/>
        <xdr:cNvSpPr/>
      </xdr:nvSpPr>
      <xdr:spPr bwMode="auto">
        <a:xfrm>
          <a:off x="4254500" y="272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42481</xdr:rowOff>
    </xdr:from>
    <xdr:ext cx="762000" cy="259045"/>
    <xdr:sp macro="" textlink="">
      <xdr:nvSpPr>
        <xdr:cNvPr id="72" name="テキスト ボックス 71"/>
        <xdr:cNvSpPr txBox="1"/>
      </xdr:nvSpPr>
      <xdr:spPr>
        <a:xfrm>
          <a:off x="3924300" y="249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65,474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155372</xdr:rowOff>
    </xdr:from>
    <xdr:to>
      <xdr:col>3</xdr:col>
      <xdr:colOff>257175</xdr:colOff>
      <xdr:row>15</xdr:row>
      <xdr:rowOff>85522</xdr:rowOff>
    </xdr:to>
    <xdr:sp macro="" textlink="">
      <xdr:nvSpPr>
        <xdr:cNvPr id="73" name="円/楕円 72"/>
        <xdr:cNvSpPr/>
      </xdr:nvSpPr>
      <xdr:spPr bwMode="auto">
        <a:xfrm>
          <a:off x="3556000" y="2603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95699</xdr:rowOff>
    </xdr:from>
    <xdr:ext cx="762000" cy="259045"/>
    <xdr:sp macro="" textlink="">
      <xdr:nvSpPr>
        <xdr:cNvPr id="74" name="テキスト ボックス 73"/>
        <xdr:cNvSpPr txBox="1"/>
      </xdr:nvSpPr>
      <xdr:spPr>
        <a:xfrm>
          <a:off x="3225800" y="237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68,060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105628</xdr:rowOff>
    </xdr:from>
    <xdr:to>
      <xdr:col>2</xdr:col>
      <xdr:colOff>692150</xdr:colOff>
      <xdr:row>14</xdr:row>
      <xdr:rowOff>35778</xdr:rowOff>
    </xdr:to>
    <xdr:sp macro="" textlink="">
      <xdr:nvSpPr>
        <xdr:cNvPr id="75" name="円/楕円 74"/>
        <xdr:cNvSpPr/>
      </xdr:nvSpPr>
      <xdr:spPr bwMode="auto">
        <a:xfrm>
          <a:off x="2857500" y="2382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45955</xdr:rowOff>
    </xdr:from>
    <xdr:ext cx="762000" cy="259045"/>
    <xdr:sp macro="" textlink="">
      <xdr:nvSpPr>
        <xdr:cNvPr id="76" name="テキスト ボックス 75"/>
        <xdr:cNvSpPr txBox="1"/>
      </xdr:nvSpPr>
      <xdr:spPr>
        <a:xfrm>
          <a:off x="2527300" y="215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49688</xdr:rowOff>
    </xdr:from>
    <xdr:to>
      <xdr:col>4</xdr:col>
      <xdr:colOff>1117600</xdr:colOff>
      <xdr:row>35</xdr:row>
      <xdr:rowOff>124851</xdr:rowOff>
    </xdr:to>
    <xdr:cxnSp macro="">
      <xdr:nvCxnSpPr>
        <xdr:cNvPr id="108" name="直線コネクタ 107"/>
        <xdr:cNvCxnSpPr/>
      </xdr:nvCxnSpPr>
      <xdr:spPr bwMode="auto">
        <a:xfrm flipV="1">
          <a:off x="5003800" y="6660038"/>
          <a:ext cx="647700" cy="7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32771</xdr:rowOff>
    </xdr:from>
    <xdr:to>
      <xdr:col>4</xdr:col>
      <xdr:colOff>469900</xdr:colOff>
      <xdr:row>35</xdr:row>
      <xdr:rowOff>124851</xdr:rowOff>
    </xdr:to>
    <xdr:cxnSp macro="">
      <xdr:nvCxnSpPr>
        <xdr:cNvPr id="111" name="直線コネクタ 110"/>
        <xdr:cNvCxnSpPr/>
      </xdr:nvCxnSpPr>
      <xdr:spPr bwMode="auto">
        <a:xfrm>
          <a:off x="4305300" y="6643121"/>
          <a:ext cx="698500" cy="9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340558</xdr:rowOff>
    </xdr:from>
    <xdr:to>
      <xdr:col>3</xdr:col>
      <xdr:colOff>904875</xdr:colOff>
      <xdr:row>35</xdr:row>
      <xdr:rowOff>32771</xdr:rowOff>
    </xdr:to>
    <xdr:cxnSp macro="">
      <xdr:nvCxnSpPr>
        <xdr:cNvPr id="114" name="直線コネクタ 113"/>
        <xdr:cNvCxnSpPr/>
      </xdr:nvCxnSpPr>
      <xdr:spPr bwMode="auto">
        <a:xfrm>
          <a:off x="3606800" y="6608008"/>
          <a:ext cx="698500" cy="3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262651</xdr:rowOff>
    </xdr:from>
    <xdr:to>
      <xdr:col>3</xdr:col>
      <xdr:colOff>206375</xdr:colOff>
      <xdr:row>34</xdr:row>
      <xdr:rowOff>340558</xdr:rowOff>
    </xdr:to>
    <xdr:cxnSp macro="">
      <xdr:nvCxnSpPr>
        <xdr:cNvPr id="117" name="直線コネクタ 116"/>
        <xdr:cNvCxnSpPr/>
      </xdr:nvCxnSpPr>
      <xdr:spPr bwMode="auto">
        <a:xfrm>
          <a:off x="2908300" y="6530101"/>
          <a:ext cx="698500" cy="7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341788</xdr:rowOff>
    </xdr:from>
    <xdr:to>
      <xdr:col>5</xdr:col>
      <xdr:colOff>34925</xdr:colOff>
      <xdr:row>35</xdr:row>
      <xdr:rowOff>100488</xdr:rowOff>
    </xdr:to>
    <xdr:sp macro="" textlink="">
      <xdr:nvSpPr>
        <xdr:cNvPr id="127" name="円/楕円 126"/>
        <xdr:cNvSpPr/>
      </xdr:nvSpPr>
      <xdr:spPr bwMode="auto">
        <a:xfrm>
          <a:off x="5600700" y="660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186865</xdr:rowOff>
    </xdr:from>
    <xdr:ext cx="762000" cy="259045"/>
    <xdr:sp macro="" textlink="">
      <xdr:nvSpPr>
        <xdr:cNvPr id="128" name="人口1人当たり決算額の推移該当値テキスト445"/>
        <xdr:cNvSpPr txBox="1"/>
      </xdr:nvSpPr>
      <xdr:spPr>
        <a:xfrm>
          <a:off x="5740400" y="645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74051</xdr:rowOff>
    </xdr:from>
    <xdr:to>
      <xdr:col>4</xdr:col>
      <xdr:colOff>520700</xdr:colOff>
      <xdr:row>35</xdr:row>
      <xdr:rowOff>175651</xdr:rowOff>
    </xdr:to>
    <xdr:sp macro="" textlink="">
      <xdr:nvSpPr>
        <xdr:cNvPr id="129" name="円/楕円 128"/>
        <xdr:cNvSpPr/>
      </xdr:nvSpPr>
      <xdr:spPr bwMode="auto">
        <a:xfrm>
          <a:off x="4953000" y="668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185828</xdr:rowOff>
    </xdr:from>
    <xdr:ext cx="736600" cy="259045"/>
    <xdr:sp macro="" textlink="">
      <xdr:nvSpPr>
        <xdr:cNvPr id="130" name="テキスト ボックス 129"/>
        <xdr:cNvSpPr txBox="1"/>
      </xdr:nvSpPr>
      <xdr:spPr>
        <a:xfrm>
          <a:off x="4622800" y="645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324871</xdr:rowOff>
    </xdr:from>
    <xdr:to>
      <xdr:col>3</xdr:col>
      <xdr:colOff>955675</xdr:colOff>
      <xdr:row>35</xdr:row>
      <xdr:rowOff>83571</xdr:rowOff>
    </xdr:to>
    <xdr:sp macro="" textlink="">
      <xdr:nvSpPr>
        <xdr:cNvPr id="131" name="円/楕円 130"/>
        <xdr:cNvSpPr/>
      </xdr:nvSpPr>
      <xdr:spPr bwMode="auto">
        <a:xfrm>
          <a:off x="4254500" y="659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93748</xdr:rowOff>
    </xdr:from>
    <xdr:ext cx="762000" cy="259045"/>
    <xdr:sp macro="" textlink="">
      <xdr:nvSpPr>
        <xdr:cNvPr id="132" name="テキスト ボックス 131"/>
        <xdr:cNvSpPr txBox="1"/>
      </xdr:nvSpPr>
      <xdr:spPr>
        <a:xfrm>
          <a:off x="3924300" y="636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289758</xdr:rowOff>
    </xdr:from>
    <xdr:to>
      <xdr:col>3</xdr:col>
      <xdr:colOff>257175</xdr:colOff>
      <xdr:row>35</xdr:row>
      <xdr:rowOff>48458</xdr:rowOff>
    </xdr:to>
    <xdr:sp macro="" textlink="">
      <xdr:nvSpPr>
        <xdr:cNvPr id="133" name="円/楕円 132"/>
        <xdr:cNvSpPr/>
      </xdr:nvSpPr>
      <xdr:spPr bwMode="auto">
        <a:xfrm>
          <a:off x="3556000" y="655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58635</xdr:rowOff>
    </xdr:from>
    <xdr:ext cx="762000" cy="259045"/>
    <xdr:sp macro="" textlink="">
      <xdr:nvSpPr>
        <xdr:cNvPr id="134" name="テキスト ボックス 133"/>
        <xdr:cNvSpPr txBox="1"/>
      </xdr:nvSpPr>
      <xdr:spPr>
        <a:xfrm>
          <a:off x="3225800" y="632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211851</xdr:rowOff>
    </xdr:from>
    <xdr:to>
      <xdr:col>2</xdr:col>
      <xdr:colOff>692150</xdr:colOff>
      <xdr:row>34</xdr:row>
      <xdr:rowOff>313451</xdr:rowOff>
    </xdr:to>
    <xdr:sp macro="" textlink="">
      <xdr:nvSpPr>
        <xdr:cNvPr id="135" name="円/楕円 134"/>
        <xdr:cNvSpPr/>
      </xdr:nvSpPr>
      <xdr:spPr bwMode="auto">
        <a:xfrm>
          <a:off x="2857500" y="647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323628</xdr:rowOff>
    </xdr:from>
    <xdr:ext cx="762000" cy="259045"/>
    <xdr:sp macro="" textlink="">
      <xdr:nvSpPr>
        <xdr:cNvPr id="136" name="テキスト ボックス 135"/>
        <xdr:cNvSpPr txBox="1"/>
      </xdr:nvSpPr>
      <xdr:spPr>
        <a:xfrm>
          <a:off x="2527300" y="624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268,617
267,751
677.86
140,294,201
137,520,941
2,399,982
72,627,075
146,597,759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50127</xdr:rowOff>
    </xdr:from>
    <xdr:to>
      <xdr:col>6</xdr:col>
      <xdr:colOff>511175</xdr:colOff>
      <xdr:row>33</xdr:row>
      <xdr:rowOff>90513</xdr:rowOff>
    </xdr:to>
    <xdr:cxnSp macro="">
      <xdr:nvCxnSpPr>
        <xdr:cNvPr id="61" name="直線コネクタ 60"/>
        <xdr:cNvCxnSpPr/>
      </xdr:nvCxnSpPr>
      <xdr:spPr>
        <a:xfrm flipV="1">
          <a:off x="3797300" y="5707977"/>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90513</xdr:rowOff>
    </xdr:from>
    <xdr:to>
      <xdr:col>5</xdr:col>
      <xdr:colOff>358775</xdr:colOff>
      <xdr:row>33</xdr:row>
      <xdr:rowOff>149873</xdr:rowOff>
    </xdr:to>
    <xdr:cxnSp macro="">
      <xdr:nvCxnSpPr>
        <xdr:cNvPr id="64" name="直線コネクタ 63"/>
        <xdr:cNvCxnSpPr/>
      </xdr:nvCxnSpPr>
      <xdr:spPr>
        <a:xfrm flipV="1">
          <a:off x="2908300" y="5748363"/>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23495</xdr:rowOff>
    </xdr:from>
    <xdr:to>
      <xdr:col>4</xdr:col>
      <xdr:colOff>155575</xdr:colOff>
      <xdr:row>33</xdr:row>
      <xdr:rowOff>149873</xdr:rowOff>
    </xdr:to>
    <xdr:cxnSp macro="">
      <xdr:nvCxnSpPr>
        <xdr:cNvPr id="67" name="直線コネクタ 66"/>
        <xdr:cNvCxnSpPr/>
      </xdr:nvCxnSpPr>
      <xdr:spPr>
        <a:xfrm>
          <a:off x="2019300" y="5509895"/>
          <a:ext cx="889000" cy="29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161684</xdr:rowOff>
    </xdr:from>
    <xdr:to>
      <xdr:col>2</xdr:col>
      <xdr:colOff>638175</xdr:colOff>
      <xdr:row>32</xdr:row>
      <xdr:rowOff>23495</xdr:rowOff>
    </xdr:to>
    <xdr:cxnSp macro="">
      <xdr:nvCxnSpPr>
        <xdr:cNvPr id="70" name="直線コネクタ 69"/>
        <xdr:cNvCxnSpPr/>
      </xdr:nvCxnSpPr>
      <xdr:spPr>
        <a:xfrm>
          <a:off x="1130300" y="5305184"/>
          <a:ext cx="889000" cy="2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170777</xdr:rowOff>
    </xdr:from>
    <xdr:to>
      <xdr:col>6</xdr:col>
      <xdr:colOff>561975</xdr:colOff>
      <xdr:row>33</xdr:row>
      <xdr:rowOff>100927</xdr:rowOff>
    </xdr:to>
    <xdr:sp macro="" textlink="">
      <xdr:nvSpPr>
        <xdr:cNvPr id="80" name="円/楕円 79"/>
        <xdr:cNvSpPr/>
      </xdr:nvSpPr>
      <xdr:spPr>
        <a:xfrm>
          <a:off x="4584700" y="56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22204</xdr:rowOff>
    </xdr:from>
    <xdr:ext cx="534377" cy="259045"/>
    <xdr:sp macro="" textlink="">
      <xdr:nvSpPr>
        <xdr:cNvPr id="81" name="人件費該当値テキスト"/>
        <xdr:cNvSpPr txBox="1"/>
      </xdr:nvSpPr>
      <xdr:spPr>
        <a:xfrm>
          <a:off x="4686300" y="55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66,851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39713</xdr:rowOff>
    </xdr:from>
    <xdr:to>
      <xdr:col>5</xdr:col>
      <xdr:colOff>409575</xdr:colOff>
      <xdr:row>33</xdr:row>
      <xdr:rowOff>141313</xdr:rowOff>
    </xdr:to>
    <xdr:sp macro="" textlink="">
      <xdr:nvSpPr>
        <xdr:cNvPr id="82" name="円/楕円 81"/>
        <xdr:cNvSpPr/>
      </xdr:nvSpPr>
      <xdr:spPr>
        <a:xfrm>
          <a:off x="3746500" y="56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157840</xdr:rowOff>
    </xdr:from>
    <xdr:ext cx="534377" cy="259045"/>
    <xdr:sp macro="" textlink="">
      <xdr:nvSpPr>
        <xdr:cNvPr id="83" name="テキスト ボックス 82"/>
        <xdr:cNvSpPr txBox="1"/>
      </xdr:nvSpPr>
      <xdr:spPr>
        <a:xfrm>
          <a:off x="3530111" y="54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99073</xdr:rowOff>
    </xdr:from>
    <xdr:to>
      <xdr:col>4</xdr:col>
      <xdr:colOff>206375</xdr:colOff>
      <xdr:row>34</xdr:row>
      <xdr:rowOff>29223</xdr:rowOff>
    </xdr:to>
    <xdr:sp macro="" textlink="">
      <xdr:nvSpPr>
        <xdr:cNvPr id="84" name="円/楕円 83"/>
        <xdr:cNvSpPr/>
      </xdr:nvSpPr>
      <xdr:spPr>
        <a:xfrm>
          <a:off x="2857500" y="57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45750</xdr:rowOff>
    </xdr:from>
    <xdr:ext cx="534377" cy="259045"/>
    <xdr:sp macro="" textlink="">
      <xdr:nvSpPr>
        <xdr:cNvPr id="85" name="テキスト ボックス 84"/>
        <xdr:cNvSpPr txBox="1"/>
      </xdr:nvSpPr>
      <xdr:spPr>
        <a:xfrm>
          <a:off x="2641111" y="553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144145</xdr:rowOff>
    </xdr:from>
    <xdr:to>
      <xdr:col>3</xdr:col>
      <xdr:colOff>3175</xdr:colOff>
      <xdr:row>32</xdr:row>
      <xdr:rowOff>74295</xdr:rowOff>
    </xdr:to>
    <xdr:sp macro="" textlink="">
      <xdr:nvSpPr>
        <xdr:cNvPr id="86" name="円/楕円 85"/>
        <xdr:cNvSpPr/>
      </xdr:nvSpPr>
      <xdr:spPr>
        <a:xfrm>
          <a:off x="1968500" y="54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90822</xdr:rowOff>
    </xdr:from>
    <xdr:ext cx="534377" cy="259045"/>
    <xdr:sp macro="" textlink="">
      <xdr:nvSpPr>
        <xdr:cNvPr id="87" name="テキスト ボックス 86"/>
        <xdr:cNvSpPr txBox="1"/>
      </xdr:nvSpPr>
      <xdr:spPr>
        <a:xfrm>
          <a:off x="1752111" y="523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110884</xdr:rowOff>
    </xdr:from>
    <xdr:to>
      <xdr:col>1</xdr:col>
      <xdr:colOff>485775</xdr:colOff>
      <xdr:row>31</xdr:row>
      <xdr:rowOff>41034</xdr:rowOff>
    </xdr:to>
    <xdr:sp macro="" textlink="">
      <xdr:nvSpPr>
        <xdr:cNvPr id="88" name="円/楕円 87"/>
        <xdr:cNvSpPr/>
      </xdr:nvSpPr>
      <xdr:spPr>
        <a:xfrm>
          <a:off x="1079500" y="52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57561</xdr:rowOff>
    </xdr:from>
    <xdr:ext cx="534377" cy="259045"/>
    <xdr:sp macro="" textlink="">
      <xdr:nvSpPr>
        <xdr:cNvPr id="89" name="テキスト ボックス 88"/>
        <xdr:cNvSpPr txBox="1"/>
      </xdr:nvSpPr>
      <xdr:spPr>
        <a:xfrm>
          <a:off x="863111" y="50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137528</xdr:rowOff>
    </xdr:from>
    <xdr:to>
      <xdr:col>6</xdr:col>
      <xdr:colOff>511175</xdr:colOff>
      <xdr:row>58</xdr:row>
      <xdr:rowOff>2236</xdr:rowOff>
    </xdr:to>
    <xdr:cxnSp macro="">
      <xdr:nvCxnSpPr>
        <xdr:cNvPr id="119" name="直線コネクタ 118"/>
        <xdr:cNvCxnSpPr/>
      </xdr:nvCxnSpPr>
      <xdr:spPr>
        <a:xfrm flipV="1">
          <a:off x="3797300" y="9910178"/>
          <a:ext cx="838200" cy="3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2236</xdr:rowOff>
    </xdr:from>
    <xdr:to>
      <xdr:col>5</xdr:col>
      <xdr:colOff>358775</xdr:colOff>
      <xdr:row>58</xdr:row>
      <xdr:rowOff>51753</xdr:rowOff>
    </xdr:to>
    <xdr:cxnSp macro="">
      <xdr:nvCxnSpPr>
        <xdr:cNvPr id="122" name="直線コネクタ 121"/>
        <xdr:cNvCxnSpPr/>
      </xdr:nvCxnSpPr>
      <xdr:spPr>
        <a:xfrm flipV="1">
          <a:off x="2908300" y="9946336"/>
          <a:ext cx="889000" cy="4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51753</xdr:rowOff>
    </xdr:from>
    <xdr:to>
      <xdr:col>4</xdr:col>
      <xdr:colOff>155575</xdr:colOff>
      <xdr:row>58</xdr:row>
      <xdr:rowOff>54216</xdr:rowOff>
    </xdr:to>
    <xdr:cxnSp macro="">
      <xdr:nvCxnSpPr>
        <xdr:cNvPr id="125" name="直線コネクタ 124"/>
        <xdr:cNvCxnSpPr/>
      </xdr:nvCxnSpPr>
      <xdr:spPr>
        <a:xfrm flipV="1">
          <a:off x="2019300" y="9995853"/>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22885</xdr:rowOff>
    </xdr:from>
    <xdr:to>
      <xdr:col>2</xdr:col>
      <xdr:colOff>638175</xdr:colOff>
      <xdr:row>58</xdr:row>
      <xdr:rowOff>54216</xdr:rowOff>
    </xdr:to>
    <xdr:cxnSp macro="">
      <xdr:nvCxnSpPr>
        <xdr:cNvPr id="128" name="直線コネクタ 127"/>
        <xdr:cNvCxnSpPr/>
      </xdr:nvCxnSpPr>
      <xdr:spPr>
        <a:xfrm>
          <a:off x="1130300" y="9966985"/>
          <a:ext cx="889000" cy="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86728</xdr:rowOff>
    </xdr:from>
    <xdr:to>
      <xdr:col>6</xdr:col>
      <xdr:colOff>561975</xdr:colOff>
      <xdr:row>58</xdr:row>
      <xdr:rowOff>16878</xdr:rowOff>
    </xdr:to>
    <xdr:sp macro="" textlink="">
      <xdr:nvSpPr>
        <xdr:cNvPr id="138" name="円/楕円 137"/>
        <xdr:cNvSpPr/>
      </xdr:nvSpPr>
      <xdr:spPr>
        <a:xfrm>
          <a:off x="45847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109605</xdr:rowOff>
    </xdr:from>
    <xdr:ext cx="534377" cy="259045"/>
    <xdr:sp macro="" textlink="">
      <xdr:nvSpPr>
        <xdr:cNvPr id="139" name="物件費該当値テキスト"/>
        <xdr:cNvSpPr txBox="1"/>
      </xdr:nvSpPr>
      <xdr:spPr>
        <a:xfrm>
          <a:off x="4686300" y="97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122886</xdr:rowOff>
    </xdr:from>
    <xdr:to>
      <xdr:col>5</xdr:col>
      <xdr:colOff>409575</xdr:colOff>
      <xdr:row>58</xdr:row>
      <xdr:rowOff>53036</xdr:rowOff>
    </xdr:to>
    <xdr:sp macro="" textlink="">
      <xdr:nvSpPr>
        <xdr:cNvPr id="140" name="円/楕円 139"/>
        <xdr:cNvSpPr/>
      </xdr:nvSpPr>
      <xdr:spPr>
        <a:xfrm>
          <a:off x="3746500" y="98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44163</xdr:rowOff>
    </xdr:from>
    <xdr:ext cx="534377" cy="259045"/>
    <xdr:sp macro="" textlink="">
      <xdr:nvSpPr>
        <xdr:cNvPr id="141" name="テキスト ボックス 140"/>
        <xdr:cNvSpPr txBox="1"/>
      </xdr:nvSpPr>
      <xdr:spPr>
        <a:xfrm>
          <a:off x="3530111" y="99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953</xdr:rowOff>
    </xdr:from>
    <xdr:to>
      <xdr:col>4</xdr:col>
      <xdr:colOff>206375</xdr:colOff>
      <xdr:row>58</xdr:row>
      <xdr:rowOff>102553</xdr:rowOff>
    </xdr:to>
    <xdr:sp macro="" textlink="">
      <xdr:nvSpPr>
        <xdr:cNvPr id="142" name="円/楕円 141"/>
        <xdr:cNvSpPr/>
      </xdr:nvSpPr>
      <xdr:spPr>
        <a:xfrm>
          <a:off x="2857500" y="99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93680</xdr:rowOff>
    </xdr:from>
    <xdr:ext cx="534377" cy="259045"/>
    <xdr:sp macro="" textlink="">
      <xdr:nvSpPr>
        <xdr:cNvPr id="143" name="テキスト ボックス 142"/>
        <xdr:cNvSpPr txBox="1"/>
      </xdr:nvSpPr>
      <xdr:spPr>
        <a:xfrm>
          <a:off x="2641111" y="100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3416</xdr:rowOff>
    </xdr:from>
    <xdr:to>
      <xdr:col>3</xdr:col>
      <xdr:colOff>3175</xdr:colOff>
      <xdr:row>58</xdr:row>
      <xdr:rowOff>105016</xdr:rowOff>
    </xdr:to>
    <xdr:sp macro="" textlink="">
      <xdr:nvSpPr>
        <xdr:cNvPr id="144" name="円/楕円 143"/>
        <xdr:cNvSpPr/>
      </xdr:nvSpPr>
      <xdr:spPr>
        <a:xfrm>
          <a:off x="1968500" y="9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96143</xdr:rowOff>
    </xdr:from>
    <xdr:ext cx="534377" cy="259045"/>
    <xdr:sp macro="" textlink="">
      <xdr:nvSpPr>
        <xdr:cNvPr id="145" name="テキスト ボックス 144"/>
        <xdr:cNvSpPr txBox="1"/>
      </xdr:nvSpPr>
      <xdr:spPr>
        <a:xfrm>
          <a:off x="1752111" y="100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143535</xdr:rowOff>
    </xdr:from>
    <xdr:to>
      <xdr:col>1</xdr:col>
      <xdr:colOff>485775</xdr:colOff>
      <xdr:row>58</xdr:row>
      <xdr:rowOff>73685</xdr:rowOff>
    </xdr:to>
    <xdr:sp macro="" textlink="">
      <xdr:nvSpPr>
        <xdr:cNvPr id="146" name="円/楕円 145"/>
        <xdr:cNvSpPr/>
      </xdr:nvSpPr>
      <xdr:spPr>
        <a:xfrm>
          <a:off x="10795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90212</xdr:rowOff>
    </xdr:from>
    <xdr:ext cx="534377" cy="259045"/>
    <xdr:sp macro="" textlink="">
      <xdr:nvSpPr>
        <xdr:cNvPr id="147" name="テキスト ボックス 146"/>
        <xdr:cNvSpPr txBox="1"/>
      </xdr:nvSpPr>
      <xdr:spPr>
        <a:xfrm>
          <a:off x="863111" y="96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125349</xdr:rowOff>
    </xdr:from>
    <xdr:to>
      <xdr:col>6</xdr:col>
      <xdr:colOff>511175</xdr:colOff>
      <xdr:row>72</xdr:row>
      <xdr:rowOff>77978</xdr:rowOff>
    </xdr:to>
    <xdr:cxnSp macro="">
      <xdr:nvCxnSpPr>
        <xdr:cNvPr id="176" name="直線コネクタ 175"/>
        <xdr:cNvCxnSpPr/>
      </xdr:nvCxnSpPr>
      <xdr:spPr>
        <a:xfrm flipV="1">
          <a:off x="3797300" y="12126849"/>
          <a:ext cx="838200" cy="2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7"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71120</xdr:rowOff>
    </xdr:from>
    <xdr:to>
      <xdr:col>5</xdr:col>
      <xdr:colOff>358775</xdr:colOff>
      <xdr:row>72</xdr:row>
      <xdr:rowOff>77978</xdr:rowOff>
    </xdr:to>
    <xdr:cxnSp macro="">
      <xdr:nvCxnSpPr>
        <xdr:cNvPr id="179" name="直線コネクタ 178"/>
        <xdr:cNvCxnSpPr/>
      </xdr:nvCxnSpPr>
      <xdr:spPr>
        <a:xfrm>
          <a:off x="2908300" y="1224407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128016</xdr:rowOff>
    </xdr:from>
    <xdr:to>
      <xdr:col>4</xdr:col>
      <xdr:colOff>155575</xdr:colOff>
      <xdr:row>71</xdr:row>
      <xdr:rowOff>71120</xdr:rowOff>
    </xdr:to>
    <xdr:cxnSp macro="">
      <xdr:nvCxnSpPr>
        <xdr:cNvPr id="182" name="直線コネクタ 181"/>
        <xdr:cNvCxnSpPr/>
      </xdr:nvCxnSpPr>
      <xdr:spPr>
        <a:xfrm>
          <a:off x="2019300" y="12129516"/>
          <a:ext cx="889000" cy="1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64788</xdr:rowOff>
    </xdr:from>
    <xdr:ext cx="469744" cy="259045"/>
    <xdr:sp macro="" textlink="">
      <xdr:nvSpPr>
        <xdr:cNvPr id="184" name="テキスト ボックス 183"/>
        <xdr:cNvSpPr txBox="1"/>
      </xdr:nvSpPr>
      <xdr:spPr>
        <a:xfrm>
          <a:off x="2673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128016</xdr:rowOff>
    </xdr:from>
    <xdr:to>
      <xdr:col>2</xdr:col>
      <xdr:colOff>638175</xdr:colOff>
      <xdr:row>71</xdr:row>
      <xdr:rowOff>159131</xdr:rowOff>
    </xdr:to>
    <xdr:cxnSp macro="">
      <xdr:nvCxnSpPr>
        <xdr:cNvPr id="185" name="直線コネクタ 184"/>
        <xdr:cNvCxnSpPr/>
      </xdr:nvCxnSpPr>
      <xdr:spPr>
        <a:xfrm flipV="1">
          <a:off x="1130300" y="12129516"/>
          <a:ext cx="889000" cy="2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7" name="テキスト ボックス 186"/>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74549</xdr:rowOff>
    </xdr:from>
    <xdr:to>
      <xdr:col>6</xdr:col>
      <xdr:colOff>561975</xdr:colOff>
      <xdr:row>71</xdr:row>
      <xdr:rowOff>4699</xdr:rowOff>
    </xdr:to>
    <xdr:sp macro="" textlink="">
      <xdr:nvSpPr>
        <xdr:cNvPr id="195" name="円/楕円 194"/>
        <xdr:cNvSpPr/>
      </xdr:nvSpPr>
      <xdr:spPr>
        <a:xfrm>
          <a:off x="4584700" y="120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160926</xdr:rowOff>
    </xdr:from>
    <xdr:ext cx="534377" cy="259045"/>
    <xdr:sp macro="" textlink="">
      <xdr:nvSpPr>
        <xdr:cNvPr id="196" name="維持補修費該当値テキスト"/>
        <xdr:cNvSpPr txBox="1"/>
      </xdr:nvSpPr>
      <xdr:spPr>
        <a:xfrm>
          <a:off x="4686300" y="1199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27178</xdr:rowOff>
    </xdr:from>
    <xdr:to>
      <xdr:col>5</xdr:col>
      <xdr:colOff>409575</xdr:colOff>
      <xdr:row>72</xdr:row>
      <xdr:rowOff>128778</xdr:rowOff>
    </xdr:to>
    <xdr:sp macro="" textlink="">
      <xdr:nvSpPr>
        <xdr:cNvPr id="197" name="円/楕円 196"/>
        <xdr:cNvSpPr/>
      </xdr:nvSpPr>
      <xdr:spPr>
        <a:xfrm>
          <a:off x="3746500" y="123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70</xdr:row>
      <xdr:rowOff>145305</xdr:rowOff>
    </xdr:from>
    <xdr:ext cx="469744" cy="259045"/>
    <xdr:sp macro="" textlink="">
      <xdr:nvSpPr>
        <xdr:cNvPr id="198" name="テキスト ボックス 197"/>
        <xdr:cNvSpPr txBox="1"/>
      </xdr:nvSpPr>
      <xdr:spPr>
        <a:xfrm>
          <a:off x="3562427" y="1214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20320</xdr:rowOff>
    </xdr:from>
    <xdr:to>
      <xdr:col>4</xdr:col>
      <xdr:colOff>206375</xdr:colOff>
      <xdr:row>71</xdr:row>
      <xdr:rowOff>121920</xdr:rowOff>
    </xdr:to>
    <xdr:sp macro="" textlink="">
      <xdr:nvSpPr>
        <xdr:cNvPr id="199" name="円/楕円 198"/>
        <xdr:cNvSpPr/>
      </xdr:nvSpPr>
      <xdr:spPr>
        <a:xfrm>
          <a:off x="2857500" y="121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138447</xdr:rowOff>
    </xdr:from>
    <xdr:ext cx="534377" cy="259045"/>
    <xdr:sp macro="" textlink="">
      <xdr:nvSpPr>
        <xdr:cNvPr id="200" name="テキスト ボックス 199"/>
        <xdr:cNvSpPr txBox="1"/>
      </xdr:nvSpPr>
      <xdr:spPr>
        <a:xfrm>
          <a:off x="2641111" y="119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77216</xdr:rowOff>
    </xdr:from>
    <xdr:to>
      <xdr:col>3</xdr:col>
      <xdr:colOff>3175</xdr:colOff>
      <xdr:row>71</xdr:row>
      <xdr:rowOff>7366</xdr:rowOff>
    </xdr:to>
    <xdr:sp macro="" textlink="">
      <xdr:nvSpPr>
        <xdr:cNvPr id="201" name="円/楕円 200"/>
        <xdr:cNvSpPr/>
      </xdr:nvSpPr>
      <xdr:spPr>
        <a:xfrm>
          <a:off x="1968500" y="1207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23893</xdr:rowOff>
    </xdr:from>
    <xdr:ext cx="534377" cy="259045"/>
    <xdr:sp macro="" textlink="">
      <xdr:nvSpPr>
        <xdr:cNvPr id="202" name="テキスト ボックス 201"/>
        <xdr:cNvSpPr txBox="1"/>
      </xdr:nvSpPr>
      <xdr:spPr>
        <a:xfrm>
          <a:off x="1752111"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108331</xdr:rowOff>
    </xdr:from>
    <xdr:to>
      <xdr:col>1</xdr:col>
      <xdr:colOff>485775</xdr:colOff>
      <xdr:row>72</xdr:row>
      <xdr:rowOff>38481</xdr:rowOff>
    </xdr:to>
    <xdr:sp macro="" textlink="">
      <xdr:nvSpPr>
        <xdr:cNvPr id="203" name="円/楕円 202"/>
        <xdr:cNvSpPr/>
      </xdr:nvSpPr>
      <xdr:spPr>
        <a:xfrm>
          <a:off x="1079500" y="122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70</xdr:row>
      <xdr:rowOff>55008</xdr:rowOff>
    </xdr:from>
    <xdr:ext cx="469744" cy="259045"/>
    <xdr:sp macro="" textlink="">
      <xdr:nvSpPr>
        <xdr:cNvPr id="204" name="テキスト ボックス 203"/>
        <xdr:cNvSpPr txBox="1"/>
      </xdr:nvSpPr>
      <xdr:spPr>
        <a:xfrm>
          <a:off x="895427" y="1205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88798</xdr:rowOff>
    </xdr:from>
    <xdr:to>
      <xdr:col>6</xdr:col>
      <xdr:colOff>511175</xdr:colOff>
      <xdr:row>92</xdr:row>
      <xdr:rowOff>121323</xdr:rowOff>
    </xdr:to>
    <xdr:cxnSp macro="">
      <xdr:nvCxnSpPr>
        <xdr:cNvPr id="234" name="直線コネクタ 233"/>
        <xdr:cNvCxnSpPr/>
      </xdr:nvCxnSpPr>
      <xdr:spPr>
        <a:xfrm flipV="1">
          <a:off x="3797300" y="15862198"/>
          <a:ext cx="8382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121323</xdr:rowOff>
    </xdr:from>
    <xdr:to>
      <xdr:col>5</xdr:col>
      <xdr:colOff>358775</xdr:colOff>
      <xdr:row>93</xdr:row>
      <xdr:rowOff>33910</xdr:rowOff>
    </xdr:to>
    <xdr:cxnSp macro="">
      <xdr:nvCxnSpPr>
        <xdr:cNvPr id="237" name="直線コネクタ 236"/>
        <xdr:cNvCxnSpPr/>
      </xdr:nvCxnSpPr>
      <xdr:spPr>
        <a:xfrm flipV="1">
          <a:off x="2908300" y="15894723"/>
          <a:ext cx="889000" cy="8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33910</xdr:rowOff>
    </xdr:from>
    <xdr:to>
      <xdr:col>4</xdr:col>
      <xdr:colOff>155575</xdr:colOff>
      <xdr:row>93</xdr:row>
      <xdr:rowOff>59919</xdr:rowOff>
    </xdr:to>
    <xdr:cxnSp macro="">
      <xdr:nvCxnSpPr>
        <xdr:cNvPr id="240" name="直線コネクタ 239"/>
        <xdr:cNvCxnSpPr/>
      </xdr:nvCxnSpPr>
      <xdr:spPr>
        <a:xfrm flipV="1">
          <a:off x="2019300" y="15978760"/>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59919</xdr:rowOff>
    </xdr:from>
    <xdr:to>
      <xdr:col>2</xdr:col>
      <xdr:colOff>638175</xdr:colOff>
      <xdr:row>93</xdr:row>
      <xdr:rowOff>123800</xdr:rowOff>
    </xdr:to>
    <xdr:cxnSp macro="">
      <xdr:nvCxnSpPr>
        <xdr:cNvPr id="243" name="直線コネクタ 242"/>
        <xdr:cNvCxnSpPr/>
      </xdr:nvCxnSpPr>
      <xdr:spPr>
        <a:xfrm flipV="1">
          <a:off x="1130300" y="16004769"/>
          <a:ext cx="889000" cy="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7" name="テキスト ボックス 246"/>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37998</xdr:rowOff>
    </xdr:from>
    <xdr:to>
      <xdr:col>6</xdr:col>
      <xdr:colOff>561975</xdr:colOff>
      <xdr:row>92</xdr:row>
      <xdr:rowOff>139598</xdr:rowOff>
    </xdr:to>
    <xdr:sp macro="" textlink="">
      <xdr:nvSpPr>
        <xdr:cNvPr id="253" name="円/楕円 252"/>
        <xdr:cNvSpPr/>
      </xdr:nvSpPr>
      <xdr:spPr>
        <a:xfrm>
          <a:off x="4584700" y="158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60875</xdr:rowOff>
    </xdr:from>
    <xdr:ext cx="599010" cy="259045"/>
    <xdr:sp macro="" textlink="">
      <xdr:nvSpPr>
        <xdr:cNvPr id="254" name="扶助費該当値テキスト"/>
        <xdr:cNvSpPr txBox="1"/>
      </xdr:nvSpPr>
      <xdr:spPr>
        <a:xfrm>
          <a:off x="4686300" y="1566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151,008</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70523</xdr:rowOff>
    </xdr:from>
    <xdr:to>
      <xdr:col>5</xdr:col>
      <xdr:colOff>409575</xdr:colOff>
      <xdr:row>93</xdr:row>
      <xdr:rowOff>673</xdr:rowOff>
    </xdr:to>
    <xdr:sp macro="" textlink="">
      <xdr:nvSpPr>
        <xdr:cNvPr id="255" name="円/楕円 254"/>
        <xdr:cNvSpPr/>
      </xdr:nvSpPr>
      <xdr:spPr>
        <a:xfrm>
          <a:off x="3746500" y="158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17200</xdr:rowOff>
    </xdr:from>
    <xdr:ext cx="599010" cy="259045"/>
    <xdr:sp macro="" textlink="">
      <xdr:nvSpPr>
        <xdr:cNvPr id="256" name="テキスト ボックス 255"/>
        <xdr:cNvSpPr txBox="1"/>
      </xdr:nvSpPr>
      <xdr:spPr>
        <a:xfrm>
          <a:off x="3497794" y="1561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148,447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154560</xdr:rowOff>
    </xdr:from>
    <xdr:to>
      <xdr:col>4</xdr:col>
      <xdr:colOff>206375</xdr:colOff>
      <xdr:row>93</xdr:row>
      <xdr:rowOff>84710</xdr:rowOff>
    </xdr:to>
    <xdr:sp macro="" textlink="">
      <xdr:nvSpPr>
        <xdr:cNvPr id="257" name="円/楕円 256"/>
        <xdr:cNvSpPr/>
      </xdr:nvSpPr>
      <xdr:spPr>
        <a:xfrm>
          <a:off x="2857500" y="159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101237</xdr:rowOff>
    </xdr:from>
    <xdr:ext cx="599010" cy="259045"/>
    <xdr:sp macro="" textlink="">
      <xdr:nvSpPr>
        <xdr:cNvPr id="258" name="テキスト ボックス 257"/>
        <xdr:cNvSpPr txBox="1"/>
      </xdr:nvSpPr>
      <xdr:spPr>
        <a:xfrm>
          <a:off x="2608794" y="157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141,830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9119</xdr:rowOff>
    </xdr:from>
    <xdr:to>
      <xdr:col>3</xdr:col>
      <xdr:colOff>3175</xdr:colOff>
      <xdr:row>93</xdr:row>
      <xdr:rowOff>110719</xdr:rowOff>
    </xdr:to>
    <xdr:sp macro="" textlink="">
      <xdr:nvSpPr>
        <xdr:cNvPr id="259" name="円/楕円 258"/>
        <xdr:cNvSpPr/>
      </xdr:nvSpPr>
      <xdr:spPr>
        <a:xfrm>
          <a:off x="1968500" y="15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127246</xdr:rowOff>
    </xdr:from>
    <xdr:ext cx="599010" cy="259045"/>
    <xdr:sp macro="" textlink="">
      <xdr:nvSpPr>
        <xdr:cNvPr id="260" name="テキスト ボックス 259"/>
        <xdr:cNvSpPr txBox="1"/>
      </xdr:nvSpPr>
      <xdr:spPr>
        <a:xfrm>
          <a:off x="1719794" y="1572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139,782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73000</xdr:rowOff>
    </xdr:from>
    <xdr:to>
      <xdr:col>1</xdr:col>
      <xdr:colOff>485775</xdr:colOff>
      <xdr:row>94</xdr:row>
      <xdr:rowOff>3150</xdr:rowOff>
    </xdr:to>
    <xdr:sp macro="" textlink="">
      <xdr:nvSpPr>
        <xdr:cNvPr id="261" name="円/楕円 260"/>
        <xdr:cNvSpPr/>
      </xdr:nvSpPr>
      <xdr:spPr>
        <a:xfrm>
          <a:off x="1079500" y="1601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19677</xdr:rowOff>
    </xdr:from>
    <xdr:ext cx="599010" cy="259045"/>
    <xdr:sp macro="" textlink="">
      <xdr:nvSpPr>
        <xdr:cNvPr id="262" name="テキスト ボックス 261"/>
        <xdr:cNvSpPr txBox="1"/>
      </xdr:nvSpPr>
      <xdr:spPr>
        <a:xfrm>
          <a:off x="830794" y="15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150640</xdr:rowOff>
    </xdr:from>
    <xdr:to>
      <xdr:col>15</xdr:col>
      <xdr:colOff>180340</xdr:colOff>
      <xdr:row>38</xdr:row>
      <xdr:rowOff>122131</xdr:rowOff>
    </xdr:to>
    <xdr:cxnSp macro="">
      <xdr:nvCxnSpPr>
        <xdr:cNvPr id="289" name="直線コネクタ 288"/>
        <xdr:cNvCxnSpPr/>
      </xdr:nvCxnSpPr>
      <xdr:spPr>
        <a:xfrm flipV="1">
          <a:off x="10475595" y="5465590"/>
          <a:ext cx="1270" cy="1171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125958</xdr:rowOff>
    </xdr:from>
    <xdr:ext cx="534377" cy="259045"/>
    <xdr:sp macro="" textlink="">
      <xdr:nvSpPr>
        <xdr:cNvPr id="290" name="補助費等最小値テキスト"/>
        <xdr:cNvSpPr txBox="1"/>
      </xdr:nvSpPr>
      <xdr:spPr>
        <a:xfrm>
          <a:off x="10528300" y="66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122131</xdr:rowOff>
    </xdr:from>
    <xdr:to>
      <xdr:col>15</xdr:col>
      <xdr:colOff>269875</xdr:colOff>
      <xdr:row>38</xdr:row>
      <xdr:rowOff>122131</xdr:rowOff>
    </xdr:to>
    <xdr:cxnSp macro="">
      <xdr:nvCxnSpPr>
        <xdr:cNvPr id="291" name="直線コネクタ 290"/>
        <xdr:cNvCxnSpPr/>
      </xdr:nvCxnSpPr>
      <xdr:spPr>
        <a:xfrm>
          <a:off x="10388600" y="6637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97317</xdr:rowOff>
    </xdr:from>
    <xdr:ext cx="534377" cy="259045"/>
    <xdr:sp macro="" textlink="">
      <xdr:nvSpPr>
        <xdr:cNvPr id="292" name="補助費等最大値テキスト"/>
        <xdr:cNvSpPr txBox="1"/>
      </xdr:nvSpPr>
      <xdr:spPr>
        <a:xfrm>
          <a:off x="10528300" y="524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31</xdr:row>
      <xdr:rowOff>150640</xdr:rowOff>
    </xdr:from>
    <xdr:to>
      <xdr:col>15</xdr:col>
      <xdr:colOff>269875</xdr:colOff>
      <xdr:row>31</xdr:row>
      <xdr:rowOff>150640</xdr:rowOff>
    </xdr:to>
    <xdr:cxnSp macro="">
      <xdr:nvCxnSpPr>
        <xdr:cNvPr id="293" name="直線コネクタ 292"/>
        <xdr:cNvCxnSpPr/>
      </xdr:nvCxnSpPr>
      <xdr:spPr>
        <a:xfrm>
          <a:off x="10388600" y="546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150640</xdr:rowOff>
    </xdr:from>
    <xdr:to>
      <xdr:col>15</xdr:col>
      <xdr:colOff>180975</xdr:colOff>
      <xdr:row>31</xdr:row>
      <xdr:rowOff>157792</xdr:rowOff>
    </xdr:to>
    <xdr:cxnSp macro="">
      <xdr:nvCxnSpPr>
        <xdr:cNvPr id="294" name="直線コネクタ 293"/>
        <xdr:cNvCxnSpPr/>
      </xdr:nvCxnSpPr>
      <xdr:spPr>
        <a:xfrm flipV="1">
          <a:off x="9639300" y="5465590"/>
          <a:ext cx="8382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99070</xdr:rowOff>
    </xdr:from>
    <xdr:ext cx="534377" cy="259045"/>
    <xdr:sp macro="" textlink="">
      <xdr:nvSpPr>
        <xdr:cNvPr id="295" name="補助費等平均値テキスト"/>
        <xdr:cNvSpPr txBox="1"/>
      </xdr:nvSpPr>
      <xdr:spPr>
        <a:xfrm>
          <a:off x="10528300" y="609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120643</xdr:rowOff>
    </xdr:from>
    <xdr:to>
      <xdr:col>15</xdr:col>
      <xdr:colOff>231775</xdr:colOff>
      <xdr:row>36</xdr:row>
      <xdr:rowOff>50793</xdr:rowOff>
    </xdr:to>
    <xdr:sp macro="" textlink="">
      <xdr:nvSpPr>
        <xdr:cNvPr id="296" name="フローチャート : 判断 295"/>
        <xdr:cNvSpPr/>
      </xdr:nvSpPr>
      <xdr:spPr>
        <a:xfrm>
          <a:off x="104267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157792</xdr:rowOff>
    </xdr:from>
    <xdr:to>
      <xdr:col>14</xdr:col>
      <xdr:colOff>28575</xdr:colOff>
      <xdr:row>31</xdr:row>
      <xdr:rowOff>166152</xdr:rowOff>
    </xdr:to>
    <xdr:cxnSp macro="">
      <xdr:nvCxnSpPr>
        <xdr:cNvPr id="297" name="直線コネクタ 296"/>
        <xdr:cNvCxnSpPr/>
      </xdr:nvCxnSpPr>
      <xdr:spPr>
        <a:xfrm flipV="1">
          <a:off x="8750300" y="5472742"/>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127631</xdr:rowOff>
    </xdr:from>
    <xdr:to>
      <xdr:col>14</xdr:col>
      <xdr:colOff>79375</xdr:colOff>
      <xdr:row>36</xdr:row>
      <xdr:rowOff>57781</xdr:rowOff>
    </xdr:to>
    <xdr:sp macro="" textlink="">
      <xdr:nvSpPr>
        <xdr:cNvPr id="298" name="フローチャート : 判断 297"/>
        <xdr:cNvSpPr/>
      </xdr:nvSpPr>
      <xdr:spPr>
        <a:xfrm>
          <a:off x="9588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48908</xdr:rowOff>
    </xdr:from>
    <xdr:ext cx="534377" cy="259045"/>
    <xdr:sp macro="" textlink="">
      <xdr:nvSpPr>
        <xdr:cNvPr id="299" name="テキスト ボックス 298"/>
        <xdr:cNvSpPr txBox="1"/>
      </xdr:nvSpPr>
      <xdr:spPr>
        <a:xfrm>
          <a:off x="9372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166152</xdr:rowOff>
    </xdr:from>
    <xdr:to>
      <xdr:col>12</xdr:col>
      <xdr:colOff>511175</xdr:colOff>
      <xdr:row>32</xdr:row>
      <xdr:rowOff>42153</xdr:rowOff>
    </xdr:to>
    <xdr:cxnSp macro="">
      <xdr:nvCxnSpPr>
        <xdr:cNvPr id="300" name="直線コネクタ 299"/>
        <xdr:cNvCxnSpPr/>
      </xdr:nvCxnSpPr>
      <xdr:spPr>
        <a:xfrm flipV="1">
          <a:off x="7861300" y="5481102"/>
          <a:ext cx="889000" cy="4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127435</xdr:rowOff>
    </xdr:from>
    <xdr:to>
      <xdr:col>12</xdr:col>
      <xdr:colOff>561975</xdr:colOff>
      <xdr:row>36</xdr:row>
      <xdr:rowOff>57585</xdr:rowOff>
    </xdr:to>
    <xdr:sp macro="" textlink="">
      <xdr:nvSpPr>
        <xdr:cNvPr id="301" name="フローチャート : 判断 300"/>
        <xdr:cNvSpPr/>
      </xdr:nvSpPr>
      <xdr:spPr>
        <a:xfrm>
          <a:off x="8699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48712</xdr:rowOff>
    </xdr:from>
    <xdr:ext cx="534377" cy="259045"/>
    <xdr:sp macro="" textlink="">
      <xdr:nvSpPr>
        <xdr:cNvPr id="302" name="テキスト ボックス 301"/>
        <xdr:cNvSpPr txBox="1"/>
      </xdr:nvSpPr>
      <xdr:spPr>
        <a:xfrm>
          <a:off x="8483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37418</xdr:rowOff>
    </xdr:from>
    <xdr:to>
      <xdr:col>11</xdr:col>
      <xdr:colOff>307975</xdr:colOff>
      <xdr:row>32</xdr:row>
      <xdr:rowOff>42153</xdr:rowOff>
    </xdr:to>
    <xdr:cxnSp macro="">
      <xdr:nvCxnSpPr>
        <xdr:cNvPr id="303" name="直線コネクタ 302"/>
        <xdr:cNvCxnSpPr/>
      </xdr:nvCxnSpPr>
      <xdr:spPr>
        <a:xfrm>
          <a:off x="6972300" y="5180918"/>
          <a:ext cx="889000" cy="34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126717</xdr:rowOff>
    </xdr:from>
    <xdr:to>
      <xdr:col>11</xdr:col>
      <xdr:colOff>358775</xdr:colOff>
      <xdr:row>36</xdr:row>
      <xdr:rowOff>56867</xdr:rowOff>
    </xdr:to>
    <xdr:sp macro="" textlink="">
      <xdr:nvSpPr>
        <xdr:cNvPr id="304" name="フローチャート : 判断 303"/>
        <xdr:cNvSpPr/>
      </xdr:nvSpPr>
      <xdr:spPr>
        <a:xfrm>
          <a:off x="7810500" y="61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47994</xdr:rowOff>
    </xdr:from>
    <xdr:ext cx="534377" cy="259045"/>
    <xdr:sp macro="" textlink="">
      <xdr:nvSpPr>
        <xdr:cNvPr id="305" name="テキスト ボックス 304"/>
        <xdr:cNvSpPr txBox="1"/>
      </xdr:nvSpPr>
      <xdr:spPr>
        <a:xfrm>
          <a:off x="7594111" y="62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15650</xdr:rowOff>
    </xdr:from>
    <xdr:to>
      <xdr:col>10</xdr:col>
      <xdr:colOff>155575</xdr:colOff>
      <xdr:row>36</xdr:row>
      <xdr:rowOff>117250</xdr:rowOff>
    </xdr:to>
    <xdr:sp macro="" textlink="">
      <xdr:nvSpPr>
        <xdr:cNvPr id="306" name="フローチャート : 判断 305"/>
        <xdr:cNvSpPr/>
      </xdr:nvSpPr>
      <xdr:spPr>
        <a:xfrm>
          <a:off x="6921500" y="618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108377</xdr:rowOff>
    </xdr:from>
    <xdr:ext cx="534377" cy="259045"/>
    <xdr:sp macro="" textlink="">
      <xdr:nvSpPr>
        <xdr:cNvPr id="307" name="テキスト ボックス 306"/>
        <xdr:cNvSpPr txBox="1"/>
      </xdr:nvSpPr>
      <xdr:spPr>
        <a:xfrm>
          <a:off x="6705111" y="628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99840</xdr:rowOff>
    </xdr:from>
    <xdr:to>
      <xdr:col>15</xdr:col>
      <xdr:colOff>231775</xdr:colOff>
      <xdr:row>32</xdr:row>
      <xdr:rowOff>29990</xdr:rowOff>
    </xdr:to>
    <xdr:sp macro="" textlink="">
      <xdr:nvSpPr>
        <xdr:cNvPr id="313" name="円/楕円 312"/>
        <xdr:cNvSpPr/>
      </xdr:nvSpPr>
      <xdr:spPr>
        <a:xfrm>
          <a:off x="10426700" y="54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52867</xdr:rowOff>
    </xdr:from>
    <xdr:ext cx="534377" cy="259045"/>
    <xdr:sp macro="" textlink="">
      <xdr:nvSpPr>
        <xdr:cNvPr id="314" name="補助費等該当値テキスト"/>
        <xdr:cNvSpPr txBox="1"/>
      </xdr:nvSpPr>
      <xdr:spPr>
        <a:xfrm>
          <a:off x="10528300" y="536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50,415</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106992</xdr:rowOff>
    </xdr:from>
    <xdr:to>
      <xdr:col>14</xdr:col>
      <xdr:colOff>79375</xdr:colOff>
      <xdr:row>32</xdr:row>
      <xdr:rowOff>37142</xdr:rowOff>
    </xdr:to>
    <xdr:sp macro="" textlink="">
      <xdr:nvSpPr>
        <xdr:cNvPr id="315" name="円/楕円 314"/>
        <xdr:cNvSpPr/>
      </xdr:nvSpPr>
      <xdr:spPr>
        <a:xfrm>
          <a:off x="9588500" y="54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53669</xdr:rowOff>
    </xdr:from>
    <xdr:ext cx="534377" cy="259045"/>
    <xdr:sp macro="" textlink="">
      <xdr:nvSpPr>
        <xdr:cNvPr id="316" name="テキスト ボックス 315"/>
        <xdr:cNvSpPr txBox="1"/>
      </xdr:nvSpPr>
      <xdr:spPr>
        <a:xfrm>
          <a:off x="9372111" y="519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115352</xdr:rowOff>
    </xdr:from>
    <xdr:to>
      <xdr:col>12</xdr:col>
      <xdr:colOff>561975</xdr:colOff>
      <xdr:row>32</xdr:row>
      <xdr:rowOff>45502</xdr:rowOff>
    </xdr:to>
    <xdr:sp macro="" textlink="">
      <xdr:nvSpPr>
        <xdr:cNvPr id="317" name="円/楕円 316"/>
        <xdr:cNvSpPr/>
      </xdr:nvSpPr>
      <xdr:spPr>
        <a:xfrm>
          <a:off x="8699500" y="54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62029</xdr:rowOff>
    </xdr:from>
    <xdr:ext cx="534377" cy="259045"/>
    <xdr:sp macro="" textlink="">
      <xdr:nvSpPr>
        <xdr:cNvPr id="318" name="テキスト ボックス 317"/>
        <xdr:cNvSpPr txBox="1"/>
      </xdr:nvSpPr>
      <xdr:spPr>
        <a:xfrm>
          <a:off x="8483111" y="52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162803</xdr:rowOff>
    </xdr:from>
    <xdr:to>
      <xdr:col>11</xdr:col>
      <xdr:colOff>358775</xdr:colOff>
      <xdr:row>32</xdr:row>
      <xdr:rowOff>92953</xdr:rowOff>
    </xdr:to>
    <xdr:sp macro="" textlink="">
      <xdr:nvSpPr>
        <xdr:cNvPr id="319" name="円/楕円 318"/>
        <xdr:cNvSpPr/>
      </xdr:nvSpPr>
      <xdr:spPr>
        <a:xfrm>
          <a:off x="7810500" y="547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109480</xdr:rowOff>
    </xdr:from>
    <xdr:ext cx="534377" cy="259045"/>
    <xdr:sp macro="" textlink="">
      <xdr:nvSpPr>
        <xdr:cNvPr id="320" name="テキスト ボックス 319"/>
        <xdr:cNvSpPr txBox="1"/>
      </xdr:nvSpPr>
      <xdr:spPr>
        <a:xfrm>
          <a:off x="7594111" y="52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48,487</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158068</xdr:rowOff>
    </xdr:from>
    <xdr:to>
      <xdr:col>10</xdr:col>
      <xdr:colOff>155575</xdr:colOff>
      <xdr:row>30</xdr:row>
      <xdr:rowOff>88218</xdr:rowOff>
    </xdr:to>
    <xdr:sp macro="" textlink="">
      <xdr:nvSpPr>
        <xdr:cNvPr id="321" name="円/楕円 320"/>
        <xdr:cNvSpPr/>
      </xdr:nvSpPr>
      <xdr:spPr>
        <a:xfrm>
          <a:off x="6921500" y="51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104745</xdr:rowOff>
    </xdr:from>
    <xdr:ext cx="534377" cy="259045"/>
    <xdr:sp macro="" textlink="">
      <xdr:nvSpPr>
        <xdr:cNvPr id="322" name="テキスト ボックス 321"/>
        <xdr:cNvSpPr txBox="1"/>
      </xdr:nvSpPr>
      <xdr:spPr>
        <a:xfrm>
          <a:off x="6705111" y="49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9" name="直線コネクタ 348"/>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50"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51" name="直線コネクタ 350"/>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2"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3" name="直線コネクタ 352"/>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10671</xdr:rowOff>
    </xdr:from>
    <xdr:to>
      <xdr:col>15</xdr:col>
      <xdr:colOff>180975</xdr:colOff>
      <xdr:row>56</xdr:row>
      <xdr:rowOff>10884</xdr:rowOff>
    </xdr:to>
    <xdr:cxnSp macro="">
      <xdr:nvCxnSpPr>
        <xdr:cNvPr id="354" name="直線コネクタ 353"/>
        <xdr:cNvCxnSpPr/>
      </xdr:nvCxnSpPr>
      <xdr:spPr>
        <a:xfrm>
          <a:off x="9639300" y="9440421"/>
          <a:ext cx="838200" cy="17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5"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6" name="フローチャート : 判断 355"/>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10671</xdr:rowOff>
    </xdr:from>
    <xdr:to>
      <xdr:col>14</xdr:col>
      <xdr:colOff>28575</xdr:colOff>
      <xdr:row>55</xdr:row>
      <xdr:rowOff>130294</xdr:rowOff>
    </xdr:to>
    <xdr:cxnSp macro="">
      <xdr:nvCxnSpPr>
        <xdr:cNvPr id="357" name="直線コネクタ 356"/>
        <xdr:cNvCxnSpPr/>
      </xdr:nvCxnSpPr>
      <xdr:spPr>
        <a:xfrm flipV="1">
          <a:off x="8750300" y="9440421"/>
          <a:ext cx="889000" cy="11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8" name="フローチャート : 判断 357"/>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138961</xdr:rowOff>
    </xdr:from>
    <xdr:ext cx="534377" cy="259045"/>
    <xdr:sp macro="" textlink="">
      <xdr:nvSpPr>
        <xdr:cNvPr id="359" name="テキスト ボックス 358"/>
        <xdr:cNvSpPr txBox="1"/>
      </xdr:nvSpPr>
      <xdr:spPr>
        <a:xfrm>
          <a:off x="9372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130294</xdr:rowOff>
    </xdr:from>
    <xdr:to>
      <xdr:col>12</xdr:col>
      <xdr:colOff>511175</xdr:colOff>
      <xdr:row>58</xdr:row>
      <xdr:rowOff>34789</xdr:rowOff>
    </xdr:to>
    <xdr:cxnSp macro="">
      <xdr:nvCxnSpPr>
        <xdr:cNvPr id="360" name="直線コネクタ 359"/>
        <xdr:cNvCxnSpPr/>
      </xdr:nvCxnSpPr>
      <xdr:spPr>
        <a:xfrm flipV="1">
          <a:off x="7861300" y="9560044"/>
          <a:ext cx="889000" cy="4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61" name="フローチャート : 判断 360"/>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31780</xdr:rowOff>
    </xdr:from>
    <xdr:ext cx="534377" cy="259045"/>
    <xdr:sp macro="" textlink="">
      <xdr:nvSpPr>
        <xdr:cNvPr id="362" name="テキスト ボックス 361"/>
        <xdr:cNvSpPr txBox="1"/>
      </xdr:nvSpPr>
      <xdr:spPr>
        <a:xfrm>
          <a:off x="8483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73668</xdr:rowOff>
    </xdr:from>
    <xdr:to>
      <xdr:col>11</xdr:col>
      <xdr:colOff>307975</xdr:colOff>
      <xdr:row>58</xdr:row>
      <xdr:rowOff>34789</xdr:rowOff>
    </xdr:to>
    <xdr:cxnSp macro="">
      <xdr:nvCxnSpPr>
        <xdr:cNvPr id="363" name="直線コネクタ 362"/>
        <xdr:cNvCxnSpPr/>
      </xdr:nvCxnSpPr>
      <xdr:spPr>
        <a:xfrm>
          <a:off x="6972300" y="9846318"/>
          <a:ext cx="889000" cy="13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4" name="フローチャート : 判断 363"/>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5" name="テキスト ボックス 364"/>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6" name="フローチャート : 判断 365"/>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7" name="テキスト ボックス 366"/>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131534</xdr:rowOff>
    </xdr:from>
    <xdr:to>
      <xdr:col>15</xdr:col>
      <xdr:colOff>231775</xdr:colOff>
      <xdr:row>56</xdr:row>
      <xdr:rowOff>61684</xdr:rowOff>
    </xdr:to>
    <xdr:sp macro="" textlink="">
      <xdr:nvSpPr>
        <xdr:cNvPr id="373" name="円/楕円 372"/>
        <xdr:cNvSpPr/>
      </xdr:nvSpPr>
      <xdr:spPr>
        <a:xfrm>
          <a:off x="10426700" y="95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154411</xdr:rowOff>
    </xdr:from>
    <xdr:ext cx="534377" cy="259045"/>
    <xdr:sp macro="" textlink="">
      <xdr:nvSpPr>
        <xdr:cNvPr id="374" name="普通建設事業費該当値テキスト"/>
        <xdr:cNvSpPr txBox="1"/>
      </xdr:nvSpPr>
      <xdr:spPr>
        <a:xfrm>
          <a:off x="10528300" y="94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131321</xdr:rowOff>
    </xdr:from>
    <xdr:to>
      <xdr:col>14</xdr:col>
      <xdr:colOff>79375</xdr:colOff>
      <xdr:row>55</xdr:row>
      <xdr:rowOff>61471</xdr:rowOff>
    </xdr:to>
    <xdr:sp macro="" textlink="">
      <xdr:nvSpPr>
        <xdr:cNvPr id="375" name="円/楕円 374"/>
        <xdr:cNvSpPr/>
      </xdr:nvSpPr>
      <xdr:spPr>
        <a:xfrm>
          <a:off x="9588500" y="93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77998</xdr:rowOff>
    </xdr:from>
    <xdr:ext cx="534377" cy="259045"/>
    <xdr:sp macro="" textlink="">
      <xdr:nvSpPr>
        <xdr:cNvPr id="376" name="テキスト ボックス 375"/>
        <xdr:cNvSpPr txBox="1"/>
      </xdr:nvSpPr>
      <xdr:spPr>
        <a:xfrm>
          <a:off x="9372111" y="916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79494</xdr:rowOff>
    </xdr:from>
    <xdr:to>
      <xdr:col>12</xdr:col>
      <xdr:colOff>561975</xdr:colOff>
      <xdr:row>56</xdr:row>
      <xdr:rowOff>9644</xdr:rowOff>
    </xdr:to>
    <xdr:sp macro="" textlink="">
      <xdr:nvSpPr>
        <xdr:cNvPr id="377" name="円/楕円 376"/>
        <xdr:cNvSpPr/>
      </xdr:nvSpPr>
      <xdr:spPr>
        <a:xfrm>
          <a:off x="8699500" y="9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26171</xdr:rowOff>
    </xdr:from>
    <xdr:ext cx="534377" cy="259045"/>
    <xdr:sp macro="" textlink="">
      <xdr:nvSpPr>
        <xdr:cNvPr id="378" name="テキスト ボックス 377"/>
        <xdr:cNvSpPr txBox="1"/>
      </xdr:nvSpPr>
      <xdr:spPr>
        <a:xfrm>
          <a:off x="8483111" y="92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155439</xdr:rowOff>
    </xdr:from>
    <xdr:to>
      <xdr:col>11</xdr:col>
      <xdr:colOff>358775</xdr:colOff>
      <xdr:row>58</xdr:row>
      <xdr:rowOff>85589</xdr:rowOff>
    </xdr:to>
    <xdr:sp macro="" textlink="">
      <xdr:nvSpPr>
        <xdr:cNvPr id="379" name="円/楕円 378"/>
        <xdr:cNvSpPr/>
      </xdr:nvSpPr>
      <xdr:spPr>
        <a:xfrm>
          <a:off x="7810500" y="9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76716</xdr:rowOff>
    </xdr:from>
    <xdr:ext cx="534377" cy="259045"/>
    <xdr:sp macro="" textlink="">
      <xdr:nvSpPr>
        <xdr:cNvPr id="380" name="テキスト ボックス 379"/>
        <xdr:cNvSpPr txBox="1"/>
      </xdr:nvSpPr>
      <xdr:spPr>
        <a:xfrm>
          <a:off x="7594111" y="1002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22868</xdr:rowOff>
    </xdr:from>
    <xdr:to>
      <xdr:col>10</xdr:col>
      <xdr:colOff>155575</xdr:colOff>
      <xdr:row>57</xdr:row>
      <xdr:rowOff>124468</xdr:rowOff>
    </xdr:to>
    <xdr:sp macro="" textlink="">
      <xdr:nvSpPr>
        <xdr:cNvPr id="381" name="円/楕円 380"/>
        <xdr:cNvSpPr/>
      </xdr:nvSpPr>
      <xdr:spPr>
        <a:xfrm>
          <a:off x="6921500" y="97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82" name="テキスト ボックス 381"/>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8" name="直線コネクタ 407"/>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9"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10" name="直線コネクタ 409"/>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11"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2" name="直線コネクタ 411"/>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79056</xdr:rowOff>
    </xdr:from>
    <xdr:to>
      <xdr:col>15</xdr:col>
      <xdr:colOff>180975</xdr:colOff>
      <xdr:row>77</xdr:row>
      <xdr:rowOff>127944</xdr:rowOff>
    </xdr:to>
    <xdr:cxnSp macro="">
      <xdr:nvCxnSpPr>
        <xdr:cNvPr id="413" name="直線コネクタ 412"/>
        <xdr:cNvCxnSpPr/>
      </xdr:nvCxnSpPr>
      <xdr:spPr>
        <a:xfrm>
          <a:off x="9639300" y="13109256"/>
          <a:ext cx="838200" cy="2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4"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5" name="フローチャート : 判断 414"/>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6" name="フローチャート : 判断 415"/>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7" name="テキスト ボックス 416"/>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77144</xdr:rowOff>
    </xdr:from>
    <xdr:to>
      <xdr:col>15</xdr:col>
      <xdr:colOff>231775</xdr:colOff>
      <xdr:row>78</xdr:row>
      <xdr:rowOff>7294</xdr:rowOff>
    </xdr:to>
    <xdr:sp macro="" textlink="">
      <xdr:nvSpPr>
        <xdr:cNvPr id="423" name="円/楕円 422"/>
        <xdr:cNvSpPr/>
      </xdr:nvSpPr>
      <xdr:spPr>
        <a:xfrm>
          <a:off x="10426700" y="132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100021</xdr:rowOff>
    </xdr:from>
    <xdr:ext cx="534377" cy="259045"/>
    <xdr:sp macro="" textlink="">
      <xdr:nvSpPr>
        <xdr:cNvPr id="424" name="普通建設事業費 （ うち新規整備　）該当値テキスト"/>
        <xdr:cNvSpPr txBox="1"/>
      </xdr:nvSpPr>
      <xdr:spPr>
        <a:xfrm>
          <a:off x="10528300" y="131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28256</xdr:rowOff>
    </xdr:from>
    <xdr:to>
      <xdr:col>14</xdr:col>
      <xdr:colOff>79375</xdr:colOff>
      <xdr:row>76</xdr:row>
      <xdr:rowOff>129856</xdr:rowOff>
    </xdr:to>
    <xdr:sp macro="" textlink="">
      <xdr:nvSpPr>
        <xdr:cNvPr id="425" name="円/楕円 424"/>
        <xdr:cNvSpPr/>
      </xdr:nvSpPr>
      <xdr:spPr>
        <a:xfrm>
          <a:off x="9588500" y="130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146383</xdr:rowOff>
    </xdr:from>
    <xdr:ext cx="534377" cy="259045"/>
    <xdr:sp macro="" textlink="">
      <xdr:nvSpPr>
        <xdr:cNvPr id="426" name="テキスト ボックス 425"/>
        <xdr:cNvSpPr txBox="1"/>
      </xdr:nvSpPr>
      <xdr:spPr>
        <a:xfrm>
          <a:off x="9372111" y="1283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6" name="テキスト ボックス 44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8" name="テキスト ボックス 44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2" name="直線コネクタ 451"/>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3"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4" name="直線コネクタ 453"/>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5"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6" name="直線コネクタ 455"/>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37058</xdr:rowOff>
    </xdr:from>
    <xdr:to>
      <xdr:col>15</xdr:col>
      <xdr:colOff>180975</xdr:colOff>
      <xdr:row>95</xdr:row>
      <xdr:rowOff>48816</xdr:rowOff>
    </xdr:to>
    <xdr:cxnSp macro="">
      <xdr:nvCxnSpPr>
        <xdr:cNvPr id="457" name="直線コネクタ 456"/>
        <xdr:cNvCxnSpPr/>
      </xdr:nvCxnSpPr>
      <xdr:spPr>
        <a:xfrm>
          <a:off x="9639300" y="16324808"/>
          <a:ext cx="8382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8"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9" name="フローチャート : 判断 458"/>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60" name="フローチャート : 判断 459"/>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61" name="テキスト ボックス 460"/>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169466</xdr:rowOff>
    </xdr:from>
    <xdr:to>
      <xdr:col>15</xdr:col>
      <xdr:colOff>231775</xdr:colOff>
      <xdr:row>95</xdr:row>
      <xdr:rowOff>99616</xdr:rowOff>
    </xdr:to>
    <xdr:sp macro="" textlink="">
      <xdr:nvSpPr>
        <xdr:cNvPr id="467" name="円/楕円 466"/>
        <xdr:cNvSpPr/>
      </xdr:nvSpPr>
      <xdr:spPr>
        <a:xfrm>
          <a:off x="10426700" y="162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147893</xdr:rowOff>
    </xdr:from>
    <xdr:ext cx="534377" cy="259045"/>
    <xdr:sp macro="" textlink="">
      <xdr:nvSpPr>
        <xdr:cNvPr id="468" name="普通建設事業費 （ うち更新整備　）該当値テキスト"/>
        <xdr:cNvSpPr txBox="1"/>
      </xdr:nvSpPr>
      <xdr:spPr>
        <a:xfrm>
          <a:off x="10528300" y="1626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157708</xdr:rowOff>
    </xdr:from>
    <xdr:to>
      <xdr:col>14</xdr:col>
      <xdr:colOff>79375</xdr:colOff>
      <xdr:row>95</xdr:row>
      <xdr:rowOff>87858</xdr:rowOff>
    </xdr:to>
    <xdr:sp macro="" textlink="">
      <xdr:nvSpPr>
        <xdr:cNvPr id="469" name="円/楕円 468"/>
        <xdr:cNvSpPr/>
      </xdr:nvSpPr>
      <xdr:spPr>
        <a:xfrm>
          <a:off x="9588500" y="162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104385</xdr:rowOff>
    </xdr:from>
    <xdr:ext cx="534377" cy="259045"/>
    <xdr:sp macro="" textlink="">
      <xdr:nvSpPr>
        <xdr:cNvPr id="470" name="テキスト ボックス 469"/>
        <xdr:cNvSpPr txBox="1"/>
      </xdr:nvSpPr>
      <xdr:spPr>
        <a:xfrm>
          <a:off x="9372111" y="160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6" name="テキスト ボックス 48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8" name="テキスト ボックス 48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0" name="テキスト ボックス 48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4" name="直線コネクタ 493"/>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5"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7"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8" name="直線コネクタ 497"/>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9" name="直線コネクタ 49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500"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501" name="フローチャート : 判断 500"/>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2" name="直線コネクタ 50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3" name="フローチャート : 判断 502"/>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4" name="テキスト ボックス 503"/>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5" name="直線コネクタ 50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6" name="フローチャート : 判断 505"/>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7" name="テキスト ボックス 506"/>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40831</xdr:rowOff>
    </xdr:from>
    <xdr:to>
      <xdr:col>19</xdr:col>
      <xdr:colOff>644525</xdr:colOff>
      <xdr:row>39</xdr:row>
      <xdr:rowOff>44450</xdr:rowOff>
    </xdr:to>
    <xdr:cxnSp macro="">
      <xdr:nvCxnSpPr>
        <xdr:cNvPr id="508" name="直線コネクタ 507"/>
        <xdr:cNvCxnSpPr/>
      </xdr:nvCxnSpPr>
      <xdr:spPr>
        <a:xfrm>
          <a:off x="12814300" y="672738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9" name="フローチャート : 判断 508"/>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10" name="テキスト ボックス 509"/>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11" name="フローチャート : 判断 510"/>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2" name="テキスト ボックス 511"/>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8" name="円/楕円 51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249299" cy="259045"/>
    <xdr:sp macro="" textlink="">
      <xdr:nvSpPr>
        <xdr:cNvPr id="519" name="災害復旧事業費該当値テキスト"/>
        <xdr:cNvSpPr txBox="1"/>
      </xdr:nvSpPr>
      <xdr:spPr>
        <a:xfrm>
          <a:off x="16370300" y="6619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0" name="円/楕円 51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1" name="テキスト ボックス 520"/>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2" name="円/楕円 52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3" name="テキスト ボックス 522"/>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4" name="円/楕円 52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5" name="テキスト ボックス 524"/>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161481</xdr:rowOff>
    </xdr:from>
    <xdr:to>
      <xdr:col>18</xdr:col>
      <xdr:colOff>492125</xdr:colOff>
      <xdr:row>39</xdr:row>
      <xdr:rowOff>91631</xdr:rowOff>
    </xdr:to>
    <xdr:sp macro="" textlink="">
      <xdr:nvSpPr>
        <xdr:cNvPr id="526" name="円/楕円 525"/>
        <xdr:cNvSpPr/>
      </xdr:nvSpPr>
      <xdr:spPr>
        <a:xfrm>
          <a:off x="12763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82758</xdr:rowOff>
    </xdr:from>
    <xdr:ext cx="313932" cy="259045"/>
    <xdr:sp macro="" textlink="">
      <xdr:nvSpPr>
        <xdr:cNvPr id="527" name="テキスト ボックス 526"/>
        <xdr:cNvSpPr txBox="1"/>
      </xdr:nvSpPr>
      <xdr:spPr>
        <a:xfrm>
          <a:off x="12657333" y="676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7" name="テキスト ボックス 58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8" name="直線コネクタ 58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9" name="テキスト ボックス 58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0" name="直線コネクタ 58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1" name="テキスト ボックス 59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2" name="直線コネクタ 59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3" name="テキスト ボックス 59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4" name="直線コネクタ 59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5" name="テキスト ボックス 59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9" name="直線コネクタ 598"/>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600"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601" name="直線コネクタ 600"/>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2"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3" name="直線コネクタ 602"/>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77795</xdr:rowOff>
    </xdr:from>
    <xdr:to>
      <xdr:col>23</xdr:col>
      <xdr:colOff>517525</xdr:colOff>
      <xdr:row>73</xdr:row>
      <xdr:rowOff>79990</xdr:rowOff>
    </xdr:to>
    <xdr:cxnSp macro="">
      <xdr:nvCxnSpPr>
        <xdr:cNvPr id="604" name="直線コネクタ 603"/>
        <xdr:cNvCxnSpPr/>
      </xdr:nvCxnSpPr>
      <xdr:spPr>
        <a:xfrm flipV="1">
          <a:off x="15481300" y="12593645"/>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5"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6" name="フローチャート : 判断 605"/>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79304</xdr:rowOff>
    </xdr:from>
    <xdr:to>
      <xdr:col>22</xdr:col>
      <xdr:colOff>365125</xdr:colOff>
      <xdr:row>73</xdr:row>
      <xdr:rowOff>79990</xdr:rowOff>
    </xdr:to>
    <xdr:cxnSp macro="">
      <xdr:nvCxnSpPr>
        <xdr:cNvPr id="607" name="直線コネクタ 606"/>
        <xdr:cNvCxnSpPr/>
      </xdr:nvCxnSpPr>
      <xdr:spPr>
        <a:xfrm>
          <a:off x="14592300" y="1259515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8" name="フローチャート : 判断 607"/>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9" name="テキスト ボックス 608"/>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79304</xdr:rowOff>
    </xdr:from>
    <xdr:to>
      <xdr:col>21</xdr:col>
      <xdr:colOff>161925</xdr:colOff>
      <xdr:row>73</xdr:row>
      <xdr:rowOff>81452</xdr:rowOff>
    </xdr:to>
    <xdr:cxnSp macro="">
      <xdr:nvCxnSpPr>
        <xdr:cNvPr id="610" name="直線コネクタ 609"/>
        <xdr:cNvCxnSpPr/>
      </xdr:nvCxnSpPr>
      <xdr:spPr>
        <a:xfrm flipV="1">
          <a:off x="13703300" y="12595154"/>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11" name="フローチャート : 判断 610"/>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12" name="テキスト ボックス 611"/>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81452</xdr:rowOff>
    </xdr:from>
    <xdr:to>
      <xdr:col>19</xdr:col>
      <xdr:colOff>644525</xdr:colOff>
      <xdr:row>73</xdr:row>
      <xdr:rowOff>99306</xdr:rowOff>
    </xdr:to>
    <xdr:cxnSp macro="">
      <xdr:nvCxnSpPr>
        <xdr:cNvPr id="613" name="直線コネクタ 612"/>
        <xdr:cNvCxnSpPr/>
      </xdr:nvCxnSpPr>
      <xdr:spPr>
        <a:xfrm flipV="1">
          <a:off x="12814300" y="12597302"/>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4" name="フローチャート : 判断 613"/>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5" name="テキスト ボックス 614"/>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6" name="フローチャート : 判断 615"/>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7" name="テキスト ボックス 616"/>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26995</xdr:rowOff>
    </xdr:from>
    <xdr:to>
      <xdr:col>23</xdr:col>
      <xdr:colOff>568325</xdr:colOff>
      <xdr:row>73</xdr:row>
      <xdr:rowOff>128595</xdr:rowOff>
    </xdr:to>
    <xdr:sp macro="" textlink="">
      <xdr:nvSpPr>
        <xdr:cNvPr id="623" name="円/楕円 622"/>
        <xdr:cNvSpPr/>
      </xdr:nvSpPr>
      <xdr:spPr>
        <a:xfrm>
          <a:off x="16268700" y="125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49872</xdr:rowOff>
    </xdr:from>
    <xdr:ext cx="534377" cy="259045"/>
    <xdr:sp macro="" textlink="">
      <xdr:nvSpPr>
        <xdr:cNvPr id="624" name="公債費該当値テキスト"/>
        <xdr:cNvSpPr txBox="1"/>
      </xdr:nvSpPr>
      <xdr:spPr>
        <a:xfrm>
          <a:off x="16370300" y="1239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60,208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29190</xdr:rowOff>
    </xdr:from>
    <xdr:to>
      <xdr:col>22</xdr:col>
      <xdr:colOff>415925</xdr:colOff>
      <xdr:row>73</xdr:row>
      <xdr:rowOff>130790</xdr:rowOff>
    </xdr:to>
    <xdr:sp macro="" textlink="">
      <xdr:nvSpPr>
        <xdr:cNvPr id="625" name="円/楕円 624"/>
        <xdr:cNvSpPr/>
      </xdr:nvSpPr>
      <xdr:spPr>
        <a:xfrm>
          <a:off x="15430500" y="125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147317</xdr:rowOff>
    </xdr:from>
    <xdr:ext cx="534377" cy="259045"/>
    <xdr:sp macro="" textlink="">
      <xdr:nvSpPr>
        <xdr:cNvPr id="626" name="テキスト ボックス 625"/>
        <xdr:cNvSpPr txBox="1"/>
      </xdr:nvSpPr>
      <xdr:spPr>
        <a:xfrm>
          <a:off x="15214111" y="123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60,112</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28504</xdr:rowOff>
    </xdr:from>
    <xdr:to>
      <xdr:col>21</xdr:col>
      <xdr:colOff>212725</xdr:colOff>
      <xdr:row>73</xdr:row>
      <xdr:rowOff>130104</xdr:rowOff>
    </xdr:to>
    <xdr:sp macro="" textlink="">
      <xdr:nvSpPr>
        <xdr:cNvPr id="627" name="円/楕円 626"/>
        <xdr:cNvSpPr/>
      </xdr:nvSpPr>
      <xdr:spPr>
        <a:xfrm>
          <a:off x="14541500" y="125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146631</xdr:rowOff>
    </xdr:from>
    <xdr:ext cx="534377" cy="259045"/>
    <xdr:sp macro="" textlink="">
      <xdr:nvSpPr>
        <xdr:cNvPr id="628" name="テキスト ボックス 627"/>
        <xdr:cNvSpPr txBox="1"/>
      </xdr:nvSpPr>
      <xdr:spPr>
        <a:xfrm>
          <a:off x="14325111" y="123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30652</xdr:rowOff>
    </xdr:from>
    <xdr:to>
      <xdr:col>20</xdr:col>
      <xdr:colOff>9525</xdr:colOff>
      <xdr:row>73</xdr:row>
      <xdr:rowOff>132252</xdr:rowOff>
    </xdr:to>
    <xdr:sp macro="" textlink="">
      <xdr:nvSpPr>
        <xdr:cNvPr id="629" name="円/楕円 628"/>
        <xdr:cNvSpPr/>
      </xdr:nvSpPr>
      <xdr:spPr>
        <a:xfrm>
          <a:off x="13652500" y="125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148779</xdr:rowOff>
    </xdr:from>
    <xdr:ext cx="534377" cy="259045"/>
    <xdr:sp macro="" textlink="">
      <xdr:nvSpPr>
        <xdr:cNvPr id="630" name="テキスト ボックス 629"/>
        <xdr:cNvSpPr txBox="1"/>
      </xdr:nvSpPr>
      <xdr:spPr>
        <a:xfrm>
          <a:off x="13436111" y="123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48506</xdr:rowOff>
    </xdr:from>
    <xdr:to>
      <xdr:col>18</xdr:col>
      <xdr:colOff>492125</xdr:colOff>
      <xdr:row>73</xdr:row>
      <xdr:rowOff>150106</xdr:rowOff>
    </xdr:to>
    <xdr:sp macro="" textlink="">
      <xdr:nvSpPr>
        <xdr:cNvPr id="631" name="円/楕円 630"/>
        <xdr:cNvSpPr/>
      </xdr:nvSpPr>
      <xdr:spPr>
        <a:xfrm>
          <a:off x="12763500" y="125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166633</xdr:rowOff>
    </xdr:from>
    <xdr:ext cx="534377" cy="259045"/>
    <xdr:sp macro="" textlink="">
      <xdr:nvSpPr>
        <xdr:cNvPr id="632" name="テキスト ボックス 631"/>
        <xdr:cNvSpPr txBox="1"/>
      </xdr:nvSpPr>
      <xdr:spPr>
        <a:xfrm>
          <a:off x="12547111" y="123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2" name="テキスト ボックス 65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6" name="直線コネクタ 655"/>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7"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8" name="直線コネクタ 657"/>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9"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60" name="直線コネクタ 659"/>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5893</xdr:rowOff>
    </xdr:from>
    <xdr:to>
      <xdr:col>23</xdr:col>
      <xdr:colOff>517525</xdr:colOff>
      <xdr:row>98</xdr:row>
      <xdr:rowOff>79426</xdr:rowOff>
    </xdr:to>
    <xdr:cxnSp macro="">
      <xdr:nvCxnSpPr>
        <xdr:cNvPr id="661" name="直線コネクタ 660"/>
        <xdr:cNvCxnSpPr/>
      </xdr:nvCxnSpPr>
      <xdr:spPr>
        <a:xfrm flipV="1">
          <a:off x="15481300" y="16807993"/>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2"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3" name="フローチャート : 判断 662"/>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55538</xdr:rowOff>
    </xdr:from>
    <xdr:to>
      <xdr:col>22</xdr:col>
      <xdr:colOff>365125</xdr:colOff>
      <xdr:row>98</xdr:row>
      <xdr:rowOff>79426</xdr:rowOff>
    </xdr:to>
    <xdr:cxnSp macro="">
      <xdr:nvCxnSpPr>
        <xdr:cNvPr id="664" name="直線コネクタ 663"/>
        <xdr:cNvCxnSpPr/>
      </xdr:nvCxnSpPr>
      <xdr:spPr>
        <a:xfrm>
          <a:off x="14592300" y="16514738"/>
          <a:ext cx="889000" cy="3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5" name="フローチャート : 判断 664"/>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6" name="テキスト ボックス 665"/>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55538</xdr:rowOff>
    </xdr:from>
    <xdr:to>
      <xdr:col>21</xdr:col>
      <xdr:colOff>161925</xdr:colOff>
      <xdr:row>98</xdr:row>
      <xdr:rowOff>78702</xdr:rowOff>
    </xdr:to>
    <xdr:cxnSp macro="">
      <xdr:nvCxnSpPr>
        <xdr:cNvPr id="667" name="直線コネクタ 666"/>
        <xdr:cNvCxnSpPr/>
      </xdr:nvCxnSpPr>
      <xdr:spPr>
        <a:xfrm flipV="1">
          <a:off x="13703300" y="16514738"/>
          <a:ext cx="889000" cy="3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8" name="フローチャート : 判断 667"/>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59250</xdr:rowOff>
    </xdr:from>
    <xdr:ext cx="469744" cy="259045"/>
    <xdr:sp macro="" textlink="">
      <xdr:nvSpPr>
        <xdr:cNvPr id="669" name="テキスト ボックス 668"/>
        <xdr:cNvSpPr txBox="1"/>
      </xdr:nvSpPr>
      <xdr:spPr>
        <a:xfrm>
          <a:off x="14357427" y="166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78702</xdr:rowOff>
    </xdr:from>
    <xdr:to>
      <xdr:col>19</xdr:col>
      <xdr:colOff>644525</xdr:colOff>
      <xdr:row>98</xdr:row>
      <xdr:rowOff>112344</xdr:rowOff>
    </xdr:to>
    <xdr:cxnSp macro="">
      <xdr:nvCxnSpPr>
        <xdr:cNvPr id="670" name="直線コネクタ 669"/>
        <xdr:cNvCxnSpPr/>
      </xdr:nvCxnSpPr>
      <xdr:spPr>
        <a:xfrm flipV="1">
          <a:off x="12814300" y="16880802"/>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71" name="フローチャート : 判断 670"/>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2" name="テキスト ボックス 671"/>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3" name="フローチャート : 判断 672"/>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4" name="テキスト ボックス 673"/>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126543</xdr:rowOff>
    </xdr:from>
    <xdr:to>
      <xdr:col>23</xdr:col>
      <xdr:colOff>568325</xdr:colOff>
      <xdr:row>98</xdr:row>
      <xdr:rowOff>56693</xdr:rowOff>
    </xdr:to>
    <xdr:sp macro="" textlink="">
      <xdr:nvSpPr>
        <xdr:cNvPr id="680" name="円/楕円 679"/>
        <xdr:cNvSpPr/>
      </xdr:nvSpPr>
      <xdr:spPr>
        <a:xfrm>
          <a:off x="16268700" y="167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104970</xdr:rowOff>
    </xdr:from>
    <xdr:ext cx="469744" cy="259045"/>
    <xdr:sp macro="" textlink="">
      <xdr:nvSpPr>
        <xdr:cNvPr id="681" name="積立金該当値テキスト"/>
        <xdr:cNvSpPr txBox="1"/>
      </xdr:nvSpPr>
      <xdr:spPr>
        <a:xfrm>
          <a:off x="16370300" y="1673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28626</xdr:rowOff>
    </xdr:from>
    <xdr:to>
      <xdr:col>22</xdr:col>
      <xdr:colOff>415925</xdr:colOff>
      <xdr:row>98</xdr:row>
      <xdr:rowOff>130226</xdr:rowOff>
    </xdr:to>
    <xdr:sp macro="" textlink="">
      <xdr:nvSpPr>
        <xdr:cNvPr id="682" name="円/楕円 681"/>
        <xdr:cNvSpPr/>
      </xdr:nvSpPr>
      <xdr:spPr>
        <a:xfrm>
          <a:off x="15430500" y="16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121353</xdr:rowOff>
    </xdr:from>
    <xdr:ext cx="469744" cy="259045"/>
    <xdr:sp macro="" textlink="">
      <xdr:nvSpPr>
        <xdr:cNvPr id="683" name="テキスト ボックス 682"/>
        <xdr:cNvSpPr txBox="1"/>
      </xdr:nvSpPr>
      <xdr:spPr>
        <a:xfrm>
          <a:off x="15246427" y="1692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4738</xdr:rowOff>
    </xdr:from>
    <xdr:to>
      <xdr:col>21</xdr:col>
      <xdr:colOff>212725</xdr:colOff>
      <xdr:row>96</xdr:row>
      <xdr:rowOff>106338</xdr:rowOff>
    </xdr:to>
    <xdr:sp macro="" textlink="">
      <xdr:nvSpPr>
        <xdr:cNvPr id="684" name="円/楕円 683"/>
        <xdr:cNvSpPr/>
      </xdr:nvSpPr>
      <xdr:spPr>
        <a:xfrm>
          <a:off x="14541500" y="164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122865</xdr:rowOff>
    </xdr:from>
    <xdr:ext cx="534377" cy="259045"/>
    <xdr:sp macro="" textlink="">
      <xdr:nvSpPr>
        <xdr:cNvPr id="685" name="テキスト ボックス 684"/>
        <xdr:cNvSpPr txBox="1"/>
      </xdr:nvSpPr>
      <xdr:spPr>
        <a:xfrm>
          <a:off x="14325111" y="162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27902</xdr:rowOff>
    </xdr:from>
    <xdr:to>
      <xdr:col>20</xdr:col>
      <xdr:colOff>9525</xdr:colOff>
      <xdr:row>98</xdr:row>
      <xdr:rowOff>129502</xdr:rowOff>
    </xdr:to>
    <xdr:sp macro="" textlink="">
      <xdr:nvSpPr>
        <xdr:cNvPr id="686" name="円/楕円 685"/>
        <xdr:cNvSpPr/>
      </xdr:nvSpPr>
      <xdr:spPr>
        <a:xfrm>
          <a:off x="13652500" y="168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120629</xdr:rowOff>
    </xdr:from>
    <xdr:ext cx="469744" cy="259045"/>
    <xdr:sp macro="" textlink="">
      <xdr:nvSpPr>
        <xdr:cNvPr id="687" name="テキスト ボックス 686"/>
        <xdr:cNvSpPr txBox="1"/>
      </xdr:nvSpPr>
      <xdr:spPr>
        <a:xfrm>
          <a:off x="13468427" y="1692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61544</xdr:rowOff>
    </xdr:from>
    <xdr:to>
      <xdr:col>18</xdr:col>
      <xdr:colOff>492125</xdr:colOff>
      <xdr:row>98</xdr:row>
      <xdr:rowOff>163144</xdr:rowOff>
    </xdr:to>
    <xdr:sp macro="" textlink="">
      <xdr:nvSpPr>
        <xdr:cNvPr id="688" name="円/楕円 687"/>
        <xdr:cNvSpPr/>
      </xdr:nvSpPr>
      <xdr:spPr>
        <a:xfrm>
          <a:off x="12763500" y="16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154271</xdr:rowOff>
    </xdr:from>
    <xdr:ext cx="469744" cy="259045"/>
    <xdr:sp macro="" textlink="">
      <xdr:nvSpPr>
        <xdr:cNvPr id="689" name="テキスト ボックス 688"/>
        <xdr:cNvSpPr txBox="1"/>
      </xdr:nvSpPr>
      <xdr:spPr>
        <a:xfrm>
          <a:off x="12579427" y="1695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9" name="テキスト ボックス 70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5" name="直線コネクタ 714"/>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8"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9" name="直線コネクタ 718"/>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92511</xdr:rowOff>
    </xdr:from>
    <xdr:to>
      <xdr:col>32</xdr:col>
      <xdr:colOff>187325</xdr:colOff>
      <xdr:row>39</xdr:row>
      <xdr:rowOff>92837</xdr:rowOff>
    </xdr:to>
    <xdr:cxnSp macro="">
      <xdr:nvCxnSpPr>
        <xdr:cNvPr id="720" name="直線コネクタ 719"/>
        <xdr:cNvCxnSpPr/>
      </xdr:nvCxnSpPr>
      <xdr:spPr>
        <a:xfrm flipV="1">
          <a:off x="21323300" y="677906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21"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2" name="フローチャート : 判断 721"/>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73243</xdr:rowOff>
    </xdr:from>
    <xdr:to>
      <xdr:col>31</xdr:col>
      <xdr:colOff>34925</xdr:colOff>
      <xdr:row>39</xdr:row>
      <xdr:rowOff>92837</xdr:rowOff>
    </xdr:to>
    <xdr:cxnSp macro="">
      <xdr:nvCxnSpPr>
        <xdr:cNvPr id="723" name="直線コネクタ 722"/>
        <xdr:cNvCxnSpPr/>
      </xdr:nvCxnSpPr>
      <xdr:spPr>
        <a:xfrm>
          <a:off x="20434300" y="67597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4" name="フローチャート : 判断 723"/>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5" name="テキスト ボックス 724"/>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73243</xdr:rowOff>
    </xdr:from>
    <xdr:to>
      <xdr:col>29</xdr:col>
      <xdr:colOff>517525</xdr:colOff>
      <xdr:row>39</xdr:row>
      <xdr:rowOff>98878</xdr:rowOff>
    </xdr:to>
    <xdr:cxnSp macro="">
      <xdr:nvCxnSpPr>
        <xdr:cNvPr id="726" name="直線コネクタ 725"/>
        <xdr:cNvCxnSpPr/>
      </xdr:nvCxnSpPr>
      <xdr:spPr>
        <a:xfrm flipV="1">
          <a:off x="19545300" y="6759793"/>
          <a:ext cx="889000" cy="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7" name="フローチャート : 判断 726"/>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8" name="テキスト ボックス 727"/>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9" name="直線コネクタ 72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30" name="フローチャート : 判断 729"/>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31" name="テキスト ボックス 730"/>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2" name="フローチャート : 判断 731"/>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3" name="テキスト ボックス 732"/>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41711</xdr:rowOff>
    </xdr:from>
    <xdr:to>
      <xdr:col>32</xdr:col>
      <xdr:colOff>238125</xdr:colOff>
      <xdr:row>39</xdr:row>
      <xdr:rowOff>143311</xdr:rowOff>
    </xdr:to>
    <xdr:sp macro="" textlink="">
      <xdr:nvSpPr>
        <xdr:cNvPr id="739" name="円/楕円 738"/>
        <xdr:cNvSpPr/>
      </xdr:nvSpPr>
      <xdr:spPr>
        <a:xfrm>
          <a:off x="221107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128088</xdr:rowOff>
    </xdr:from>
    <xdr:ext cx="313932" cy="259045"/>
    <xdr:sp macro="" textlink="">
      <xdr:nvSpPr>
        <xdr:cNvPr id="740" name="投資及び出資金該当値テキスト"/>
        <xdr:cNvSpPr txBox="1"/>
      </xdr:nvSpPr>
      <xdr:spPr>
        <a:xfrm>
          <a:off x="22212300" y="664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42037</xdr:rowOff>
    </xdr:from>
    <xdr:to>
      <xdr:col>31</xdr:col>
      <xdr:colOff>85725</xdr:colOff>
      <xdr:row>39</xdr:row>
      <xdr:rowOff>143637</xdr:rowOff>
    </xdr:to>
    <xdr:sp macro="" textlink="">
      <xdr:nvSpPr>
        <xdr:cNvPr id="741" name="円/楕円 740"/>
        <xdr:cNvSpPr/>
      </xdr:nvSpPr>
      <xdr:spPr>
        <a:xfrm>
          <a:off x="21272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134764</xdr:rowOff>
    </xdr:from>
    <xdr:ext cx="313932" cy="259045"/>
    <xdr:sp macro="" textlink="">
      <xdr:nvSpPr>
        <xdr:cNvPr id="742" name="テキスト ボックス 741"/>
        <xdr:cNvSpPr txBox="1"/>
      </xdr:nvSpPr>
      <xdr:spPr>
        <a:xfrm>
          <a:off x="21166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22443</xdr:rowOff>
    </xdr:from>
    <xdr:to>
      <xdr:col>29</xdr:col>
      <xdr:colOff>568325</xdr:colOff>
      <xdr:row>39</xdr:row>
      <xdr:rowOff>124043</xdr:rowOff>
    </xdr:to>
    <xdr:sp macro="" textlink="">
      <xdr:nvSpPr>
        <xdr:cNvPr id="743" name="円/楕円 742"/>
        <xdr:cNvSpPr/>
      </xdr:nvSpPr>
      <xdr:spPr>
        <a:xfrm>
          <a:off x="20383500" y="67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115170</xdr:rowOff>
    </xdr:from>
    <xdr:ext cx="378565" cy="259045"/>
    <xdr:sp macro="" textlink="">
      <xdr:nvSpPr>
        <xdr:cNvPr id="744" name="テキスト ボックス 743"/>
        <xdr:cNvSpPr txBox="1"/>
      </xdr:nvSpPr>
      <xdr:spPr>
        <a:xfrm>
          <a:off x="20245017" y="6801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5" name="円/楕円 74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6" name="テキスト ボックス 74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7" name="円/楕円 74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8" name="テキスト ボックス 74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70" name="直線コネクタ 769"/>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71"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2" name="直線コネクタ 771"/>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3"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4" name="直線コネクタ 773"/>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48809</xdr:rowOff>
    </xdr:from>
    <xdr:to>
      <xdr:col>32</xdr:col>
      <xdr:colOff>187325</xdr:colOff>
      <xdr:row>55</xdr:row>
      <xdr:rowOff>163131</xdr:rowOff>
    </xdr:to>
    <xdr:cxnSp macro="">
      <xdr:nvCxnSpPr>
        <xdr:cNvPr id="775" name="直線コネクタ 774"/>
        <xdr:cNvCxnSpPr/>
      </xdr:nvCxnSpPr>
      <xdr:spPr>
        <a:xfrm flipV="1">
          <a:off x="21323300" y="9478559"/>
          <a:ext cx="838200" cy="1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57291</xdr:rowOff>
    </xdr:from>
    <xdr:ext cx="469744" cy="259045"/>
    <xdr:sp macro="" textlink="">
      <xdr:nvSpPr>
        <xdr:cNvPr id="776" name="貸付金平均値テキスト"/>
        <xdr:cNvSpPr txBox="1"/>
      </xdr:nvSpPr>
      <xdr:spPr>
        <a:xfrm>
          <a:off x="22212300" y="982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7" name="フローチャート : 判断 776"/>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163131</xdr:rowOff>
    </xdr:from>
    <xdr:to>
      <xdr:col>31</xdr:col>
      <xdr:colOff>34925</xdr:colOff>
      <xdr:row>56</xdr:row>
      <xdr:rowOff>54981</xdr:rowOff>
    </xdr:to>
    <xdr:cxnSp macro="">
      <xdr:nvCxnSpPr>
        <xdr:cNvPr id="778" name="直線コネクタ 777"/>
        <xdr:cNvCxnSpPr/>
      </xdr:nvCxnSpPr>
      <xdr:spPr>
        <a:xfrm flipV="1">
          <a:off x="20434300" y="9592881"/>
          <a:ext cx="889000" cy="6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9" name="フローチャート : 判断 778"/>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80" name="テキスト ボックス 779"/>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54981</xdr:rowOff>
    </xdr:from>
    <xdr:to>
      <xdr:col>29</xdr:col>
      <xdr:colOff>517525</xdr:colOff>
      <xdr:row>56</xdr:row>
      <xdr:rowOff>115697</xdr:rowOff>
    </xdr:to>
    <xdr:cxnSp macro="">
      <xdr:nvCxnSpPr>
        <xdr:cNvPr id="781" name="直線コネクタ 780"/>
        <xdr:cNvCxnSpPr/>
      </xdr:nvCxnSpPr>
      <xdr:spPr>
        <a:xfrm flipV="1">
          <a:off x="19545300" y="9656181"/>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2" name="フローチャート : 判断 781"/>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128523</xdr:rowOff>
    </xdr:from>
    <xdr:ext cx="469744" cy="259045"/>
    <xdr:sp macro="" textlink="">
      <xdr:nvSpPr>
        <xdr:cNvPr id="783" name="テキスト ボックス 782"/>
        <xdr:cNvSpPr txBox="1"/>
      </xdr:nvSpPr>
      <xdr:spPr>
        <a:xfrm>
          <a:off x="20199427" y="99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61656</xdr:rowOff>
    </xdr:from>
    <xdr:to>
      <xdr:col>28</xdr:col>
      <xdr:colOff>314325</xdr:colOff>
      <xdr:row>56</xdr:row>
      <xdr:rowOff>115697</xdr:rowOff>
    </xdr:to>
    <xdr:cxnSp macro="">
      <xdr:nvCxnSpPr>
        <xdr:cNvPr id="784" name="直線コネクタ 783"/>
        <xdr:cNvCxnSpPr/>
      </xdr:nvCxnSpPr>
      <xdr:spPr>
        <a:xfrm>
          <a:off x="18656300" y="9662856"/>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5" name="フローチャート : 判断 784"/>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108978</xdr:rowOff>
    </xdr:from>
    <xdr:ext cx="534377" cy="259045"/>
    <xdr:sp macro="" textlink="">
      <xdr:nvSpPr>
        <xdr:cNvPr id="786" name="テキスト ボックス 785"/>
        <xdr:cNvSpPr txBox="1"/>
      </xdr:nvSpPr>
      <xdr:spPr>
        <a:xfrm>
          <a:off x="19278111" y="98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7" name="フローチャート : 判断 786"/>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82872</xdr:rowOff>
    </xdr:from>
    <xdr:ext cx="534377" cy="259045"/>
    <xdr:sp macro="" textlink="">
      <xdr:nvSpPr>
        <xdr:cNvPr id="788" name="テキスト ボックス 787"/>
        <xdr:cNvSpPr txBox="1"/>
      </xdr:nvSpPr>
      <xdr:spPr>
        <a:xfrm>
          <a:off x="18389111" y="98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169459</xdr:rowOff>
    </xdr:from>
    <xdr:to>
      <xdr:col>32</xdr:col>
      <xdr:colOff>238125</xdr:colOff>
      <xdr:row>55</xdr:row>
      <xdr:rowOff>99609</xdr:rowOff>
    </xdr:to>
    <xdr:sp macro="" textlink="">
      <xdr:nvSpPr>
        <xdr:cNvPr id="794" name="円/楕円 793"/>
        <xdr:cNvSpPr/>
      </xdr:nvSpPr>
      <xdr:spPr>
        <a:xfrm>
          <a:off x="22110700" y="94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20886</xdr:rowOff>
    </xdr:from>
    <xdr:ext cx="534377" cy="259045"/>
    <xdr:sp macro="" textlink="">
      <xdr:nvSpPr>
        <xdr:cNvPr id="795" name="貸付金該当値テキスト"/>
        <xdr:cNvSpPr txBox="1"/>
      </xdr:nvSpPr>
      <xdr:spPr>
        <a:xfrm>
          <a:off x="22212300" y="92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26,476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112331</xdr:rowOff>
    </xdr:from>
    <xdr:to>
      <xdr:col>31</xdr:col>
      <xdr:colOff>85725</xdr:colOff>
      <xdr:row>56</xdr:row>
      <xdr:rowOff>42481</xdr:rowOff>
    </xdr:to>
    <xdr:sp macro="" textlink="">
      <xdr:nvSpPr>
        <xdr:cNvPr id="796" name="円/楕円 795"/>
        <xdr:cNvSpPr/>
      </xdr:nvSpPr>
      <xdr:spPr>
        <a:xfrm>
          <a:off x="21272500" y="95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59008</xdr:rowOff>
    </xdr:from>
    <xdr:ext cx="534377" cy="259045"/>
    <xdr:sp macro="" textlink="">
      <xdr:nvSpPr>
        <xdr:cNvPr id="797" name="テキスト ボックス 796"/>
        <xdr:cNvSpPr txBox="1"/>
      </xdr:nvSpPr>
      <xdr:spPr>
        <a:xfrm>
          <a:off x="21056111" y="93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4181</xdr:rowOff>
    </xdr:from>
    <xdr:to>
      <xdr:col>29</xdr:col>
      <xdr:colOff>568325</xdr:colOff>
      <xdr:row>56</xdr:row>
      <xdr:rowOff>105781</xdr:rowOff>
    </xdr:to>
    <xdr:sp macro="" textlink="">
      <xdr:nvSpPr>
        <xdr:cNvPr id="798" name="円/楕円 797"/>
        <xdr:cNvSpPr/>
      </xdr:nvSpPr>
      <xdr:spPr>
        <a:xfrm>
          <a:off x="20383500" y="960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122308</xdr:rowOff>
    </xdr:from>
    <xdr:ext cx="534377" cy="259045"/>
    <xdr:sp macro="" textlink="">
      <xdr:nvSpPr>
        <xdr:cNvPr id="799" name="テキスト ボックス 798"/>
        <xdr:cNvSpPr txBox="1"/>
      </xdr:nvSpPr>
      <xdr:spPr>
        <a:xfrm>
          <a:off x="20167111" y="938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64897</xdr:rowOff>
    </xdr:from>
    <xdr:to>
      <xdr:col>28</xdr:col>
      <xdr:colOff>365125</xdr:colOff>
      <xdr:row>56</xdr:row>
      <xdr:rowOff>166497</xdr:rowOff>
    </xdr:to>
    <xdr:sp macro="" textlink="">
      <xdr:nvSpPr>
        <xdr:cNvPr id="800" name="円/楕円 799"/>
        <xdr:cNvSpPr/>
      </xdr:nvSpPr>
      <xdr:spPr>
        <a:xfrm>
          <a:off x="19494500" y="96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11574</xdr:rowOff>
    </xdr:from>
    <xdr:ext cx="534377" cy="259045"/>
    <xdr:sp macro="" textlink="">
      <xdr:nvSpPr>
        <xdr:cNvPr id="801" name="テキスト ボックス 800"/>
        <xdr:cNvSpPr txBox="1"/>
      </xdr:nvSpPr>
      <xdr:spPr>
        <a:xfrm>
          <a:off x="19278111" y="944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10856</xdr:rowOff>
    </xdr:from>
    <xdr:to>
      <xdr:col>27</xdr:col>
      <xdr:colOff>161925</xdr:colOff>
      <xdr:row>56</xdr:row>
      <xdr:rowOff>112456</xdr:rowOff>
    </xdr:to>
    <xdr:sp macro="" textlink="">
      <xdr:nvSpPr>
        <xdr:cNvPr id="802" name="円/楕円 801"/>
        <xdr:cNvSpPr/>
      </xdr:nvSpPr>
      <xdr:spPr>
        <a:xfrm>
          <a:off x="18605500" y="96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128983</xdr:rowOff>
    </xdr:from>
    <xdr:ext cx="534377" cy="259045"/>
    <xdr:sp macro="" textlink="">
      <xdr:nvSpPr>
        <xdr:cNvPr id="803" name="テキスト ボックス 802"/>
        <xdr:cNvSpPr txBox="1"/>
      </xdr:nvSpPr>
      <xdr:spPr>
        <a:xfrm>
          <a:off x="18389111" y="938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8" name="直線コネクタ 827"/>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9"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30" name="直線コネクタ 829"/>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31"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2" name="直線コネクタ 831"/>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49174</xdr:rowOff>
    </xdr:from>
    <xdr:to>
      <xdr:col>32</xdr:col>
      <xdr:colOff>187325</xdr:colOff>
      <xdr:row>77</xdr:row>
      <xdr:rowOff>33934</xdr:rowOff>
    </xdr:to>
    <xdr:cxnSp macro="">
      <xdr:nvCxnSpPr>
        <xdr:cNvPr id="833" name="直線コネクタ 832"/>
        <xdr:cNvCxnSpPr/>
      </xdr:nvCxnSpPr>
      <xdr:spPr>
        <a:xfrm flipV="1">
          <a:off x="21323300" y="13079374"/>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4"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5" name="フローチャート : 判断 834"/>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158369</xdr:rowOff>
    </xdr:from>
    <xdr:to>
      <xdr:col>31</xdr:col>
      <xdr:colOff>34925</xdr:colOff>
      <xdr:row>77</xdr:row>
      <xdr:rowOff>33934</xdr:rowOff>
    </xdr:to>
    <xdr:cxnSp macro="">
      <xdr:nvCxnSpPr>
        <xdr:cNvPr id="836" name="直線コネクタ 835"/>
        <xdr:cNvCxnSpPr/>
      </xdr:nvCxnSpPr>
      <xdr:spPr>
        <a:xfrm>
          <a:off x="20434300" y="13188569"/>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7" name="フローチャート : 判断 836"/>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8" name="テキスト ボックス 837"/>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158369</xdr:rowOff>
    </xdr:from>
    <xdr:to>
      <xdr:col>29</xdr:col>
      <xdr:colOff>517525</xdr:colOff>
      <xdr:row>77</xdr:row>
      <xdr:rowOff>122746</xdr:rowOff>
    </xdr:to>
    <xdr:cxnSp macro="">
      <xdr:nvCxnSpPr>
        <xdr:cNvPr id="839" name="直線コネクタ 838"/>
        <xdr:cNvCxnSpPr/>
      </xdr:nvCxnSpPr>
      <xdr:spPr>
        <a:xfrm flipV="1">
          <a:off x="19545300" y="13188569"/>
          <a:ext cx="889000" cy="1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40" name="フローチャート : 判断 839"/>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41" name="テキスト ボックス 840"/>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122746</xdr:rowOff>
    </xdr:from>
    <xdr:to>
      <xdr:col>28</xdr:col>
      <xdr:colOff>314325</xdr:colOff>
      <xdr:row>77</xdr:row>
      <xdr:rowOff>147549</xdr:rowOff>
    </xdr:to>
    <xdr:cxnSp macro="">
      <xdr:nvCxnSpPr>
        <xdr:cNvPr id="842" name="直線コネクタ 841"/>
        <xdr:cNvCxnSpPr/>
      </xdr:nvCxnSpPr>
      <xdr:spPr>
        <a:xfrm flipV="1">
          <a:off x="18656300" y="13324396"/>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3" name="フローチャート : 判断 842"/>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4" name="テキスト ボックス 843"/>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5" name="フローチャート : 判断 844"/>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6" name="テキスト ボックス 845"/>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169824</xdr:rowOff>
    </xdr:from>
    <xdr:to>
      <xdr:col>32</xdr:col>
      <xdr:colOff>238125</xdr:colOff>
      <xdr:row>76</xdr:row>
      <xdr:rowOff>99974</xdr:rowOff>
    </xdr:to>
    <xdr:sp macro="" textlink="">
      <xdr:nvSpPr>
        <xdr:cNvPr id="852" name="円/楕円 851"/>
        <xdr:cNvSpPr/>
      </xdr:nvSpPr>
      <xdr:spPr>
        <a:xfrm>
          <a:off x="22110700" y="130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148251</xdr:rowOff>
    </xdr:from>
    <xdr:ext cx="534377" cy="259045"/>
    <xdr:sp macro="" textlink="">
      <xdr:nvSpPr>
        <xdr:cNvPr id="853" name="繰出金該当値テキスト"/>
        <xdr:cNvSpPr txBox="1"/>
      </xdr:nvSpPr>
      <xdr:spPr>
        <a:xfrm>
          <a:off x="22212300"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154584</xdr:rowOff>
    </xdr:from>
    <xdr:to>
      <xdr:col>31</xdr:col>
      <xdr:colOff>85725</xdr:colOff>
      <xdr:row>77</xdr:row>
      <xdr:rowOff>84734</xdr:rowOff>
    </xdr:to>
    <xdr:sp macro="" textlink="">
      <xdr:nvSpPr>
        <xdr:cNvPr id="854" name="円/楕円 853"/>
        <xdr:cNvSpPr/>
      </xdr:nvSpPr>
      <xdr:spPr>
        <a:xfrm>
          <a:off x="21272500" y="13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75861</xdr:rowOff>
    </xdr:from>
    <xdr:ext cx="534377" cy="259045"/>
    <xdr:sp macro="" textlink="">
      <xdr:nvSpPr>
        <xdr:cNvPr id="855" name="テキスト ボックス 854"/>
        <xdr:cNvSpPr txBox="1"/>
      </xdr:nvSpPr>
      <xdr:spPr>
        <a:xfrm>
          <a:off x="21056111" y="132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107569</xdr:rowOff>
    </xdr:from>
    <xdr:to>
      <xdr:col>29</xdr:col>
      <xdr:colOff>568325</xdr:colOff>
      <xdr:row>77</xdr:row>
      <xdr:rowOff>37719</xdr:rowOff>
    </xdr:to>
    <xdr:sp macro="" textlink="">
      <xdr:nvSpPr>
        <xdr:cNvPr id="856" name="円/楕円 855"/>
        <xdr:cNvSpPr/>
      </xdr:nvSpPr>
      <xdr:spPr>
        <a:xfrm>
          <a:off x="20383500" y="131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28846</xdr:rowOff>
    </xdr:from>
    <xdr:ext cx="534377" cy="259045"/>
    <xdr:sp macro="" textlink="">
      <xdr:nvSpPr>
        <xdr:cNvPr id="857" name="テキスト ボックス 856"/>
        <xdr:cNvSpPr txBox="1"/>
      </xdr:nvSpPr>
      <xdr:spPr>
        <a:xfrm>
          <a:off x="20167111" y="132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71946</xdr:rowOff>
    </xdr:from>
    <xdr:to>
      <xdr:col>28</xdr:col>
      <xdr:colOff>365125</xdr:colOff>
      <xdr:row>78</xdr:row>
      <xdr:rowOff>2096</xdr:rowOff>
    </xdr:to>
    <xdr:sp macro="" textlink="">
      <xdr:nvSpPr>
        <xdr:cNvPr id="858" name="円/楕円 857"/>
        <xdr:cNvSpPr/>
      </xdr:nvSpPr>
      <xdr:spPr>
        <a:xfrm>
          <a:off x="19494500" y="132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164673</xdr:rowOff>
    </xdr:from>
    <xdr:ext cx="534377" cy="259045"/>
    <xdr:sp macro="" textlink="">
      <xdr:nvSpPr>
        <xdr:cNvPr id="859" name="テキスト ボックス 858"/>
        <xdr:cNvSpPr txBox="1"/>
      </xdr:nvSpPr>
      <xdr:spPr>
        <a:xfrm>
          <a:off x="19278111" y="133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96749</xdr:rowOff>
    </xdr:from>
    <xdr:to>
      <xdr:col>27</xdr:col>
      <xdr:colOff>161925</xdr:colOff>
      <xdr:row>78</xdr:row>
      <xdr:rowOff>26899</xdr:rowOff>
    </xdr:to>
    <xdr:sp macro="" textlink="">
      <xdr:nvSpPr>
        <xdr:cNvPr id="860" name="円/楕円 859"/>
        <xdr:cNvSpPr/>
      </xdr:nvSpPr>
      <xdr:spPr>
        <a:xfrm>
          <a:off x="18605500" y="132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18026</xdr:rowOff>
    </xdr:from>
    <xdr:ext cx="534377" cy="259045"/>
    <xdr:sp macro="" textlink="">
      <xdr:nvSpPr>
        <xdr:cNvPr id="861" name="テキスト ボックス 860"/>
        <xdr:cNvSpPr txBox="1"/>
      </xdr:nvSpPr>
      <xdr:spPr>
        <a:xfrm>
          <a:off x="18389111" y="133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類似団体と比較すると人件費・補助費等・貸付金・維持補修費・公債費・扶助費が高い状況となっている。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rtl="0" eaLnBrk="1" fontAlgn="auto" latinLnBrk="0" hangingPunct="1"/>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扶助費については，生活保護費が減少したものの，</a:t>
          </a:r>
          <a:r>
            <a:rPr lang="ja-JP" altLang="ja-JP" sz="1100" b="0" i="0" baseline="0">
              <a:solidFill>
                <a:schemeClr val="dk1"/>
              </a:solidFill>
              <a:effectLst/>
              <a:latin typeface="+mn-lt"/>
              <a:ea typeface="+mn-ea"/>
              <a:cs typeface="+mn-cs"/>
            </a:rPr>
            <a:t>子ども・子育て支援新制度に係る「施設型給付」の開始による児童福祉費の増や障害者福祉費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により，平成２６年度と比較して高くなっている。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また，補助費等については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「補助金のあり方に関するガイドライン」を基に，積極的な見直しを行い</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，補助金の削減および適正化に努めるなど住民１人あたりのコストの削減に努めていく。</a:t>
          </a: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268,617
267,751
677.86
140,294,201
137,520,941
2,399,982
72,627,075
146,597,759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171269</xdr:rowOff>
    </xdr:from>
    <xdr:to>
      <xdr:col>6</xdr:col>
      <xdr:colOff>511175</xdr:colOff>
      <xdr:row>35</xdr:row>
      <xdr:rowOff>83639</xdr:rowOff>
    </xdr:to>
    <xdr:cxnSp macro="">
      <xdr:nvCxnSpPr>
        <xdr:cNvPr id="63" name="直線コネクタ 62"/>
        <xdr:cNvCxnSpPr/>
      </xdr:nvCxnSpPr>
      <xdr:spPr>
        <a:xfrm flipV="1">
          <a:off x="3797300" y="6000569"/>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83639</xdr:rowOff>
    </xdr:from>
    <xdr:to>
      <xdr:col>5</xdr:col>
      <xdr:colOff>358775</xdr:colOff>
      <xdr:row>35</xdr:row>
      <xdr:rowOff>103233</xdr:rowOff>
    </xdr:to>
    <xdr:cxnSp macro="">
      <xdr:nvCxnSpPr>
        <xdr:cNvPr id="66" name="直線コネクタ 65"/>
        <xdr:cNvCxnSpPr/>
      </xdr:nvCxnSpPr>
      <xdr:spPr>
        <a:xfrm flipV="1">
          <a:off x="2908300" y="60843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48804</xdr:rowOff>
    </xdr:from>
    <xdr:to>
      <xdr:col>4</xdr:col>
      <xdr:colOff>155575</xdr:colOff>
      <xdr:row>35</xdr:row>
      <xdr:rowOff>103233</xdr:rowOff>
    </xdr:to>
    <xdr:cxnSp macro="">
      <xdr:nvCxnSpPr>
        <xdr:cNvPr id="69" name="直線コネクタ 68"/>
        <xdr:cNvCxnSpPr/>
      </xdr:nvCxnSpPr>
      <xdr:spPr>
        <a:xfrm>
          <a:off x="2019300" y="604955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25944</xdr:rowOff>
    </xdr:from>
    <xdr:to>
      <xdr:col>2</xdr:col>
      <xdr:colOff>638175</xdr:colOff>
      <xdr:row>35</xdr:row>
      <xdr:rowOff>48804</xdr:rowOff>
    </xdr:to>
    <xdr:cxnSp macro="">
      <xdr:nvCxnSpPr>
        <xdr:cNvPr id="72" name="直線コネクタ 71"/>
        <xdr:cNvCxnSpPr/>
      </xdr:nvCxnSpPr>
      <xdr:spPr>
        <a:xfrm>
          <a:off x="1130300" y="5683794"/>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120469</xdr:rowOff>
    </xdr:from>
    <xdr:to>
      <xdr:col>6</xdr:col>
      <xdr:colOff>561975</xdr:colOff>
      <xdr:row>35</xdr:row>
      <xdr:rowOff>50619</xdr:rowOff>
    </xdr:to>
    <xdr:sp macro="" textlink="">
      <xdr:nvSpPr>
        <xdr:cNvPr id="82" name="円/楕円 81"/>
        <xdr:cNvSpPr/>
      </xdr:nvSpPr>
      <xdr:spPr>
        <a:xfrm>
          <a:off x="4584700" y="59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98896</xdr:rowOff>
    </xdr:from>
    <xdr:ext cx="469744" cy="259045"/>
    <xdr:sp macro="" textlink="">
      <xdr:nvSpPr>
        <xdr:cNvPr id="83" name="議会費該当値テキスト"/>
        <xdr:cNvSpPr txBox="1"/>
      </xdr:nvSpPr>
      <xdr:spPr>
        <a:xfrm>
          <a:off x="4686300" y="5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32839</xdr:rowOff>
    </xdr:from>
    <xdr:to>
      <xdr:col>5</xdr:col>
      <xdr:colOff>409575</xdr:colOff>
      <xdr:row>35</xdr:row>
      <xdr:rowOff>134439</xdr:rowOff>
    </xdr:to>
    <xdr:sp macro="" textlink="">
      <xdr:nvSpPr>
        <xdr:cNvPr id="84" name="円/楕円 83"/>
        <xdr:cNvSpPr/>
      </xdr:nvSpPr>
      <xdr:spPr>
        <a:xfrm>
          <a:off x="3746500" y="60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125566</xdr:rowOff>
    </xdr:from>
    <xdr:ext cx="469744" cy="259045"/>
    <xdr:sp macro="" textlink="">
      <xdr:nvSpPr>
        <xdr:cNvPr id="85" name="テキスト ボックス 84"/>
        <xdr:cNvSpPr txBox="1"/>
      </xdr:nvSpPr>
      <xdr:spPr>
        <a:xfrm>
          <a:off x="3562427" y="61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52433</xdr:rowOff>
    </xdr:from>
    <xdr:to>
      <xdr:col>4</xdr:col>
      <xdr:colOff>206375</xdr:colOff>
      <xdr:row>35</xdr:row>
      <xdr:rowOff>154033</xdr:rowOff>
    </xdr:to>
    <xdr:sp macro="" textlink="">
      <xdr:nvSpPr>
        <xdr:cNvPr id="86" name="円/楕円 85"/>
        <xdr:cNvSpPr/>
      </xdr:nvSpPr>
      <xdr:spPr>
        <a:xfrm>
          <a:off x="28575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145160</xdr:rowOff>
    </xdr:from>
    <xdr:ext cx="469744" cy="259045"/>
    <xdr:sp macro="" textlink="">
      <xdr:nvSpPr>
        <xdr:cNvPr id="87" name="テキスト ボックス 86"/>
        <xdr:cNvSpPr txBox="1"/>
      </xdr:nvSpPr>
      <xdr:spPr>
        <a:xfrm>
          <a:off x="2673427"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169454</xdr:rowOff>
    </xdr:from>
    <xdr:to>
      <xdr:col>3</xdr:col>
      <xdr:colOff>3175</xdr:colOff>
      <xdr:row>35</xdr:row>
      <xdr:rowOff>99604</xdr:rowOff>
    </xdr:to>
    <xdr:sp macro="" textlink="">
      <xdr:nvSpPr>
        <xdr:cNvPr id="88" name="円/楕円 87"/>
        <xdr:cNvSpPr/>
      </xdr:nvSpPr>
      <xdr:spPr>
        <a:xfrm>
          <a:off x="1968500" y="59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90731</xdr:rowOff>
    </xdr:from>
    <xdr:ext cx="469744" cy="259045"/>
    <xdr:sp macro="" textlink="">
      <xdr:nvSpPr>
        <xdr:cNvPr id="89" name="テキスト ボックス 88"/>
        <xdr:cNvSpPr txBox="1"/>
      </xdr:nvSpPr>
      <xdr:spPr>
        <a:xfrm>
          <a:off x="1784427" y="60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146594</xdr:rowOff>
    </xdr:from>
    <xdr:to>
      <xdr:col>1</xdr:col>
      <xdr:colOff>485775</xdr:colOff>
      <xdr:row>33</xdr:row>
      <xdr:rowOff>76744</xdr:rowOff>
    </xdr:to>
    <xdr:sp macro="" textlink="">
      <xdr:nvSpPr>
        <xdr:cNvPr id="90" name="円/楕円 89"/>
        <xdr:cNvSpPr/>
      </xdr:nvSpPr>
      <xdr:spPr>
        <a:xfrm>
          <a:off x="1079500" y="56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67871</xdr:rowOff>
    </xdr:from>
    <xdr:ext cx="469744" cy="259045"/>
    <xdr:sp macro="" textlink="">
      <xdr:nvSpPr>
        <xdr:cNvPr id="91" name="テキスト ボックス 90"/>
        <xdr:cNvSpPr txBox="1"/>
      </xdr:nvSpPr>
      <xdr:spPr>
        <a:xfrm>
          <a:off x="895427" y="57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156707</xdr:rowOff>
    </xdr:from>
    <xdr:to>
      <xdr:col>6</xdr:col>
      <xdr:colOff>511175</xdr:colOff>
      <xdr:row>57</xdr:row>
      <xdr:rowOff>91054</xdr:rowOff>
    </xdr:to>
    <xdr:cxnSp macro="">
      <xdr:nvCxnSpPr>
        <xdr:cNvPr id="119" name="直線コネクタ 118"/>
        <xdr:cNvCxnSpPr/>
      </xdr:nvCxnSpPr>
      <xdr:spPr>
        <a:xfrm flipV="1">
          <a:off x="3797300" y="9757907"/>
          <a:ext cx="838200" cy="10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106873</xdr:rowOff>
    </xdr:from>
    <xdr:to>
      <xdr:col>5</xdr:col>
      <xdr:colOff>358775</xdr:colOff>
      <xdr:row>57</xdr:row>
      <xdr:rowOff>91054</xdr:rowOff>
    </xdr:to>
    <xdr:cxnSp macro="">
      <xdr:nvCxnSpPr>
        <xdr:cNvPr id="122" name="直線コネクタ 121"/>
        <xdr:cNvCxnSpPr/>
      </xdr:nvCxnSpPr>
      <xdr:spPr>
        <a:xfrm>
          <a:off x="2908300" y="9365173"/>
          <a:ext cx="889000" cy="4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106873</xdr:rowOff>
    </xdr:from>
    <xdr:to>
      <xdr:col>4</xdr:col>
      <xdr:colOff>155575</xdr:colOff>
      <xdr:row>56</xdr:row>
      <xdr:rowOff>159794</xdr:rowOff>
    </xdr:to>
    <xdr:cxnSp macro="">
      <xdr:nvCxnSpPr>
        <xdr:cNvPr id="125" name="直線コネクタ 124"/>
        <xdr:cNvCxnSpPr/>
      </xdr:nvCxnSpPr>
      <xdr:spPr>
        <a:xfrm flipV="1">
          <a:off x="2019300" y="9365173"/>
          <a:ext cx="889000" cy="3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129504</xdr:rowOff>
    </xdr:from>
    <xdr:to>
      <xdr:col>2</xdr:col>
      <xdr:colOff>638175</xdr:colOff>
      <xdr:row>56</xdr:row>
      <xdr:rowOff>159794</xdr:rowOff>
    </xdr:to>
    <xdr:cxnSp macro="">
      <xdr:nvCxnSpPr>
        <xdr:cNvPr id="128" name="直線コネクタ 127"/>
        <xdr:cNvCxnSpPr/>
      </xdr:nvCxnSpPr>
      <xdr:spPr>
        <a:xfrm>
          <a:off x="1130300" y="9730704"/>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105907</xdr:rowOff>
    </xdr:from>
    <xdr:to>
      <xdr:col>6</xdr:col>
      <xdr:colOff>561975</xdr:colOff>
      <xdr:row>57</xdr:row>
      <xdr:rowOff>36057</xdr:rowOff>
    </xdr:to>
    <xdr:sp macro="" textlink="">
      <xdr:nvSpPr>
        <xdr:cNvPr id="138" name="円/楕円 137"/>
        <xdr:cNvSpPr/>
      </xdr:nvSpPr>
      <xdr:spPr>
        <a:xfrm>
          <a:off x="4584700" y="97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84334</xdr:rowOff>
    </xdr:from>
    <xdr:ext cx="534377" cy="259045"/>
    <xdr:sp macro="" textlink="">
      <xdr:nvSpPr>
        <xdr:cNvPr id="139" name="総務費該当値テキスト"/>
        <xdr:cNvSpPr txBox="1"/>
      </xdr:nvSpPr>
      <xdr:spPr>
        <a:xfrm>
          <a:off x="4686300" y="96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40254</xdr:rowOff>
    </xdr:from>
    <xdr:to>
      <xdr:col>5</xdr:col>
      <xdr:colOff>409575</xdr:colOff>
      <xdr:row>57</xdr:row>
      <xdr:rowOff>141854</xdr:rowOff>
    </xdr:to>
    <xdr:sp macro="" textlink="">
      <xdr:nvSpPr>
        <xdr:cNvPr id="140" name="円/楕円 139"/>
        <xdr:cNvSpPr/>
      </xdr:nvSpPr>
      <xdr:spPr>
        <a:xfrm>
          <a:off x="3746500" y="98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132981</xdr:rowOff>
    </xdr:from>
    <xdr:ext cx="534377" cy="259045"/>
    <xdr:sp macro="" textlink="">
      <xdr:nvSpPr>
        <xdr:cNvPr id="141" name="テキスト ボックス 140"/>
        <xdr:cNvSpPr txBox="1"/>
      </xdr:nvSpPr>
      <xdr:spPr>
        <a:xfrm>
          <a:off x="3530111" y="990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56073</xdr:rowOff>
    </xdr:from>
    <xdr:to>
      <xdr:col>4</xdr:col>
      <xdr:colOff>206375</xdr:colOff>
      <xdr:row>54</xdr:row>
      <xdr:rowOff>157673</xdr:rowOff>
    </xdr:to>
    <xdr:sp macro="" textlink="">
      <xdr:nvSpPr>
        <xdr:cNvPr id="142" name="円/楕円 141"/>
        <xdr:cNvSpPr/>
      </xdr:nvSpPr>
      <xdr:spPr>
        <a:xfrm>
          <a:off x="2857500" y="93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2750</xdr:rowOff>
    </xdr:from>
    <xdr:ext cx="534377" cy="259045"/>
    <xdr:sp macro="" textlink="">
      <xdr:nvSpPr>
        <xdr:cNvPr id="143" name="テキスト ボックス 142"/>
        <xdr:cNvSpPr txBox="1"/>
      </xdr:nvSpPr>
      <xdr:spPr>
        <a:xfrm>
          <a:off x="2641111" y="90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108994</xdr:rowOff>
    </xdr:from>
    <xdr:to>
      <xdr:col>3</xdr:col>
      <xdr:colOff>3175</xdr:colOff>
      <xdr:row>57</xdr:row>
      <xdr:rowOff>39144</xdr:rowOff>
    </xdr:to>
    <xdr:sp macro="" textlink="">
      <xdr:nvSpPr>
        <xdr:cNvPr id="144" name="円/楕円 143"/>
        <xdr:cNvSpPr/>
      </xdr:nvSpPr>
      <xdr:spPr>
        <a:xfrm>
          <a:off x="1968500" y="97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30271</xdr:rowOff>
    </xdr:from>
    <xdr:ext cx="534377" cy="259045"/>
    <xdr:sp macro="" textlink="">
      <xdr:nvSpPr>
        <xdr:cNvPr id="145" name="テキスト ボックス 144"/>
        <xdr:cNvSpPr txBox="1"/>
      </xdr:nvSpPr>
      <xdr:spPr>
        <a:xfrm>
          <a:off x="1752111" y="98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78704</xdr:rowOff>
    </xdr:from>
    <xdr:to>
      <xdr:col>1</xdr:col>
      <xdr:colOff>485775</xdr:colOff>
      <xdr:row>57</xdr:row>
      <xdr:rowOff>8854</xdr:rowOff>
    </xdr:to>
    <xdr:sp macro="" textlink="">
      <xdr:nvSpPr>
        <xdr:cNvPr id="146" name="円/楕円 145"/>
        <xdr:cNvSpPr/>
      </xdr:nvSpPr>
      <xdr:spPr>
        <a:xfrm>
          <a:off x="1079500" y="96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171431</xdr:rowOff>
    </xdr:from>
    <xdr:ext cx="534377" cy="259045"/>
    <xdr:sp macro="" textlink="">
      <xdr:nvSpPr>
        <xdr:cNvPr id="147" name="テキスト ボックス 146"/>
        <xdr:cNvSpPr txBox="1"/>
      </xdr:nvSpPr>
      <xdr:spPr>
        <a:xfrm>
          <a:off x="863111" y="97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54018</xdr:rowOff>
    </xdr:from>
    <xdr:to>
      <xdr:col>6</xdr:col>
      <xdr:colOff>511175</xdr:colOff>
      <xdr:row>71</xdr:row>
      <xdr:rowOff>170626</xdr:rowOff>
    </xdr:to>
    <xdr:cxnSp macro="">
      <xdr:nvCxnSpPr>
        <xdr:cNvPr id="179" name="直線コネクタ 178"/>
        <xdr:cNvCxnSpPr/>
      </xdr:nvCxnSpPr>
      <xdr:spPr>
        <a:xfrm flipV="1">
          <a:off x="3797300" y="12226968"/>
          <a:ext cx="838200" cy="1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170626</xdr:rowOff>
    </xdr:from>
    <xdr:to>
      <xdr:col>5</xdr:col>
      <xdr:colOff>358775</xdr:colOff>
      <xdr:row>72</xdr:row>
      <xdr:rowOff>86959</xdr:rowOff>
    </xdr:to>
    <xdr:cxnSp macro="">
      <xdr:nvCxnSpPr>
        <xdr:cNvPr id="182" name="直線コネクタ 181"/>
        <xdr:cNvCxnSpPr/>
      </xdr:nvCxnSpPr>
      <xdr:spPr>
        <a:xfrm flipV="1">
          <a:off x="2908300" y="12343576"/>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86959</xdr:rowOff>
    </xdr:from>
    <xdr:to>
      <xdr:col>4</xdr:col>
      <xdr:colOff>155575</xdr:colOff>
      <xdr:row>72</xdr:row>
      <xdr:rowOff>158314</xdr:rowOff>
    </xdr:to>
    <xdr:cxnSp macro="">
      <xdr:nvCxnSpPr>
        <xdr:cNvPr id="185" name="直線コネクタ 184"/>
        <xdr:cNvCxnSpPr/>
      </xdr:nvCxnSpPr>
      <xdr:spPr>
        <a:xfrm flipV="1">
          <a:off x="2019300" y="12431359"/>
          <a:ext cx="889000" cy="7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156268</xdr:rowOff>
    </xdr:from>
    <xdr:to>
      <xdr:col>2</xdr:col>
      <xdr:colOff>638175</xdr:colOff>
      <xdr:row>72</xdr:row>
      <xdr:rowOff>158314</xdr:rowOff>
    </xdr:to>
    <xdr:cxnSp macro="">
      <xdr:nvCxnSpPr>
        <xdr:cNvPr id="188" name="直線コネクタ 187"/>
        <xdr:cNvCxnSpPr/>
      </xdr:nvCxnSpPr>
      <xdr:spPr>
        <a:xfrm>
          <a:off x="1130300" y="12500668"/>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2" name="テキスト ボックス 191"/>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3218</xdr:rowOff>
    </xdr:from>
    <xdr:to>
      <xdr:col>6</xdr:col>
      <xdr:colOff>561975</xdr:colOff>
      <xdr:row>71</xdr:row>
      <xdr:rowOff>104818</xdr:rowOff>
    </xdr:to>
    <xdr:sp macro="" textlink="">
      <xdr:nvSpPr>
        <xdr:cNvPr id="198" name="円/楕円 197"/>
        <xdr:cNvSpPr/>
      </xdr:nvSpPr>
      <xdr:spPr>
        <a:xfrm>
          <a:off x="4584700" y="121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127695</xdr:rowOff>
    </xdr:from>
    <xdr:ext cx="599010" cy="259045"/>
    <xdr:sp macro="" textlink="">
      <xdr:nvSpPr>
        <xdr:cNvPr id="199" name="民生費該当値テキスト"/>
        <xdr:cNvSpPr txBox="1"/>
      </xdr:nvSpPr>
      <xdr:spPr>
        <a:xfrm>
          <a:off x="4686300" y="1212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220,121</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119826</xdr:rowOff>
    </xdr:from>
    <xdr:to>
      <xdr:col>5</xdr:col>
      <xdr:colOff>409575</xdr:colOff>
      <xdr:row>72</xdr:row>
      <xdr:rowOff>49976</xdr:rowOff>
    </xdr:to>
    <xdr:sp macro="" textlink="">
      <xdr:nvSpPr>
        <xdr:cNvPr id="200" name="円/楕円 199"/>
        <xdr:cNvSpPr/>
      </xdr:nvSpPr>
      <xdr:spPr>
        <a:xfrm>
          <a:off x="3746500" y="122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66503</xdr:rowOff>
    </xdr:from>
    <xdr:ext cx="599010" cy="259045"/>
    <xdr:sp macro="" textlink="">
      <xdr:nvSpPr>
        <xdr:cNvPr id="201" name="テキスト ボックス 200"/>
        <xdr:cNvSpPr txBox="1"/>
      </xdr:nvSpPr>
      <xdr:spPr>
        <a:xfrm>
          <a:off x="3497794" y="1206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209,409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36159</xdr:rowOff>
    </xdr:from>
    <xdr:to>
      <xdr:col>4</xdr:col>
      <xdr:colOff>206375</xdr:colOff>
      <xdr:row>72</xdr:row>
      <xdr:rowOff>137759</xdr:rowOff>
    </xdr:to>
    <xdr:sp macro="" textlink="">
      <xdr:nvSpPr>
        <xdr:cNvPr id="202" name="円/楕円 201"/>
        <xdr:cNvSpPr/>
      </xdr:nvSpPr>
      <xdr:spPr>
        <a:xfrm>
          <a:off x="2857500" y="123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154286</xdr:rowOff>
    </xdr:from>
    <xdr:ext cx="599010" cy="259045"/>
    <xdr:sp macro="" textlink="">
      <xdr:nvSpPr>
        <xdr:cNvPr id="203" name="テキスト ボックス 202"/>
        <xdr:cNvSpPr txBox="1"/>
      </xdr:nvSpPr>
      <xdr:spPr>
        <a:xfrm>
          <a:off x="2608794" y="1215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107514</xdr:rowOff>
    </xdr:from>
    <xdr:to>
      <xdr:col>3</xdr:col>
      <xdr:colOff>3175</xdr:colOff>
      <xdr:row>73</xdr:row>
      <xdr:rowOff>37664</xdr:rowOff>
    </xdr:to>
    <xdr:sp macro="" textlink="">
      <xdr:nvSpPr>
        <xdr:cNvPr id="204" name="円/楕円 203"/>
        <xdr:cNvSpPr/>
      </xdr:nvSpPr>
      <xdr:spPr>
        <a:xfrm>
          <a:off x="1968500" y="124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54191</xdr:rowOff>
    </xdr:from>
    <xdr:ext cx="599010" cy="259045"/>
    <xdr:sp macro="" textlink="">
      <xdr:nvSpPr>
        <xdr:cNvPr id="205" name="テキスト ボックス 204"/>
        <xdr:cNvSpPr txBox="1"/>
      </xdr:nvSpPr>
      <xdr:spPr>
        <a:xfrm>
          <a:off x="1719794" y="1222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194,790</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105468</xdr:rowOff>
    </xdr:from>
    <xdr:to>
      <xdr:col>1</xdr:col>
      <xdr:colOff>485775</xdr:colOff>
      <xdr:row>73</xdr:row>
      <xdr:rowOff>35618</xdr:rowOff>
    </xdr:to>
    <xdr:sp macro="" textlink="">
      <xdr:nvSpPr>
        <xdr:cNvPr id="206" name="円/楕円 205"/>
        <xdr:cNvSpPr/>
      </xdr:nvSpPr>
      <xdr:spPr>
        <a:xfrm>
          <a:off x="1079500" y="1244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52145</xdr:rowOff>
    </xdr:from>
    <xdr:ext cx="599010" cy="259045"/>
    <xdr:sp macro="" textlink="">
      <xdr:nvSpPr>
        <xdr:cNvPr id="207" name="テキスト ボックス 206"/>
        <xdr:cNvSpPr txBox="1"/>
      </xdr:nvSpPr>
      <xdr:spPr>
        <a:xfrm>
          <a:off x="830794" y="1222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97486</xdr:rowOff>
    </xdr:from>
    <xdr:to>
      <xdr:col>6</xdr:col>
      <xdr:colOff>511175</xdr:colOff>
      <xdr:row>97</xdr:row>
      <xdr:rowOff>114840</xdr:rowOff>
    </xdr:to>
    <xdr:cxnSp macro="">
      <xdr:nvCxnSpPr>
        <xdr:cNvPr id="237" name="直線コネクタ 236"/>
        <xdr:cNvCxnSpPr/>
      </xdr:nvCxnSpPr>
      <xdr:spPr>
        <a:xfrm>
          <a:off x="3797300" y="16728136"/>
          <a:ext cx="8382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38"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97486</xdr:rowOff>
    </xdr:from>
    <xdr:to>
      <xdr:col>5</xdr:col>
      <xdr:colOff>358775</xdr:colOff>
      <xdr:row>97</xdr:row>
      <xdr:rowOff>153436</xdr:rowOff>
    </xdr:to>
    <xdr:cxnSp macro="">
      <xdr:nvCxnSpPr>
        <xdr:cNvPr id="240" name="直線コネクタ 239"/>
        <xdr:cNvCxnSpPr/>
      </xdr:nvCxnSpPr>
      <xdr:spPr>
        <a:xfrm flipV="1">
          <a:off x="2908300" y="16728136"/>
          <a:ext cx="8890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42" name="テキスト ボックス 241"/>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132708</xdr:rowOff>
    </xdr:from>
    <xdr:to>
      <xdr:col>4</xdr:col>
      <xdr:colOff>155575</xdr:colOff>
      <xdr:row>97</xdr:row>
      <xdr:rowOff>153436</xdr:rowOff>
    </xdr:to>
    <xdr:cxnSp macro="">
      <xdr:nvCxnSpPr>
        <xdr:cNvPr id="243" name="直線コネクタ 242"/>
        <xdr:cNvCxnSpPr/>
      </xdr:nvCxnSpPr>
      <xdr:spPr>
        <a:xfrm>
          <a:off x="2019300" y="16763358"/>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58374</xdr:rowOff>
    </xdr:from>
    <xdr:ext cx="534377" cy="259045"/>
    <xdr:sp macro="" textlink="">
      <xdr:nvSpPr>
        <xdr:cNvPr id="245" name="テキスト ボックス 244"/>
        <xdr:cNvSpPr txBox="1"/>
      </xdr:nvSpPr>
      <xdr:spPr>
        <a:xfrm>
          <a:off x="2641111" y="1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66739</xdr:rowOff>
    </xdr:from>
    <xdr:to>
      <xdr:col>2</xdr:col>
      <xdr:colOff>638175</xdr:colOff>
      <xdr:row>97</xdr:row>
      <xdr:rowOff>132708</xdr:rowOff>
    </xdr:to>
    <xdr:cxnSp macro="">
      <xdr:nvCxnSpPr>
        <xdr:cNvPr id="246" name="直線コネクタ 245"/>
        <xdr:cNvCxnSpPr/>
      </xdr:nvCxnSpPr>
      <xdr:spPr>
        <a:xfrm>
          <a:off x="1130300" y="16525939"/>
          <a:ext cx="889000" cy="2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64040</xdr:rowOff>
    </xdr:from>
    <xdr:to>
      <xdr:col>6</xdr:col>
      <xdr:colOff>561975</xdr:colOff>
      <xdr:row>97</xdr:row>
      <xdr:rowOff>165640</xdr:rowOff>
    </xdr:to>
    <xdr:sp macro="" textlink="">
      <xdr:nvSpPr>
        <xdr:cNvPr id="256" name="円/楕円 255"/>
        <xdr:cNvSpPr/>
      </xdr:nvSpPr>
      <xdr:spPr>
        <a:xfrm>
          <a:off x="4584700" y="166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86917</xdr:rowOff>
    </xdr:from>
    <xdr:ext cx="534377" cy="259045"/>
    <xdr:sp macro="" textlink="">
      <xdr:nvSpPr>
        <xdr:cNvPr id="257" name="衛生費該当値テキスト"/>
        <xdr:cNvSpPr txBox="1"/>
      </xdr:nvSpPr>
      <xdr:spPr>
        <a:xfrm>
          <a:off x="4686300" y="1654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46686</xdr:rowOff>
    </xdr:from>
    <xdr:to>
      <xdr:col>5</xdr:col>
      <xdr:colOff>409575</xdr:colOff>
      <xdr:row>97</xdr:row>
      <xdr:rowOff>148286</xdr:rowOff>
    </xdr:to>
    <xdr:sp macro="" textlink="">
      <xdr:nvSpPr>
        <xdr:cNvPr id="258" name="円/楕円 257"/>
        <xdr:cNvSpPr/>
      </xdr:nvSpPr>
      <xdr:spPr>
        <a:xfrm>
          <a:off x="3746500" y="166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164813</xdr:rowOff>
    </xdr:from>
    <xdr:ext cx="534377" cy="259045"/>
    <xdr:sp macro="" textlink="">
      <xdr:nvSpPr>
        <xdr:cNvPr id="259" name="テキスト ボックス 258"/>
        <xdr:cNvSpPr txBox="1"/>
      </xdr:nvSpPr>
      <xdr:spPr>
        <a:xfrm>
          <a:off x="3530111" y="164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102636</xdr:rowOff>
    </xdr:from>
    <xdr:to>
      <xdr:col>4</xdr:col>
      <xdr:colOff>206375</xdr:colOff>
      <xdr:row>98</xdr:row>
      <xdr:rowOff>32786</xdr:rowOff>
    </xdr:to>
    <xdr:sp macro="" textlink="">
      <xdr:nvSpPr>
        <xdr:cNvPr id="260" name="円/楕円 259"/>
        <xdr:cNvSpPr/>
      </xdr:nvSpPr>
      <xdr:spPr>
        <a:xfrm>
          <a:off x="2857500" y="167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49313</xdr:rowOff>
    </xdr:from>
    <xdr:ext cx="534377" cy="259045"/>
    <xdr:sp macro="" textlink="">
      <xdr:nvSpPr>
        <xdr:cNvPr id="261" name="テキスト ボックス 260"/>
        <xdr:cNvSpPr txBox="1"/>
      </xdr:nvSpPr>
      <xdr:spPr>
        <a:xfrm>
          <a:off x="2641111" y="165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81908</xdr:rowOff>
    </xdr:from>
    <xdr:to>
      <xdr:col>3</xdr:col>
      <xdr:colOff>3175</xdr:colOff>
      <xdr:row>98</xdr:row>
      <xdr:rowOff>12058</xdr:rowOff>
    </xdr:to>
    <xdr:sp macro="" textlink="">
      <xdr:nvSpPr>
        <xdr:cNvPr id="262" name="円/楕円 261"/>
        <xdr:cNvSpPr/>
      </xdr:nvSpPr>
      <xdr:spPr>
        <a:xfrm>
          <a:off x="1968500" y="167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28585</xdr:rowOff>
    </xdr:from>
    <xdr:ext cx="534377" cy="259045"/>
    <xdr:sp macro="" textlink="">
      <xdr:nvSpPr>
        <xdr:cNvPr id="263" name="テキスト ボックス 262"/>
        <xdr:cNvSpPr txBox="1"/>
      </xdr:nvSpPr>
      <xdr:spPr>
        <a:xfrm>
          <a:off x="1752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15939</xdr:rowOff>
    </xdr:from>
    <xdr:to>
      <xdr:col>1</xdr:col>
      <xdr:colOff>485775</xdr:colOff>
      <xdr:row>96</xdr:row>
      <xdr:rowOff>117539</xdr:rowOff>
    </xdr:to>
    <xdr:sp macro="" textlink="">
      <xdr:nvSpPr>
        <xdr:cNvPr id="264" name="円/楕円 263"/>
        <xdr:cNvSpPr/>
      </xdr:nvSpPr>
      <xdr:spPr>
        <a:xfrm>
          <a:off x="1079500" y="1647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134066</xdr:rowOff>
    </xdr:from>
    <xdr:ext cx="534377" cy="259045"/>
    <xdr:sp macro="" textlink="">
      <xdr:nvSpPr>
        <xdr:cNvPr id="265" name="テキスト ボックス 264"/>
        <xdr:cNvSpPr txBox="1"/>
      </xdr:nvSpPr>
      <xdr:spPr>
        <a:xfrm>
          <a:off x="863111" y="1625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95504</xdr:rowOff>
    </xdr:from>
    <xdr:to>
      <xdr:col>15</xdr:col>
      <xdr:colOff>180975</xdr:colOff>
      <xdr:row>37</xdr:row>
      <xdr:rowOff>169799</xdr:rowOff>
    </xdr:to>
    <xdr:cxnSp macro="">
      <xdr:nvCxnSpPr>
        <xdr:cNvPr id="294" name="直線コネクタ 293"/>
        <xdr:cNvCxnSpPr/>
      </xdr:nvCxnSpPr>
      <xdr:spPr>
        <a:xfrm>
          <a:off x="9639300" y="6439154"/>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139700</xdr:rowOff>
    </xdr:from>
    <xdr:to>
      <xdr:col>14</xdr:col>
      <xdr:colOff>28575</xdr:colOff>
      <xdr:row>37</xdr:row>
      <xdr:rowOff>95504</xdr:rowOff>
    </xdr:to>
    <xdr:cxnSp macro="">
      <xdr:nvCxnSpPr>
        <xdr:cNvPr id="297" name="直線コネクタ 296"/>
        <xdr:cNvCxnSpPr/>
      </xdr:nvCxnSpPr>
      <xdr:spPr>
        <a:xfrm>
          <a:off x="8750300" y="6311900"/>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139700</xdr:rowOff>
    </xdr:from>
    <xdr:to>
      <xdr:col>12</xdr:col>
      <xdr:colOff>511175</xdr:colOff>
      <xdr:row>36</xdr:row>
      <xdr:rowOff>160655</xdr:rowOff>
    </xdr:to>
    <xdr:cxnSp macro="">
      <xdr:nvCxnSpPr>
        <xdr:cNvPr id="300" name="直線コネクタ 299"/>
        <xdr:cNvCxnSpPr/>
      </xdr:nvCxnSpPr>
      <xdr:spPr>
        <a:xfrm flipV="1">
          <a:off x="7861300" y="63119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93980</xdr:rowOff>
    </xdr:from>
    <xdr:to>
      <xdr:col>11</xdr:col>
      <xdr:colOff>307975</xdr:colOff>
      <xdr:row>36</xdr:row>
      <xdr:rowOff>160655</xdr:rowOff>
    </xdr:to>
    <xdr:cxnSp macro="">
      <xdr:nvCxnSpPr>
        <xdr:cNvPr id="303" name="直線コネクタ 302"/>
        <xdr:cNvCxnSpPr/>
      </xdr:nvCxnSpPr>
      <xdr:spPr>
        <a:xfrm>
          <a:off x="6972300" y="5408930"/>
          <a:ext cx="889000" cy="9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7" name="テキスト ボックス 306"/>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118999</xdr:rowOff>
    </xdr:from>
    <xdr:to>
      <xdr:col>15</xdr:col>
      <xdr:colOff>231775</xdr:colOff>
      <xdr:row>38</xdr:row>
      <xdr:rowOff>49149</xdr:rowOff>
    </xdr:to>
    <xdr:sp macro="" textlink="">
      <xdr:nvSpPr>
        <xdr:cNvPr id="313" name="円/楕円 312"/>
        <xdr:cNvSpPr/>
      </xdr:nvSpPr>
      <xdr:spPr>
        <a:xfrm>
          <a:off x="104267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97426</xdr:rowOff>
    </xdr:from>
    <xdr:ext cx="378565" cy="259045"/>
    <xdr:sp macro="" textlink="">
      <xdr:nvSpPr>
        <xdr:cNvPr id="314" name="労働費該当値テキスト"/>
        <xdr:cNvSpPr txBox="1"/>
      </xdr:nvSpPr>
      <xdr:spPr>
        <a:xfrm>
          <a:off x="10528300" y="6441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44704</xdr:rowOff>
    </xdr:from>
    <xdr:to>
      <xdr:col>14</xdr:col>
      <xdr:colOff>79375</xdr:colOff>
      <xdr:row>37</xdr:row>
      <xdr:rowOff>146304</xdr:rowOff>
    </xdr:to>
    <xdr:sp macro="" textlink="">
      <xdr:nvSpPr>
        <xdr:cNvPr id="315" name="円/楕円 314"/>
        <xdr:cNvSpPr/>
      </xdr:nvSpPr>
      <xdr:spPr>
        <a:xfrm>
          <a:off x="9588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137431</xdr:rowOff>
    </xdr:from>
    <xdr:ext cx="378565" cy="259045"/>
    <xdr:sp macro="" textlink="">
      <xdr:nvSpPr>
        <xdr:cNvPr id="316" name="テキスト ボックス 315"/>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88900</xdr:rowOff>
    </xdr:from>
    <xdr:to>
      <xdr:col>12</xdr:col>
      <xdr:colOff>561975</xdr:colOff>
      <xdr:row>37</xdr:row>
      <xdr:rowOff>19050</xdr:rowOff>
    </xdr:to>
    <xdr:sp macro="" textlink="">
      <xdr:nvSpPr>
        <xdr:cNvPr id="317" name="円/楕円 316"/>
        <xdr:cNvSpPr/>
      </xdr:nvSpPr>
      <xdr:spPr>
        <a:xfrm>
          <a:off x="8699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10177</xdr:rowOff>
    </xdr:from>
    <xdr:ext cx="469744" cy="259045"/>
    <xdr:sp macro="" textlink="">
      <xdr:nvSpPr>
        <xdr:cNvPr id="318" name="テキスト ボックス 317"/>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109855</xdr:rowOff>
    </xdr:from>
    <xdr:to>
      <xdr:col>11</xdr:col>
      <xdr:colOff>358775</xdr:colOff>
      <xdr:row>37</xdr:row>
      <xdr:rowOff>40005</xdr:rowOff>
    </xdr:to>
    <xdr:sp macro="" textlink="">
      <xdr:nvSpPr>
        <xdr:cNvPr id="319" name="円/楕円 318"/>
        <xdr:cNvSpPr/>
      </xdr:nvSpPr>
      <xdr:spPr>
        <a:xfrm>
          <a:off x="78105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31132</xdr:rowOff>
    </xdr:from>
    <xdr:ext cx="469744" cy="259045"/>
    <xdr:sp macro="" textlink="">
      <xdr:nvSpPr>
        <xdr:cNvPr id="320" name="テキスト ボックス 319"/>
        <xdr:cNvSpPr txBox="1"/>
      </xdr:nvSpPr>
      <xdr:spPr>
        <a:xfrm>
          <a:off x="7626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43180</xdr:rowOff>
    </xdr:from>
    <xdr:to>
      <xdr:col>10</xdr:col>
      <xdr:colOff>155575</xdr:colOff>
      <xdr:row>31</xdr:row>
      <xdr:rowOff>144780</xdr:rowOff>
    </xdr:to>
    <xdr:sp macro="" textlink="">
      <xdr:nvSpPr>
        <xdr:cNvPr id="321" name="円/楕円 320"/>
        <xdr:cNvSpPr/>
      </xdr:nvSpPr>
      <xdr:spPr>
        <a:xfrm>
          <a:off x="6921500" y="53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161307</xdr:rowOff>
    </xdr:from>
    <xdr:ext cx="469744" cy="259045"/>
    <xdr:sp macro="" textlink="">
      <xdr:nvSpPr>
        <xdr:cNvPr id="322" name="テキスト ボックス 321"/>
        <xdr:cNvSpPr txBox="1"/>
      </xdr:nvSpPr>
      <xdr:spPr>
        <a:xfrm>
          <a:off x="6737427" y="51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142596</xdr:rowOff>
    </xdr:from>
    <xdr:to>
      <xdr:col>15</xdr:col>
      <xdr:colOff>180975</xdr:colOff>
      <xdr:row>57</xdr:row>
      <xdr:rowOff>166446</xdr:rowOff>
    </xdr:to>
    <xdr:cxnSp macro="">
      <xdr:nvCxnSpPr>
        <xdr:cNvPr id="351" name="直線コネクタ 350"/>
        <xdr:cNvCxnSpPr/>
      </xdr:nvCxnSpPr>
      <xdr:spPr>
        <a:xfrm flipV="1">
          <a:off x="9639300" y="9915246"/>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147015</xdr:rowOff>
    </xdr:from>
    <xdr:to>
      <xdr:col>14</xdr:col>
      <xdr:colOff>28575</xdr:colOff>
      <xdr:row>57</xdr:row>
      <xdr:rowOff>166446</xdr:rowOff>
    </xdr:to>
    <xdr:cxnSp macro="">
      <xdr:nvCxnSpPr>
        <xdr:cNvPr id="354" name="直線コネクタ 353"/>
        <xdr:cNvCxnSpPr/>
      </xdr:nvCxnSpPr>
      <xdr:spPr>
        <a:xfrm>
          <a:off x="8750300" y="991966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147015</xdr:rowOff>
    </xdr:from>
    <xdr:to>
      <xdr:col>12</xdr:col>
      <xdr:colOff>511175</xdr:colOff>
      <xdr:row>57</xdr:row>
      <xdr:rowOff>165760</xdr:rowOff>
    </xdr:to>
    <xdr:cxnSp macro="">
      <xdr:nvCxnSpPr>
        <xdr:cNvPr id="357" name="直線コネクタ 356"/>
        <xdr:cNvCxnSpPr/>
      </xdr:nvCxnSpPr>
      <xdr:spPr>
        <a:xfrm flipV="1">
          <a:off x="7861300" y="991966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125222</xdr:rowOff>
    </xdr:from>
    <xdr:to>
      <xdr:col>11</xdr:col>
      <xdr:colOff>307975</xdr:colOff>
      <xdr:row>57</xdr:row>
      <xdr:rowOff>165760</xdr:rowOff>
    </xdr:to>
    <xdr:cxnSp macro="">
      <xdr:nvCxnSpPr>
        <xdr:cNvPr id="360" name="直線コネクタ 359"/>
        <xdr:cNvCxnSpPr/>
      </xdr:nvCxnSpPr>
      <xdr:spPr>
        <a:xfrm>
          <a:off x="6972300" y="9897872"/>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91796</xdr:rowOff>
    </xdr:from>
    <xdr:to>
      <xdr:col>15</xdr:col>
      <xdr:colOff>231775</xdr:colOff>
      <xdr:row>58</xdr:row>
      <xdr:rowOff>21946</xdr:rowOff>
    </xdr:to>
    <xdr:sp macro="" textlink="">
      <xdr:nvSpPr>
        <xdr:cNvPr id="370" name="円/楕円 369"/>
        <xdr:cNvSpPr/>
      </xdr:nvSpPr>
      <xdr:spPr>
        <a:xfrm>
          <a:off x="10426700" y="98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70223</xdr:rowOff>
    </xdr:from>
    <xdr:ext cx="469744" cy="259045"/>
    <xdr:sp macro="" textlink="">
      <xdr:nvSpPr>
        <xdr:cNvPr id="371" name="農林水産業費該当値テキスト"/>
        <xdr:cNvSpPr txBox="1"/>
      </xdr:nvSpPr>
      <xdr:spPr>
        <a:xfrm>
          <a:off x="10528300" y="984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115646</xdr:rowOff>
    </xdr:from>
    <xdr:to>
      <xdr:col>14</xdr:col>
      <xdr:colOff>79375</xdr:colOff>
      <xdr:row>58</xdr:row>
      <xdr:rowOff>45796</xdr:rowOff>
    </xdr:to>
    <xdr:sp macro="" textlink="">
      <xdr:nvSpPr>
        <xdr:cNvPr id="372" name="円/楕円 371"/>
        <xdr:cNvSpPr/>
      </xdr:nvSpPr>
      <xdr:spPr>
        <a:xfrm>
          <a:off x="9588500" y="98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36923</xdr:rowOff>
    </xdr:from>
    <xdr:ext cx="469744" cy="259045"/>
    <xdr:sp macro="" textlink="">
      <xdr:nvSpPr>
        <xdr:cNvPr id="373" name="テキスト ボックス 372"/>
        <xdr:cNvSpPr txBox="1"/>
      </xdr:nvSpPr>
      <xdr:spPr>
        <a:xfrm>
          <a:off x="9404427" y="99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96215</xdr:rowOff>
    </xdr:from>
    <xdr:to>
      <xdr:col>12</xdr:col>
      <xdr:colOff>561975</xdr:colOff>
      <xdr:row>58</xdr:row>
      <xdr:rowOff>26365</xdr:rowOff>
    </xdr:to>
    <xdr:sp macro="" textlink="">
      <xdr:nvSpPr>
        <xdr:cNvPr id="374" name="円/楕円 373"/>
        <xdr:cNvSpPr/>
      </xdr:nvSpPr>
      <xdr:spPr>
        <a:xfrm>
          <a:off x="8699500" y="98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17492</xdr:rowOff>
    </xdr:from>
    <xdr:ext cx="469744" cy="259045"/>
    <xdr:sp macro="" textlink="">
      <xdr:nvSpPr>
        <xdr:cNvPr id="375" name="テキスト ボックス 374"/>
        <xdr:cNvSpPr txBox="1"/>
      </xdr:nvSpPr>
      <xdr:spPr>
        <a:xfrm>
          <a:off x="8515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114960</xdr:rowOff>
    </xdr:from>
    <xdr:to>
      <xdr:col>11</xdr:col>
      <xdr:colOff>358775</xdr:colOff>
      <xdr:row>58</xdr:row>
      <xdr:rowOff>45110</xdr:rowOff>
    </xdr:to>
    <xdr:sp macro="" textlink="">
      <xdr:nvSpPr>
        <xdr:cNvPr id="376" name="円/楕円 375"/>
        <xdr:cNvSpPr/>
      </xdr:nvSpPr>
      <xdr:spPr>
        <a:xfrm>
          <a:off x="7810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36237</xdr:rowOff>
    </xdr:from>
    <xdr:ext cx="469744" cy="259045"/>
    <xdr:sp macro="" textlink="">
      <xdr:nvSpPr>
        <xdr:cNvPr id="377" name="テキスト ボックス 376"/>
        <xdr:cNvSpPr txBox="1"/>
      </xdr:nvSpPr>
      <xdr:spPr>
        <a:xfrm>
          <a:off x="7626427" y="99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74422</xdr:rowOff>
    </xdr:from>
    <xdr:to>
      <xdr:col>10</xdr:col>
      <xdr:colOff>155575</xdr:colOff>
      <xdr:row>58</xdr:row>
      <xdr:rowOff>4572</xdr:rowOff>
    </xdr:to>
    <xdr:sp macro="" textlink="">
      <xdr:nvSpPr>
        <xdr:cNvPr id="378" name="円/楕円 377"/>
        <xdr:cNvSpPr/>
      </xdr:nvSpPr>
      <xdr:spPr>
        <a:xfrm>
          <a:off x="6921500" y="98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167149</xdr:rowOff>
    </xdr:from>
    <xdr:ext cx="469744" cy="259045"/>
    <xdr:sp macro="" textlink="">
      <xdr:nvSpPr>
        <xdr:cNvPr id="379" name="テキスト ボックス 378"/>
        <xdr:cNvSpPr txBox="1"/>
      </xdr:nvSpPr>
      <xdr:spPr>
        <a:xfrm>
          <a:off x="6737427" y="99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130716</xdr:rowOff>
    </xdr:from>
    <xdr:to>
      <xdr:col>15</xdr:col>
      <xdr:colOff>180975</xdr:colOff>
      <xdr:row>74</xdr:row>
      <xdr:rowOff>144912</xdr:rowOff>
    </xdr:to>
    <xdr:cxnSp macro="">
      <xdr:nvCxnSpPr>
        <xdr:cNvPr id="406" name="直線コネクタ 405"/>
        <xdr:cNvCxnSpPr/>
      </xdr:nvCxnSpPr>
      <xdr:spPr>
        <a:xfrm flipV="1">
          <a:off x="9639300" y="12646566"/>
          <a:ext cx="838200" cy="18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127700</xdr:rowOff>
    </xdr:from>
    <xdr:ext cx="534377" cy="259045"/>
    <xdr:sp macro="" textlink="">
      <xdr:nvSpPr>
        <xdr:cNvPr id="407" name="商工費平均値テキスト"/>
        <xdr:cNvSpPr txBox="1"/>
      </xdr:nvSpPr>
      <xdr:spPr>
        <a:xfrm>
          <a:off x="10528300" y="1315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144912</xdr:rowOff>
    </xdr:from>
    <xdr:to>
      <xdr:col>14</xdr:col>
      <xdr:colOff>28575</xdr:colOff>
      <xdr:row>75</xdr:row>
      <xdr:rowOff>94369</xdr:rowOff>
    </xdr:to>
    <xdr:cxnSp macro="">
      <xdr:nvCxnSpPr>
        <xdr:cNvPr id="409" name="直線コネクタ 408"/>
        <xdr:cNvCxnSpPr/>
      </xdr:nvCxnSpPr>
      <xdr:spPr>
        <a:xfrm flipV="1">
          <a:off x="8750300" y="12832212"/>
          <a:ext cx="889000" cy="12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74345</xdr:rowOff>
    </xdr:from>
    <xdr:ext cx="534377" cy="259045"/>
    <xdr:sp macro="" textlink="">
      <xdr:nvSpPr>
        <xdr:cNvPr id="411" name="テキスト ボックス 410"/>
        <xdr:cNvSpPr txBox="1"/>
      </xdr:nvSpPr>
      <xdr:spPr>
        <a:xfrm>
          <a:off x="9372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94369</xdr:rowOff>
    </xdr:from>
    <xdr:to>
      <xdr:col>12</xdr:col>
      <xdr:colOff>511175</xdr:colOff>
      <xdr:row>75</xdr:row>
      <xdr:rowOff>142923</xdr:rowOff>
    </xdr:to>
    <xdr:cxnSp macro="">
      <xdr:nvCxnSpPr>
        <xdr:cNvPr id="412" name="直線コネクタ 411"/>
        <xdr:cNvCxnSpPr/>
      </xdr:nvCxnSpPr>
      <xdr:spPr>
        <a:xfrm flipV="1">
          <a:off x="7861300" y="12953119"/>
          <a:ext cx="889000" cy="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66367</xdr:rowOff>
    </xdr:from>
    <xdr:ext cx="534377" cy="259045"/>
    <xdr:sp macro="" textlink="">
      <xdr:nvSpPr>
        <xdr:cNvPr id="414" name="テキスト ボックス 413"/>
        <xdr:cNvSpPr txBox="1"/>
      </xdr:nvSpPr>
      <xdr:spPr>
        <a:xfrm>
          <a:off x="8483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123972</xdr:rowOff>
    </xdr:from>
    <xdr:to>
      <xdr:col>11</xdr:col>
      <xdr:colOff>307975</xdr:colOff>
      <xdr:row>75</xdr:row>
      <xdr:rowOff>142923</xdr:rowOff>
    </xdr:to>
    <xdr:cxnSp macro="">
      <xdr:nvCxnSpPr>
        <xdr:cNvPr id="415" name="直線コネクタ 414"/>
        <xdr:cNvCxnSpPr/>
      </xdr:nvCxnSpPr>
      <xdr:spPr>
        <a:xfrm>
          <a:off x="6972300" y="12982722"/>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55005</xdr:rowOff>
    </xdr:from>
    <xdr:ext cx="534377" cy="259045"/>
    <xdr:sp macro="" textlink="">
      <xdr:nvSpPr>
        <xdr:cNvPr id="417" name="テキスト ボックス 416"/>
        <xdr:cNvSpPr txBox="1"/>
      </xdr:nvSpPr>
      <xdr:spPr>
        <a:xfrm>
          <a:off x="7594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33997</xdr:rowOff>
    </xdr:from>
    <xdr:ext cx="534377" cy="259045"/>
    <xdr:sp macro="" textlink="">
      <xdr:nvSpPr>
        <xdr:cNvPr id="419" name="テキスト ボックス 418"/>
        <xdr:cNvSpPr txBox="1"/>
      </xdr:nvSpPr>
      <xdr:spPr>
        <a:xfrm>
          <a:off x="6705111" y="13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79916</xdr:rowOff>
    </xdr:from>
    <xdr:to>
      <xdr:col>15</xdr:col>
      <xdr:colOff>231775</xdr:colOff>
      <xdr:row>74</xdr:row>
      <xdr:rowOff>10066</xdr:rowOff>
    </xdr:to>
    <xdr:sp macro="" textlink="">
      <xdr:nvSpPr>
        <xdr:cNvPr id="425" name="円/楕円 424"/>
        <xdr:cNvSpPr/>
      </xdr:nvSpPr>
      <xdr:spPr>
        <a:xfrm>
          <a:off x="10426700" y="125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102793</xdr:rowOff>
    </xdr:from>
    <xdr:ext cx="534377" cy="259045"/>
    <xdr:sp macro="" textlink="">
      <xdr:nvSpPr>
        <xdr:cNvPr id="426" name="商工費該当値テキスト"/>
        <xdr:cNvSpPr txBox="1"/>
      </xdr:nvSpPr>
      <xdr:spPr>
        <a:xfrm>
          <a:off x="10528300" y="1244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94112</xdr:rowOff>
    </xdr:from>
    <xdr:to>
      <xdr:col>14</xdr:col>
      <xdr:colOff>79375</xdr:colOff>
      <xdr:row>75</xdr:row>
      <xdr:rowOff>24262</xdr:rowOff>
    </xdr:to>
    <xdr:sp macro="" textlink="">
      <xdr:nvSpPr>
        <xdr:cNvPr id="427" name="円/楕円 426"/>
        <xdr:cNvSpPr/>
      </xdr:nvSpPr>
      <xdr:spPr>
        <a:xfrm>
          <a:off x="9588500" y="127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40789</xdr:rowOff>
    </xdr:from>
    <xdr:ext cx="534377" cy="259045"/>
    <xdr:sp macro="" textlink="">
      <xdr:nvSpPr>
        <xdr:cNvPr id="428" name="テキスト ボックス 427"/>
        <xdr:cNvSpPr txBox="1"/>
      </xdr:nvSpPr>
      <xdr:spPr>
        <a:xfrm>
          <a:off x="9372111" y="125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43569</xdr:rowOff>
    </xdr:from>
    <xdr:to>
      <xdr:col>12</xdr:col>
      <xdr:colOff>561975</xdr:colOff>
      <xdr:row>75</xdr:row>
      <xdr:rowOff>145169</xdr:rowOff>
    </xdr:to>
    <xdr:sp macro="" textlink="">
      <xdr:nvSpPr>
        <xdr:cNvPr id="429" name="円/楕円 428"/>
        <xdr:cNvSpPr/>
      </xdr:nvSpPr>
      <xdr:spPr>
        <a:xfrm>
          <a:off x="8699500" y="129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161696</xdr:rowOff>
    </xdr:from>
    <xdr:ext cx="534377" cy="259045"/>
    <xdr:sp macro="" textlink="">
      <xdr:nvSpPr>
        <xdr:cNvPr id="430" name="テキスト ボックス 429"/>
        <xdr:cNvSpPr txBox="1"/>
      </xdr:nvSpPr>
      <xdr:spPr>
        <a:xfrm>
          <a:off x="8483111" y="126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92123</xdr:rowOff>
    </xdr:from>
    <xdr:to>
      <xdr:col>11</xdr:col>
      <xdr:colOff>358775</xdr:colOff>
      <xdr:row>76</xdr:row>
      <xdr:rowOff>22273</xdr:rowOff>
    </xdr:to>
    <xdr:sp macro="" textlink="">
      <xdr:nvSpPr>
        <xdr:cNvPr id="431" name="円/楕円 430"/>
        <xdr:cNvSpPr/>
      </xdr:nvSpPr>
      <xdr:spPr>
        <a:xfrm>
          <a:off x="7810500" y="129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38800</xdr:rowOff>
    </xdr:from>
    <xdr:ext cx="534377" cy="259045"/>
    <xdr:sp macro="" textlink="">
      <xdr:nvSpPr>
        <xdr:cNvPr id="432" name="テキスト ボックス 431"/>
        <xdr:cNvSpPr txBox="1"/>
      </xdr:nvSpPr>
      <xdr:spPr>
        <a:xfrm>
          <a:off x="7594111" y="1272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73172</xdr:rowOff>
    </xdr:from>
    <xdr:to>
      <xdr:col>10</xdr:col>
      <xdr:colOff>155575</xdr:colOff>
      <xdr:row>76</xdr:row>
      <xdr:rowOff>3322</xdr:rowOff>
    </xdr:to>
    <xdr:sp macro="" textlink="">
      <xdr:nvSpPr>
        <xdr:cNvPr id="433" name="円/楕円 432"/>
        <xdr:cNvSpPr/>
      </xdr:nvSpPr>
      <xdr:spPr>
        <a:xfrm>
          <a:off x="6921500" y="129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19849</xdr:rowOff>
    </xdr:from>
    <xdr:ext cx="534377" cy="259045"/>
    <xdr:sp macro="" textlink="">
      <xdr:nvSpPr>
        <xdr:cNvPr id="434" name="テキスト ボックス 433"/>
        <xdr:cNvSpPr txBox="1"/>
      </xdr:nvSpPr>
      <xdr:spPr>
        <a:xfrm>
          <a:off x="6705111" y="127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163671</xdr:rowOff>
    </xdr:from>
    <xdr:to>
      <xdr:col>15</xdr:col>
      <xdr:colOff>180975</xdr:colOff>
      <xdr:row>97</xdr:row>
      <xdr:rowOff>31229</xdr:rowOff>
    </xdr:to>
    <xdr:cxnSp macro="">
      <xdr:nvCxnSpPr>
        <xdr:cNvPr id="466" name="直線コネクタ 465"/>
        <xdr:cNvCxnSpPr/>
      </xdr:nvCxnSpPr>
      <xdr:spPr>
        <a:xfrm flipV="1">
          <a:off x="9639300" y="16622871"/>
          <a:ext cx="8382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74777</xdr:rowOff>
    </xdr:from>
    <xdr:to>
      <xdr:col>14</xdr:col>
      <xdr:colOff>28575</xdr:colOff>
      <xdr:row>97</xdr:row>
      <xdr:rowOff>31229</xdr:rowOff>
    </xdr:to>
    <xdr:cxnSp macro="">
      <xdr:nvCxnSpPr>
        <xdr:cNvPr id="469" name="直線コネクタ 468"/>
        <xdr:cNvCxnSpPr/>
      </xdr:nvCxnSpPr>
      <xdr:spPr>
        <a:xfrm>
          <a:off x="8750300" y="16533977"/>
          <a:ext cx="889000" cy="1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74777</xdr:rowOff>
    </xdr:from>
    <xdr:to>
      <xdr:col>12</xdr:col>
      <xdr:colOff>511175</xdr:colOff>
      <xdr:row>97</xdr:row>
      <xdr:rowOff>41565</xdr:rowOff>
    </xdr:to>
    <xdr:cxnSp macro="">
      <xdr:nvCxnSpPr>
        <xdr:cNvPr id="472" name="直線コネクタ 471"/>
        <xdr:cNvCxnSpPr/>
      </xdr:nvCxnSpPr>
      <xdr:spPr>
        <a:xfrm flipV="1">
          <a:off x="7861300" y="16533977"/>
          <a:ext cx="8890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41565</xdr:rowOff>
    </xdr:from>
    <xdr:to>
      <xdr:col>11</xdr:col>
      <xdr:colOff>307975</xdr:colOff>
      <xdr:row>97</xdr:row>
      <xdr:rowOff>88331</xdr:rowOff>
    </xdr:to>
    <xdr:cxnSp macro="">
      <xdr:nvCxnSpPr>
        <xdr:cNvPr id="475" name="直線コネクタ 474"/>
        <xdr:cNvCxnSpPr/>
      </xdr:nvCxnSpPr>
      <xdr:spPr>
        <a:xfrm flipV="1">
          <a:off x="6972300" y="16672215"/>
          <a:ext cx="889000" cy="4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112871</xdr:rowOff>
    </xdr:from>
    <xdr:to>
      <xdr:col>15</xdr:col>
      <xdr:colOff>231775</xdr:colOff>
      <xdr:row>97</xdr:row>
      <xdr:rowOff>43021</xdr:rowOff>
    </xdr:to>
    <xdr:sp macro="" textlink="">
      <xdr:nvSpPr>
        <xdr:cNvPr id="485" name="円/楕円 484"/>
        <xdr:cNvSpPr/>
      </xdr:nvSpPr>
      <xdr:spPr>
        <a:xfrm>
          <a:off x="10426700" y="165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135748</xdr:rowOff>
    </xdr:from>
    <xdr:ext cx="534377" cy="259045"/>
    <xdr:sp macro="" textlink="">
      <xdr:nvSpPr>
        <xdr:cNvPr id="486" name="土木費該当値テキスト"/>
        <xdr:cNvSpPr txBox="1"/>
      </xdr:nvSpPr>
      <xdr:spPr>
        <a:xfrm>
          <a:off x="10528300" y="164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151879</xdr:rowOff>
    </xdr:from>
    <xdr:to>
      <xdr:col>14</xdr:col>
      <xdr:colOff>79375</xdr:colOff>
      <xdr:row>97</xdr:row>
      <xdr:rowOff>82029</xdr:rowOff>
    </xdr:to>
    <xdr:sp macro="" textlink="">
      <xdr:nvSpPr>
        <xdr:cNvPr id="487" name="円/楕円 486"/>
        <xdr:cNvSpPr/>
      </xdr:nvSpPr>
      <xdr:spPr>
        <a:xfrm>
          <a:off x="9588500" y="166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73156</xdr:rowOff>
    </xdr:from>
    <xdr:ext cx="534377" cy="259045"/>
    <xdr:sp macro="" textlink="">
      <xdr:nvSpPr>
        <xdr:cNvPr id="488" name="テキスト ボックス 487"/>
        <xdr:cNvSpPr txBox="1"/>
      </xdr:nvSpPr>
      <xdr:spPr>
        <a:xfrm>
          <a:off x="9372111" y="167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23977</xdr:rowOff>
    </xdr:from>
    <xdr:to>
      <xdr:col>12</xdr:col>
      <xdr:colOff>561975</xdr:colOff>
      <xdr:row>96</xdr:row>
      <xdr:rowOff>125577</xdr:rowOff>
    </xdr:to>
    <xdr:sp macro="" textlink="">
      <xdr:nvSpPr>
        <xdr:cNvPr id="489" name="円/楕円 488"/>
        <xdr:cNvSpPr/>
      </xdr:nvSpPr>
      <xdr:spPr>
        <a:xfrm>
          <a:off x="8699500" y="164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142104</xdr:rowOff>
    </xdr:from>
    <xdr:ext cx="534377" cy="259045"/>
    <xdr:sp macro="" textlink="">
      <xdr:nvSpPr>
        <xdr:cNvPr id="490" name="テキスト ボックス 489"/>
        <xdr:cNvSpPr txBox="1"/>
      </xdr:nvSpPr>
      <xdr:spPr>
        <a:xfrm>
          <a:off x="8483111" y="1625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162215</xdr:rowOff>
    </xdr:from>
    <xdr:to>
      <xdr:col>11</xdr:col>
      <xdr:colOff>358775</xdr:colOff>
      <xdr:row>97</xdr:row>
      <xdr:rowOff>92365</xdr:rowOff>
    </xdr:to>
    <xdr:sp macro="" textlink="">
      <xdr:nvSpPr>
        <xdr:cNvPr id="491" name="円/楕円 490"/>
        <xdr:cNvSpPr/>
      </xdr:nvSpPr>
      <xdr:spPr>
        <a:xfrm>
          <a:off x="7810500" y="166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108892</xdr:rowOff>
    </xdr:from>
    <xdr:ext cx="534377" cy="259045"/>
    <xdr:sp macro="" textlink="">
      <xdr:nvSpPr>
        <xdr:cNvPr id="492" name="テキスト ボックス 491"/>
        <xdr:cNvSpPr txBox="1"/>
      </xdr:nvSpPr>
      <xdr:spPr>
        <a:xfrm>
          <a:off x="7594111" y="163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37531</xdr:rowOff>
    </xdr:from>
    <xdr:to>
      <xdr:col>10</xdr:col>
      <xdr:colOff>155575</xdr:colOff>
      <xdr:row>97</xdr:row>
      <xdr:rowOff>139131</xdr:rowOff>
    </xdr:to>
    <xdr:sp macro="" textlink="">
      <xdr:nvSpPr>
        <xdr:cNvPr id="493" name="円/楕円 492"/>
        <xdr:cNvSpPr/>
      </xdr:nvSpPr>
      <xdr:spPr>
        <a:xfrm>
          <a:off x="6921500" y="166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130258</xdr:rowOff>
    </xdr:from>
    <xdr:ext cx="534377" cy="259045"/>
    <xdr:sp macro="" textlink="">
      <xdr:nvSpPr>
        <xdr:cNvPr id="494" name="テキスト ボックス 493"/>
        <xdr:cNvSpPr txBox="1"/>
      </xdr:nvSpPr>
      <xdr:spPr>
        <a:xfrm>
          <a:off x="6705111" y="167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55118</xdr:rowOff>
    </xdr:from>
    <xdr:to>
      <xdr:col>23</xdr:col>
      <xdr:colOff>517525</xdr:colOff>
      <xdr:row>34</xdr:row>
      <xdr:rowOff>96723</xdr:rowOff>
    </xdr:to>
    <xdr:cxnSp macro="">
      <xdr:nvCxnSpPr>
        <xdr:cNvPr id="524" name="直線コネクタ 523"/>
        <xdr:cNvCxnSpPr/>
      </xdr:nvCxnSpPr>
      <xdr:spPr>
        <a:xfrm>
          <a:off x="15481300" y="5712968"/>
          <a:ext cx="838200" cy="2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55118</xdr:rowOff>
    </xdr:from>
    <xdr:to>
      <xdr:col>22</xdr:col>
      <xdr:colOff>365125</xdr:colOff>
      <xdr:row>35</xdr:row>
      <xdr:rowOff>16485</xdr:rowOff>
    </xdr:to>
    <xdr:cxnSp macro="">
      <xdr:nvCxnSpPr>
        <xdr:cNvPr id="527" name="直線コネクタ 526"/>
        <xdr:cNvCxnSpPr/>
      </xdr:nvCxnSpPr>
      <xdr:spPr>
        <a:xfrm flipV="1">
          <a:off x="14592300" y="5712968"/>
          <a:ext cx="889000" cy="30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94666</xdr:rowOff>
    </xdr:from>
    <xdr:to>
      <xdr:col>21</xdr:col>
      <xdr:colOff>161925</xdr:colOff>
      <xdr:row>35</xdr:row>
      <xdr:rowOff>16485</xdr:rowOff>
    </xdr:to>
    <xdr:cxnSp macro="">
      <xdr:nvCxnSpPr>
        <xdr:cNvPr id="530" name="直線コネクタ 529"/>
        <xdr:cNvCxnSpPr/>
      </xdr:nvCxnSpPr>
      <xdr:spPr>
        <a:xfrm>
          <a:off x="13703300" y="5752516"/>
          <a:ext cx="889000" cy="2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50317</xdr:rowOff>
    </xdr:from>
    <xdr:to>
      <xdr:col>19</xdr:col>
      <xdr:colOff>644525</xdr:colOff>
      <xdr:row>33</xdr:row>
      <xdr:rowOff>94666</xdr:rowOff>
    </xdr:to>
    <xdr:cxnSp macro="">
      <xdr:nvCxnSpPr>
        <xdr:cNvPr id="533" name="直線コネクタ 532"/>
        <xdr:cNvCxnSpPr/>
      </xdr:nvCxnSpPr>
      <xdr:spPr>
        <a:xfrm>
          <a:off x="12814300" y="5708167"/>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7" name="テキスト ボックス 536"/>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45923</xdr:rowOff>
    </xdr:from>
    <xdr:to>
      <xdr:col>23</xdr:col>
      <xdr:colOff>568325</xdr:colOff>
      <xdr:row>34</xdr:row>
      <xdr:rowOff>147523</xdr:rowOff>
    </xdr:to>
    <xdr:sp macro="" textlink="">
      <xdr:nvSpPr>
        <xdr:cNvPr id="543" name="円/楕円 542"/>
        <xdr:cNvSpPr/>
      </xdr:nvSpPr>
      <xdr:spPr>
        <a:xfrm>
          <a:off x="16268700" y="5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68800</xdr:rowOff>
    </xdr:from>
    <xdr:ext cx="534377" cy="259045"/>
    <xdr:sp macro="" textlink="">
      <xdr:nvSpPr>
        <xdr:cNvPr id="544" name="消防費該当値テキスト"/>
        <xdr:cNvSpPr txBox="1"/>
      </xdr:nvSpPr>
      <xdr:spPr>
        <a:xfrm>
          <a:off x="16370300" y="57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4318</xdr:rowOff>
    </xdr:from>
    <xdr:to>
      <xdr:col>22</xdr:col>
      <xdr:colOff>415925</xdr:colOff>
      <xdr:row>33</xdr:row>
      <xdr:rowOff>105918</xdr:rowOff>
    </xdr:to>
    <xdr:sp macro="" textlink="">
      <xdr:nvSpPr>
        <xdr:cNvPr id="545" name="円/楕円 544"/>
        <xdr:cNvSpPr/>
      </xdr:nvSpPr>
      <xdr:spPr>
        <a:xfrm>
          <a:off x="15430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122445</xdr:rowOff>
    </xdr:from>
    <xdr:ext cx="534377" cy="259045"/>
    <xdr:sp macro="" textlink="">
      <xdr:nvSpPr>
        <xdr:cNvPr id="546" name="テキスト ボックス 545"/>
        <xdr:cNvSpPr txBox="1"/>
      </xdr:nvSpPr>
      <xdr:spPr>
        <a:xfrm>
          <a:off x="15214111" y="54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137135</xdr:rowOff>
    </xdr:from>
    <xdr:to>
      <xdr:col>21</xdr:col>
      <xdr:colOff>212725</xdr:colOff>
      <xdr:row>35</xdr:row>
      <xdr:rowOff>67285</xdr:rowOff>
    </xdr:to>
    <xdr:sp macro="" textlink="">
      <xdr:nvSpPr>
        <xdr:cNvPr id="547" name="円/楕円 546"/>
        <xdr:cNvSpPr/>
      </xdr:nvSpPr>
      <xdr:spPr>
        <a:xfrm>
          <a:off x="14541500" y="59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83812</xdr:rowOff>
    </xdr:from>
    <xdr:ext cx="534377" cy="259045"/>
    <xdr:sp macro="" textlink="">
      <xdr:nvSpPr>
        <xdr:cNvPr id="548" name="テキスト ボックス 547"/>
        <xdr:cNvSpPr txBox="1"/>
      </xdr:nvSpPr>
      <xdr:spPr>
        <a:xfrm>
          <a:off x="14325111" y="574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14,367</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43866</xdr:rowOff>
    </xdr:from>
    <xdr:to>
      <xdr:col>20</xdr:col>
      <xdr:colOff>9525</xdr:colOff>
      <xdr:row>33</xdr:row>
      <xdr:rowOff>145466</xdr:rowOff>
    </xdr:to>
    <xdr:sp macro="" textlink="">
      <xdr:nvSpPr>
        <xdr:cNvPr id="549" name="円/楕円 548"/>
        <xdr:cNvSpPr/>
      </xdr:nvSpPr>
      <xdr:spPr>
        <a:xfrm>
          <a:off x="13652500" y="57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161993</xdr:rowOff>
    </xdr:from>
    <xdr:ext cx="534377" cy="259045"/>
    <xdr:sp macro="" textlink="">
      <xdr:nvSpPr>
        <xdr:cNvPr id="550" name="テキスト ボックス 549"/>
        <xdr:cNvSpPr txBox="1"/>
      </xdr:nvSpPr>
      <xdr:spPr>
        <a:xfrm>
          <a:off x="13436111" y="547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17,841</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170967</xdr:rowOff>
    </xdr:from>
    <xdr:to>
      <xdr:col>18</xdr:col>
      <xdr:colOff>492125</xdr:colOff>
      <xdr:row>33</xdr:row>
      <xdr:rowOff>101117</xdr:rowOff>
    </xdr:to>
    <xdr:sp macro="" textlink="">
      <xdr:nvSpPr>
        <xdr:cNvPr id="551" name="円/楕円 550"/>
        <xdr:cNvSpPr/>
      </xdr:nvSpPr>
      <xdr:spPr>
        <a:xfrm>
          <a:off x="12763500" y="56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117644</xdr:rowOff>
    </xdr:from>
    <xdr:ext cx="534377" cy="259045"/>
    <xdr:sp macro="" textlink="">
      <xdr:nvSpPr>
        <xdr:cNvPr id="552" name="テキスト ボックス 551"/>
        <xdr:cNvSpPr txBox="1"/>
      </xdr:nvSpPr>
      <xdr:spPr>
        <a:xfrm>
          <a:off x="12547111" y="543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131209</xdr:rowOff>
    </xdr:from>
    <xdr:to>
      <xdr:col>23</xdr:col>
      <xdr:colOff>517525</xdr:colOff>
      <xdr:row>52</xdr:row>
      <xdr:rowOff>148713</xdr:rowOff>
    </xdr:to>
    <xdr:cxnSp macro="">
      <xdr:nvCxnSpPr>
        <xdr:cNvPr id="584" name="直線コネクタ 583"/>
        <xdr:cNvCxnSpPr/>
      </xdr:nvCxnSpPr>
      <xdr:spPr>
        <a:xfrm>
          <a:off x="15481300" y="8703709"/>
          <a:ext cx="838200" cy="36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131209</xdr:rowOff>
    </xdr:from>
    <xdr:to>
      <xdr:col>22</xdr:col>
      <xdr:colOff>365125</xdr:colOff>
      <xdr:row>54</xdr:row>
      <xdr:rowOff>66222</xdr:rowOff>
    </xdr:to>
    <xdr:cxnSp macro="">
      <xdr:nvCxnSpPr>
        <xdr:cNvPr id="587" name="直線コネクタ 586"/>
        <xdr:cNvCxnSpPr/>
      </xdr:nvCxnSpPr>
      <xdr:spPr>
        <a:xfrm flipV="1">
          <a:off x="14592300" y="8703709"/>
          <a:ext cx="889000" cy="6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127678</xdr:rowOff>
    </xdr:from>
    <xdr:ext cx="534377" cy="259045"/>
    <xdr:sp macro="" textlink="">
      <xdr:nvSpPr>
        <xdr:cNvPr id="589" name="テキスト ボックス 588"/>
        <xdr:cNvSpPr txBox="1"/>
      </xdr:nvSpPr>
      <xdr:spPr>
        <a:xfrm>
          <a:off x="15214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66222</xdr:rowOff>
    </xdr:from>
    <xdr:to>
      <xdr:col>21</xdr:col>
      <xdr:colOff>161925</xdr:colOff>
      <xdr:row>55</xdr:row>
      <xdr:rowOff>102470</xdr:rowOff>
    </xdr:to>
    <xdr:cxnSp macro="">
      <xdr:nvCxnSpPr>
        <xdr:cNvPr id="590" name="直線コネクタ 589"/>
        <xdr:cNvCxnSpPr/>
      </xdr:nvCxnSpPr>
      <xdr:spPr>
        <a:xfrm flipV="1">
          <a:off x="13703300" y="9324522"/>
          <a:ext cx="889000" cy="20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104529</xdr:rowOff>
    </xdr:from>
    <xdr:to>
      <xdr:col>19</xdr:col>
      <xdr:colOff>644525</xdr:colOff>
      <xdr:row>55</xdr:row>
      <xdr:rowOff>102470</xdr:rowOff>
    </xdr:to>
    <xdr:cxnSp macro="">
      <xdr:nvCxnSpPr>
        <xdr:cNvPr id="593" name="直線コネクタ 592"/>
        <xdr:cNvCxnSpPr/>
      </xdr:nvCxnSpPr>
      <xdr:spPr>
        <a:xfrm>
          <a:off x="12814300" y="9362829"/>
          <a:ext cx="889000" cy="16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135515</xdr:rowOff>
    </xdr:from>
    <xdr:ext cx="534377" cy="259045"/>
    <xdr:sp macro="" textlink="">
      <xdr:nvSpPr>
        <xdr:cNvPr id="597" name="テキスト ボックス 596"/>
        <xdr:cNvSpPr txBox="1"/>
      </xdr:nvSpPr>
      <xdr:spPr>
        <a:xfrm>
          <a:off x="12547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97913</xdr:rowOff>
    </xdr:from>
    <xdr:to>
      <xdr:col>23</xdr:col>
      <xdr:colOff>568325</xdr:colOff>
      <xdr:row>53</xdr:row>
      <xdr:rowOff>28063</xdr:rowOff>
    </xdr:to>
    <xdr:sp macro="" textlink="">
      <xdr:nvSpPr>
        <xdr:cNvPr id="603" name="円/楕円 602"/>
        <xdr:cNvSpPr/>
      </xdr:nvSpPr>
      <xdr:spPr>
        <a:xfrm>
          <a:off x="16268700" y="90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120790</xdr:rowOff>
    </xdr:from>
    <xdr:ext cx="534377" cy="259045"/>
    <xdr:sp macro="" textlink="">
      <xdr:nvSpPr>
        <xdr:cNvPr id="604" name="教育費該当値テキスト"/>
        <xdr:cNvSpPr txBox="1"/>
      </xdr:nvSpPr>
      <xdr:spPr>
        <a:xfrm>
          <a:off x="16370300" y="88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55,224</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80409</xdr:rowOff>
    </xdr:from>
    <xdr:to>
      <xdr:col>22</xdr:col>
      <xdr:colOff>415925</xdr:colOff>
      <xdr:row>51</xdr:row>
      <xdr:rowOff>10559</xdr:rowOff>
    </xdr:to>
    <xdr:sp macro="" textlink="">
      <xdr:nvSpPr>
        <xdr:cNvPr id="605" name="円/楕円 604"/>
        <xdr:cNvSpPr/>
      </xdr:nvSpPr>
      <xdr:spPr>
        <a:xfrm>
          <a:off x="15430500" y="86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49</xdr:row>
      <xdr:rowOff>27086</xdr:rowOff>
    </xdr:from>
    <xdr:ext cx="534377" cy="259045"/>
    <xdr:sp macro="" textlink="">
      <xdr:nvSpPr>
        <xdr:cNvPr id="606" name="テキスト ボックス 605"/>
        <xdr:cNvSpPr txBox="1"/>
      </xdr:nvSpPr>
      <xdr:spPr>
        <a:xfrm>
          <a:off x="15214111" y="84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15422</xdr:rowOff>
    </xdr:from>
    <xdr:to>
      <xdr:col>21</xdr:col>
      <xdr:colOff>212725</xdr:colOff>
      <xdr:row>54</xdr:row>
      <xdr:rowOff>117022</xdr:rowOff>
    </xdr:to>
    <xdr:sp macro="" textlink="">
      <xdr:nvSpPr>
        <xdr:cNvPr id="607" name="円/楕円 606"/>
        <xdr:cNvSpPr/>
      </xdr:nvSpPr>
      <xdr:spPr>
        <a:xfrm>
          <a:off x="14541500" y="92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133549</xdr:rowOff>
    </xdr:from>
    <xdr:ext cx="534377" cy="259045"/>
    <xdr:sp macro="" textlink="">
      <xdr:nvSpPr>
        <xdr:cNvPr id="608" name="テキスト ボックス 607"/>
        <xdr:cNvSpPr txBox="1"/>
      </xdr:nvSpPr>
      <xdr:spPr>
        <a:xfrm>
          <a:off x="14325111" y="90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51670</xdr:rowOff>
    </xdr:from>
    <xdr:to>
      <xdr:col>20</xdr:col>
      <xdr:colOff>9525</xdr:colOff>
      <xdr:row>55</xdr:row>
      <xdr:rowOff>153270</xdr:rowOff>
    </xdr:to>
    <xdr:sp macro="" textlink="">
      <xdr:nvSpPr>
        <xdr:cNvPr id="609" name="円/楕円 608"/>
        <xdr:cNvSpPr/>
      </xdr:nvSpPr>
      <xdr:spPr>
        <a:xfrm>
          <a:off x="13652500" y="94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169797</xdr:rowOff>
    </xdr:from>
    <xdr:ext cx="534377" cy="259045"/>
    <xdr:sp macro="" textlink="">
      <xdr:nvSpPr>
        <xdr:cNvPr id="610" name="テキスト ボックス 609"/>
        <xdr:cNvSpPr txBox="1"/>
      </xdr:nvSpPr>
      <xdr:spPr>
        <a:xfrm>
          <a:off x="13436111" y="92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53729</xdr:rowOff>
    </xdr:from>
    <xdr:to>
      <xdr:col>18</xdr:col>
      <xdr:colOff>492125</xdr:colOff>
      <xdr:row>54</xdr:row>
      <xdr:rowOff>155329</xdr:rowOff>
    </xdr:to>
    <xdr:sp macro="" textlink="">
      <xdr:nvSpPr>
        <xdr:cNvPr id="611" name="円/楕円 610"/>
        <xdr:cNvSpPr/>
      </xdr:nvSpPr>
      <xdr:spPr>
        <a:xfrm>
          <a:off x="12763500" y="93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406</xdr:rowOff>
    </xdr:from>
    <xdr:ext cx="534377" cy="259045"/>
    <xdr:sp macro="" textlink="">
      <xdr:nvSpPr>
        <xdr:cNvPr id="612" name="テキスト ボックス 611"/>
        <xdr:cNvSpPr txBox="1"/>
      </xdr:nvSpPr>
      <xdr:spPr>
        <a:xfrm>
          <a:off x="12547111" y="9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40830</xdr:rowOff>
    </xdr:from>
    <xdr:to>
      <xdr:col>19</xdr:col>
      <xdr:colOff>644525</xdr:colOff>
      <xdr:row>79</xdr:row>
      <xdr:rowOff>44450</xdr:rowOff>
    </xdr:to>
    <xdr:cxnSp macro="">
      <xdr:nvCxnSpPr>
        <xdr:cNvPr id="650" name="直線コネクタ 649"/>
        <xdr:cNvCxnSpPr/>
      </xdr:nvCxnSpPr>
      <xdr:spPr>
        <a:xfrm>
          <a:off x="12814300" y="1358538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249299" cy="259045"/>
    <xdr:sp macro="" textlink="">
      <xdr:nvSpPr>
        <xdr:cNvPr id="661" name="災害復旧費該当値テキスト"/>
        <xdr:cNvSpPr txBox="1"/>
      </xdr:nvSpPr>
      <xdr:spPr>
        <a:xfrm>
          <a:off x="16370300" y="13477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161480</xdr:rowOff>
    </xdr:from>
    <xdr:to>
      <xdr:col>18</xdr:col>
      <xdr:colOff>492125</xdr:colOff>
      <xdr:row>79</xdr:row>
      <xdr:rowOff>91630</xdr:rowOff>
    </xdr:to>
    <xdr:sp macro="" textlink="">
      <xdr:nvSpPr>
        <xdr:cNvPr id="668" name="円/楕円 667"/>
        <xdr:cNvSpPr/>
      </xdr:nvSpPr>
      <xdr:spPr>
        <a:xfrm>
          <a:off x="12763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82757</xdr:rowOff>
    </xdr:from>
    <xdr:ext cx="313932" cy="259045"/>
    <xdr:sp macro="" textlink="">
      <xdr:nvSpPr>
        <xdr:cNvPr id="669" name="テキスト ボックス 668"/>
        <xdr:cNvSpPr txBox="1"/>
      </xdr:nvSpPr>
      <xdr:spPr>
        <a:xfrm>
          <a:off x="12657333" y="13627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77795</xdr:rowOff>
    </xdr:from>
    <xdr:to>
      <xdr:col>23</xdr:col>
      <xdr:colOff>517525</xdr:colOff>
      <xdr:row>93</xdr:row>
      <xdr:rowOff>79989</xdr:rowOff>
    </xdr:to>
    <xdr:cxnSp macro="">
      <xdr:nvCxnSpPr>
        <xdr:cNvPr id="697" name="直線コネクタ 696"/>
        <xdr:cNvCxnSpPr/>
      </xdr:nvCxnSpPr>
      <xdr:spPr>
        <a:xfrm flipV="1">
          <a:off x="15481300" y="16022645"/>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79304</xdr:rowOff>
    </xdr:from>
    <xdr:to>
      <xdr:col>22</xdr:col>
      <xdr:colOff>365125</xdr:colOff>
      <xdr:row>93</xdr:row>
      <xdr:rowOff>79989</xdr:rowOff>
    </xdr:to>
    <xdr:cxnSp macro="">
      <xdr:nvCxnSpPr>
        <xdr:cNvPr id="700" name="直線コネクタ 699"/>
        <xdr:cNvCxnSpPr/>
      </xdr:nvCxnSpPr>
      <xdr:spPr>
        <a:xfrm>
          <a:off x="14592300" y="1602415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79304</xdr:rowOff>
    </xdr:from>
    <xdr:to>
      <xdr:col>21</xdr:col>
      <xdr:colOff>161925</xdr:colOff>
      <xdr:row>93</xdr:row>
      <xdr:rowOff>81452</xdr:rowOff>
    </xdr:to>
    <xdr:cxnSp macro="">
      <xdr:nvCxnSpPr>
        <xdr:cNvPr id="703" name="直線コネクタ 702"/>
        <xdr:cNvCxnSpPr/>
      </xdr:nvCxnSpPr>
      <xdr:spPr>
        <a:xfrm flipV="1">
          <a:off x="13703300" y="16024154"/>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81452</xdr:rowOff>
    </xdr:from>
    <xdr:to>
      <xdr:col>19</xdr:col>
      <xdr:colOff>644525</xdr:colOff>
      <xdr:row>93</xdr:row>
      <xdr:rowOff>99307</xdr:rowOff>
    </xdr:to>
    <xdr:cxnSp macro="">
      <xdr:nvCxnSpPr>
        <xdr:cNvPr id="706" name="直線コネクタ 705"/>
        <xdr:cNvCxnSpPr/>
      </xdr:nvCxnSpPr>
      <xdr:spPr>
        <a:xfrm flipV="1">
          <a:off x="12814300" y="16026302"/>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26995</xdr:rowOff>
    </xdr:from>
    <xdr:to>
      <xdr:col>23</xdr:col>
      <xdr:colOff>568325</xdr:colOff>
      <xdr:row>93</xdr:row>
      <xdr:rowOff>128595</xdr:rowOff>
    </xdr:to>
    <xdr:sp macro="" textlink="">
      <xdr:nvSpPr>
        <xdr:cNvPr id="716" name="円/楕円 715"/>
        <xdr:cNvSpPr/>
      </xdr:nvSpPr>
      <xdr:spPr>
        <a:xfrm>
          <a:off x="16268700" y="159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49872</xdr:rowOff>
    </xdr:from>
    <xdr:ext cx="534377" cy="259045"/>
    <xdr:sp macro="" textlink="">
      <xdr:nvSpPr>
        <xdr:cNvPr id="717" name="公債費該当値テキスト"/>
        <xdr:cNvSpPr txBox="1"/>
      </xdr:nvSpPr>
      <xdr:spPr>
        <a:xfrm>
          <a:off x="16370300" y="158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60,208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29189</xdr:rowOff>
    </xdr:from>
    <xdr:to>
      <xdr:col>22</xdr:col>
      <xdr:colOff>415925</xdr:colOff>
      <xdr:row>93</xdr:row>
      <xdr:rowOff>130789</xdr:rowOff>
    </xdr:to>
    <xdr:sp macro="" textlink="">
      <xdr:nvSpPr>
        <xdr:cNvPr id="718" name="円/楕円 717"/>
        <xdr:cNvSpPr/>
      </xdr:nvSpPr>
      <xdr:spPr>
        <a:xfrm>
          <a:off x="15430500" y="159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147316</xdr:rowOff>
    </xdr:from>
    <xdr:ext cx="534377" cy="259045"/>
    <xdr:sp macro="" textlink="">
      <xdr:nvSpPr>
        <xdr:cNvPr id="719" name="テキスト ボックス 718"/>
        <xdr:cNvSpPr txBox="1"/>
      </xdr:nvSpPr>
      <xdr:spPr>
        <a:xfrm>
          <a:off x="15214111" y="157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28504</xdr:rowOff>
    </xdr:from>
    <xdr:to>
      <xdr:col>21</xdr:col>
      <xdr:colOff>212725</xdr:colOff>
      <xdr:row>93</xdr:row>
      <xdr:rowOff>130104</xdr:rowOff>
    </xdr:to>
    <xdr:sp macro="" textlink="">
      <xdr:nvSpPr>
        <xdr:cNvPr id="720" name="円/楕円 719"/>
        <xdr:cNvSpPr/>
      </xdr:nvSpPr>
      <xdr:spPr>
        <a:xfrm>
          <a:off x="14541500" y="159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146631</xdr:rowOff>
    </xdr:from>
    <xdr:ext cx="534377" cy="259045"/>
    <xdr:sp macro="" textlink="">
      <xdr:nvSpPr>
        <xdr:cNvPr id="721" name="テキスト ボックス 720"/>
        <xdr:cNvSpPr txBox="1"/>
      </xdr:nvSpPr>
      <xdr:spPr>
        <a:xfrm>
          <a:off x="14325111" y="157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30652</xdr:rowOff>
    </xdr:from>
    <xdr:to>
      <xdr:col>20</xdr:col>
      <xdr:colOff>9525</xdr:colOff>
      <xdr:row>93</xdr:row>
      <xdr:rowOff>132252</xdr:rowOff>
    </xdr:to>
    <xdr:sp macro="" textlink="">
      <xdr:nvSpPr>
        <xdr:cNvPr id="722" name="円/楕円 721"/>
        <xdr:cNvSpPr/>
      </xdr:nvSpPr>
      <xdr:spPr>
        <a:xfrm>
          <a:off x="13652500" y="159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148779</xdr:rowOff>
    </xdr:from>
    <xdr:ext cx="534377" cy="259045"/>
    <xdr:sp macro="" textlink="">
      <xdr:nvSpPr>
        <xdr:cNvPr id="723" name="テキスト ボックス 722"/>
        <xdr:cNvSpPr txBox="1"/>
      </xdr:nvSpPr>
      <xdr:spPr>
        <a:xfrm>
          <a:off x="13436111" y="1575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48507</xdr:rowOff>
    </xdr:from>
    <xdr:to>
      <xdr:col>18</xdr:col>
      <xdr:colOff>492125</xdr:colOff>
      <xdr:row>93</xdr:row>
      <xdr:rowOff>150107</xdr:rowOff>
    </xdr:to>
    <xdr:sp macro="" textlink="">
      <xdr:nvSpPr>
        <xdr:cNvPr id="724" name="円/楕円 723"/>
        <xdr:cNvSpPr/>
      </xdr:nvSpPr>
      <xdr:spPr>
        <a:xfrm>
          <a:off x="12763500" y="159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166634</xdr:rowOff>
    </xdr:from>
    <xdr:ext cx="534377" cy="259045"/>
    <xdr:sp macro="" textlink="">
      <xdr:nvSpPr>
        <xdr:cNvPr id="725" name="テキスト ボックス 724"/>
        <xdr:cNvSpPr txBox="1"/>
      </xdr:nvSpPr>
      <xdr:spPr>
        <a:xfrm>
          <a:off x="12547111" y="157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2866</xdr:rowOff>
    </xdr:from>
    <xdr:to>
      <xdr:col>32</xdr:col>
      <xdr:colOff>187325</xdr:colOff>
      <xdr:row>37</xdr:row>
      <xdr:rowOff>65568</xdr:rowOff>
    </xdr:to>
    <xdr:cxnSp macro="">
      <xdr:nvCxnSpPr>
        <xdr:cNvPr id="756" name="直線コネクタ 755"/>
        <xdr:cNvCxnSpPr/>
      </xdr:nvCxnSpPr>
      <xdr:spPr>
        <a:xfrm>
          <a:off x="21323300" y="5832166"/>
          <a:ext cx="838200" cy="57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67001</xdr:rowOff>
    </xdr:from>
    <xdr:ext cx="378565" cy="259045"/>
    <xdr:sp macro="" textlink="">
      <xdr:nvSpPr>
        <xdr:cNvPr id="757" name="諸支出金平均値テキスト"/>
        <xdr:cNvSpPr txBox="1"/>
      </xdr:nvSpPr>
      <xdr:spPr>
        <a:xfrm>
          <a:off x="22212300" y="6582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2866</xdr:rowOff>
    </xdr:from>
    <xdr:to>
      <xdr:col>31</xdr:col>
      <xdr:colOff>34925</xdr:colOff>
      <xdr:row>35</xdr:row>
      <xdr:rowOff>145252</xdr:rowOff>
    </xdr:to>
    <xdr:cxnSp macro="">
      <xdr:nvCxnSpPr>
        <xdr:cNvPr id="759" name="直線コネクタ 758"/>
        <xdr:cNvCxnSpPr/>
      </xdr:nvCxnSpPr>
      <xdr:spPr>
        <a:xfrm flipV="1">
          <a:off x="20434300" y="5832166"/>
          <a:ext cx="889000" cy="3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67327</xdr:rowOff>
    </xdr:from>
    <xdr:ext cx="378565" cy="259045"/>
    <xdr:sp macro="" textlink="">
      <xdr:nvSpPr>
        <xdr:cNvPr id="761" name="テキスト ボックス 760"/>
        <xdr:cNvSpPr txBox="1"/>
      </xdr:nvSpPr>
      <xdr:spPr>
        <a:xfrm>
          <a:off x="21134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145252</xdr:rowOff>
    </xdr:from>
    <xdr:to>
      <xdr:col>29</xdr:col>
      <xdr:colOff>517525</xdr:colOff>
      <xdr:row>36</xdr:row>
      <xdr:rowOff>7112</xdr:rowOff>
    </xdr:to>
    <xdr:cxnSp macro="">
      <xdr:nvCxnSpPr>
        <xdr:cNvPr id="762" name="直線コネクタ 761"/>
        <xdr:cNvCxnSpPr/>
      </xdr:nvCxnSpPr>
      <xdr:spPr>
        <a:xfrm flipV="1">
          <a:off x="19545300" y="6146002"/>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29445</xdr:rowOff>
    </xdr:from>
    <xdr:ext cx="378565" cy="259045"/>
    <xdr:sp macro="" textlink="">
      <xdr:nvSpPr>
        <xdr:cNvPr id="764" name="テキスト ボックス 763"/>
        <xdr:cNvSpPr txBox="1"/>
      </xdr:nvSpPr>
      <xdr:spPr>
        <a:xfrm>
          <a:off x="20245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7112</xdr:rowOff>
    </xdr:from>
    <xdr:to>
      <xdr:col>28</xdr:col>
      <xdr:colOff>314325</xdr:colOff>
      <xdr:row>36</xdr:row>
      <xdr:rowOff>70793</xdr:rowOff>
    </xdr:to>
    <xdr:cxnSp macro="">
      <xdr:nvCxnSpPr>
        <xdr:cNvPr id="765" name="直線コネクタ 764"/>
        <xdr:cNvCxnSpPr/>
      </xdr:nvCxnSpPr>
      <xdr:spPr>
        <a:xfrm flipV="1">
          <a:off x="18656300" y="617931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146684</xdr:rowOff>
    </xdr:from>
    <xdr:ext cx="469744" cy="259045"/>
    <xdr:sp macro="" textlink="">
      <xdr:nvSpPr>
        <xdr:cNvPr id="767" name="テキスト ボックス 766"/>
        <xdr:cNvSpPr txBox="1"/>
      </xdr:nvSpPr>
      <xdr:spPr>
        <a:xfrm>
          <a:off x="19310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129702</xdr:rowOff>
    </xdr:from>
    <xdr:ext cx="378565" cy="259045"/>
    <xdr:sp macro="" textlink="">
      <xdr:nvSpPr>
        <xdr:cNvPr id="769" name="テキスト ボックス 768"/>
        <xdr:cNvSpPr txBox="1"/>
      </xdr:nvSpPr>
      <xdr:spPr>
        <a:xfrm>
          <a:off x="18467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14768</xdr:rowOff>
    </xdr:from>
    <xdr:to>
      <xdr:col>32</xdr:col>
      <xdr:colOff>238125</xdr:colOff>
      <xdr:row>37</xdr:row>
      <xdr:rowOff>116368</xdr:rowOff>
    </xdr:to>
    <xdr:sp macro="" textlink="">
      <xdr:nvSpPr>
        <xdr:cNvPr id="775" name="円/楕円 774"/>
        <xdr:cNvSpPr/>
      </xdr:nvSpPr>
      <xdr:spPr>
        <a:xfrm>
          <a:off x="221107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37645</xdr:rowOff>
    </xdr:from>
    <xdr:ext cx="469744" cy="259045"/>
    <xdr:sp macro="" textlink="">
      <xdr:nvSpPr>
        <xdr:cNvPr id="776" name="諸支出金該当値テキスト"/>
        <xdr:cNvSpPr txBox="1"/>
      </xdr:nvSpPr>
      <xdr:spPr>
        <a:xfrm>
          <a:off x="22212300" y="620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123516</xdr:rowOff>
    </xdr:from>
    <xdr:to>
      <xdr:col>31</xdr:col>
      <xdr:colOff>85725</xdr:colOff>
      <xdr:row>34</xdr:row>
      <xdr:rowOff>53666</xdr:rowOff>
    </xdr:to>
    <xdr:sp macro="" textlink="">
      <xdr:nvSpPr>
        <xdr:cNvPr id="777" name="円/楕円 776"/>
        <xdr:cNvSpPr/>
      </xdr:nvSpPr>
      <xdr:spPr>
        <a:xfrm>
          <a:off x="21272500" y="57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70193</xdr:rowOff>
    </xdr:from>
    <xdr:ext cx="469744" cy="259045"/>
    <xdr:sp macro="" textlink="">
      <xdr:nvSpPr>
        <xdr:cNvPr id="778" name="テキスト ボックス 777"/>
        <xdr:cNvSpPr txBox="1"/>
      </xdr:nvSpPr>
      <xdr:spPr>
        <a:xfrm>
          <a:off x="21088427" y="555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94452</xdr:rowOff>
    </xdr:from>
    <xdr:to>
      <xdr:col>29</xdr:col>
      <xdr:colOff>568325</xdr:colOff>
      <xdr:row>36</xdr:row>
      <xdr:rowOff>24602</xdr:rowOff>
    </xdr:to>
    <xdr:sp macro="" textlink="">
      <xdr:nvSpPr>
        <xdr:cNvPr id="779" name="円/楕円 778"/>
        <xdr:cNvSpPr/>
      </xdr:nvSpPr>
      <xdr:spPr>
        <a:xfrm>
          <a:off x="20383500" y="6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41129</xdr:rowOff>
    </xdr:from>
    <xdr:ext cx="469744" cy="259045"/>
    <xdr:sp macro="" textlink="">
      <xdr:nvSpPr>
        <xdr:cNvPr id="780" name="テキスト ボックス 779"/>
        <xdr:cNvSpPr txBox="1"/>
      </xdr:nvSpPr>
      <xdr:spPr>
        <a:xfrm>
          <a:off x="20199427" y="587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127762</xdr:rowOff>
    </xdr:from>
    <xdr:to>
      <xdr:col>28</xdr:col>
      <xdr:colOff>365125</xdr:colOff>
      <xdr:row>36</xdr:row>
      <xdr:rowOff>57912</xdr:rowOff>
    </xdr:to>
    <xdr:sp macro="" textlink="">
      <xdr:nvSpPr>
        <xdr:cNvPr id="781" name="円/楕円 780"/>
        <xdr:cNvSpPr/>
      </xdr:nvSpPr>
      <xdr:spPr>
        <a:xfrm>
          <a:off x="19494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74439</xdr:rowOff>
    </xdr:from>
    <xdr:ext cx="469744" cy="259045"/>
    <xdr:sp macro="" textlink="">
      <xdr:nvSpPr>
        <xdr:cNvPr id="782" name="テキスト ボックス 781"/>
        <xdr:cNvSpPr txBox="1"/>
      </xdr:nvSpPr>
      <xdr:spPr>
        <a:xfrm>
          <a:off x="19310427" y="590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19993</xdr:rowOff>
    </xdr:from>
    <xdr:to>
      <xdr:col>27</xdr:col>
      <xdr:colOff>161925</xdr:colOff>
      <xdr:row>36</xdr:row>
      <xdr:rowOff>121593</xdr:rowOff>
    </xdr:to>
    <xdr:sp macro="" textlink="">
      <xdr:nvSpPr>
        <xdr:cNvPr id="783" name="円/楕円 782"/>
        <xdr:cNvSpPr/>
      </xdr:nvSpPr>
      <xdr:spPr>
        <a:xfrm>
          <a:off x="18605500" y="61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138120</xdr:rowOff>
    </xdr:from>
    <xdr:ext cx="469744" cy="259045"/>
    <xdr:sp macro="" textlink="">
      <xdr:nvSpPr>
        <xdr:cNvPr id="784" name="テキスト ボックス 783"/>
        <xdr:cNvSpPr txBox="1"/>
      </xdr:nvSpPr>
      <xdr:spPr>
        <a:xfrm>
          <a:off x="18421427"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類似団体と比較すると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民生費・商工費・消防費・教育費・公債費・諸支出金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が高い状況となっている。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民生費については児童福祉費において「施設型給付」を開始したほか，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商工費については中心市街地活性化事業に係る経費や中小企業貸付金の増により増加傾向にある。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また，消防</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費については消防救急無線デジタル化整備事業</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等，教育費については函館アリーナ整備事業費等の普通建設事業の増などにより平成２６年度は高い状況にあったが，事業の完了により，平成２７年度は減少したものである。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平成２６年度と比較すると，</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実質収支額が</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したことにより実質収支比率</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は０．３６ポイント減少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においても引き続き</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増加したものである。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限られた財源のなかで，創意と工夫をもって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，安定的な財政運営を目</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指す。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病院事業会計における実質赤字額</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平成２５年度に</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解消</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たものの，患者数</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少や医師不足による精神病棟の縮減・休止</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り，平成２６年</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度には再び</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赤字額が発生し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，平成２７年度も引き続き厳しい経営状態が続いている状況であり，</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平成２９年度～平成３２年度を計画期間とする「函館市病院事業改革プラン</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策定し，経営の健全化を図っていく。</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一方で，水道事業会計</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公共下水道事業会計</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および交通事業会計</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は黒字額</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の増加もあったところであ</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り，これらの各会計においては平成２９年度～平成３８年</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度を計画期間とする「函館市上下水道事業経営ビジョン」「函館市交通事業経営ビジ</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ョン」をそれぞれ策定し，今後も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収益の確保および経費の節減に努め，比率の改善を</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図っていく。</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025_&#20989;&#39208;&#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96.4</v>
          </cell>
          <cell r="L73">
            <v>79</v>
          </cell>
          <cell r="M73">
            <v>77</v>
          </cell>
          <cell r="N73">
            <v>73.3</v>
          </cell>
          <cell r="O73">
            <v>67.3</v>
          </cell>
        </row>
        <row r="75">
          <cell r="K75">
            <v>8.1999999999999993</v>
          </cell>
          <cell r="L75">
            <v>8.6</v>
          </cell>
          <cell r="M75">
            <v>8.6999999999999993</v>
          </cell>
          <cell r="N75">
            <v>7.9</v>
          </cell>
          <cell r="O75">
            <v>7.7</v>
          </cell>
        </row>
        <row r="77">
          <cell r="G77" t="str">
            <v>類似団体内平均値</v>
          </cell>
          <cell r="K77">
            <v>74</v>
          </cell>
          <cell r="L77">
            <v>62.7</v>
          </cell>
          <cell r="M77">
            <v>54.4</v>
          </cell>
          <cell r="N77">
            <v>47</v>
          </cell>
          <cell r="O77">
            <v>41.4</v>
          </cell>
        </row>
        <row r="79">
          <cell r="K79">
            <v>9.1999999999999993</v>
          </cell>
          <cell r="L79">
            <v>8.6</v>
          </cell>
          <cell r="M79">
            <v>8.1</v>
          </cell>
          <cell r="N79">
            <v>7.3</v>
          </cell>
          <cell r="O79">
            <v>6.7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140294201</v>
      </c>
      <c r="BO4" s="379"/>
      <c r="BP4" s="379"/>
      <c r="BQ4" s="379"/>
      <c r="BR4" s="379"/>
      <c r="BS4" s="379"/>
      <c r="BT4" s="379"/>
      <c r="BU4" s="380"/>
      <c r="BV4" s="378">
        <v>139197338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3.3</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137520941</v>
      </c>
      <c r="BO5" s="384"/>
      <c r="BP5" s="384"/>
      <c r="BQ5" s="384"/>
      <c r="BR5" s="384"/>
      <c r="BS5" s="384"/>
      <c r="BT5" s="384"/>
      <c r="BU5" s="385"/>
      <c r="BV5" s="383">
        <v>136371406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86.5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2773260</v>
      </c>
      <c r="BO6" s="384"/>
      <c r="BP6" s="384"/>
      <c r="BQ6" s="384"/>
      <c r="BR6" s="384"/>
      <c r="BS6" s="384"/>
      <c r="BT6" s="384"/>
      <c r="BU6" s="385"/>
      <c r="BV6" s="383">
        <v>2825932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93.4</v>
      </c>
      <c r="CU6" s="530"/>
      <c r="CV6" s="530"/>
      <c r="CW6" s="530"/>
      <c r="CX6" s="530"/>
      <c r="CY6" s="530"/>
      <c r="CZ6" s="530"/>
      <c r="DA6" s="531"/>
      <c r="DB6" s="529">
        <v>92.9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373278</v>
      </c>
      <c r="BO7" s="384"/>
      <c r="BP7" s="384"/>
      <c r="BQ7" s="384"/>
      <c r="BR7" s="384"/>
      <c r="BS7" s="384"/>
      <c r="BT7" s="384"/>
      <c r="BU7" s="385"/>
      <c r="BV7" s="383">
        <v>147065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72627075</v>
      </c>
      <c r="CU7" s="384"/>
      <c r="CV7" s="384"/>
      <c r="CW7" s="384"/>
      <c r="CX7" s="384"/>
      <c r="CY7" s="384"/>
      <c r="CZ7" s="384"/>
      <c r="DA7" s="385"/>
      <c r="DB7" s="383">
        <v>73285702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2399982</v>
      </c>
      <c r="BO8" s="384"/>
      <c r="BP8" s="384"/>
      <c r="BQ8" s="384"/>
      <c r="BR8" s="384"/>
      <c r="BS8" s="384"/>
      <c r="BT8" s="384"/>
      <c r="BU8" s="385"/>
      <c r="BV8" s="383">
        <v>2678867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0.46</v>
      </c>
      <c r="CU8" s="493"/>
      <c r="CV8" s="493"/>
      <c r="CW8" s="493"/>
      <c r="CX8" s="493"/>
      <c r="CY8" s="493"/>
      <c r="CZ8" s="493"/>
      <c r="DA8" s="494"/>
      <c r="DB8" s="492">
        <v>0.45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265979</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-278885</v>
      </c>
      <c r="BO9" s="384"/>
      <c r="BP9" s="384"/>
      <c r="BQ9" s="384"/>
      <c r="BR9" s="384"/>
      <c r="BS9" s="384"/>
      <c r="BT9" s="384"/>
      <c r="BU9" s="385"/>
      <c r="BV9" s="383">
        <v>1118370</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19.100000000000001</v>
      </c>
      <c r="CU9" s="354"/>
      <c r="CV9" s="354"/>
      <c r="CW9" s="354"/>
      <c r="CX9" s="354"/>
      <c r="CY9" s="354"/>
      <c r="CZ9" s="354"/>
      <c r="DA9" s="355"/>
      <c r="DB9" s="353">
        <v>19.8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279127</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1340780</v>
      </c>
      <c r="BO10" s="384"/>
      <c r="BP10" s="384"/>
      <c r="BQ10" s="384"/>
      <c r="BR10" s="384"/>
      <c r="BS10" s="384"/>
      <c r="BT10" s="384"/>
      <c r="BU10" s="385"/>
      <c r="BV10" s="383">
        <v>757316</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102</v>
      </c>
      <c r="AV11" s="441"/>
      <c r="AW11" s="441"/>
      <c r="AX11" s="441"/>
      <c r="AY11" s="363" t="s">
        <v>108</v>
      </c>
      <c r="AZ11" s="364"/>
      <c r="BA11" s="364"/>
      <c r="BB11" s="364"/>
      <c r="BC11" s="364"/>
      <c r="BD11" s="364"/>
      <c r="BE11" s="364"/>
      <c r="BF11" s="364"/>
      <c r="BG11" s="364"/>
      <c r="BH11" s="364"/>
      <c r="BI11" s="364"/>
      <c r="BJ11" s="364"/>
      <c r="BK11" s="364"/>
      <c r="BL11" s="364"/>
      <c r="BM11" s="365"/>
      <c r="BN11" s="383">
        <v>10932</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268617</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267751</v>
      </c>
      <c r="S13" s="485"/>
      <c r="T13" s="485"/>
      <c r="U13" s="485"/>
      <c r="V13" s="486"/>
      <c r="W13" s="472" t="s">
        <v>121</v>
      </c>
      <c r="X13" s="396"/>
      <c r="Y13" s="396"/>
      <c r="Z13" s="396"/>
      <c r="AA13" s="396"/>
      <c r="AB13" s="397"/>
      <c r="AC13" s="359">
        <v>4343</v>
      </c>
      <c r="AD13" s="360"/>
      <c r="AE13" s="360"/>
      <c r="AF13" s="360"/>
      <c r="AG13" s="361"/>
      <c r="AH13" s="359">
        <v>5284</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1072827</v>
      </c>
      <c r="BO13" s="384"/>
      <c r="BP13" s="384"/>
      <c r="BQ13" s="384"/>
      <c r="BR13" s="384"/>
      <c r="BS13" s="384"/>
      <c r="BT13" s="384"/>
      <c r="BU13" s="385"/>
      <c r="BV13" s="383">
        <v>1875686</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7.7</v>
      </c>
      <c r="CU13" s="354"/>
      <c r="CV13" s="354"/>
      <c r="CW13" s="354"/>
      <c r="CX13" s="354"/>
      <c r="CY13" s="354"/>
      <c r="CZ13" s="354"/>
      <c r="DA13" s="355"/>
      <c r="DB13" s="353">
        <v>7.9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271479</v>
      </c>
      <c r="S14" s="485"/>
      <c r="T14" s="485"/>
      <c r="U14" s="485"/>
      <c r="V14" s="486"/>
      <c r="W14" s="487"/>
      <c r="X14" s="399"/>
      <c r="Y14" s="399"/>
      <c r="Z14" s="399"/>
      <c r="AA14" s="399"/>
      <c r="AB14" s="400"/>
      <c r="AC14" s="477">
        <v>3.8</v>
      </c>
      <c r="AD14" s="478"/>
      <c r="AE14" s="478"/>
      <c r="AF14" s="478"/>
      <c r="AG14" s="479"/>
      <c r="AH14" s="477">
        <v>4.0999999999999996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67.3</v>
      </c>
      <c r="CU14" s="456"/>
      <c r="CV14" s="456"/>
      <c r="CW14" s="456"/>
      <c r="CX14" s="456"/>
      <c r="CY14" s="456"/>
      <c r="CZ14" s="456"/>
      <c r="DA14" s="457"/>
      <c r="DB14" s="488">
        <v>73.3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270674</v>
      </c>
      <c r="S15" s="485"/>
      <c r="T15" s="485"/>
      <c r="U15" s="485"/>
      <c r="V15" s="486"/>
      <c r="W15" s="472" t="s">
        <v>128</v>
      </c>
      <c r="X15" s="396"/>
      <c r="Y15" s="396"/>
      <c r="Z15" s="396"/>
      <c r="AA15" s="396"/>
      <c r="AB15" s="397"/>
      <c r="AC15" s="359">
        <v>20184</v>
      </c>
      <c r="AD15" s="360"/>
      <c r="AE15" s="360"/>
      <c r="AF15" s="360"/>
      <c r="AG15" s="361"/>
      <c r="AH15" s="359">
        <v>23930</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27485413</v>
      </c>
      <c r="BO15" s="379"/>
      <c r="BP15" s="379"/>
      <c r="BQ15" s="379"/>
      <c r="BR15" s="379"/>
      <c r="BS15" s="379"/>
      <c r="BT15" s="379"/>
      <c r="BU15" s="380"/>
      <c r="BV15" s="378">
        <v>26522430</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17.8</v>
      </c>
      <c r="AD16" s="478"/>
      <c r="AE16" s="478"/>
      <c r="AF16" s="478"/>
      <c r="AG16" s="479"/>
      <c r="AH16" s="477">
        <v>18.399999999999999</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58883567</v>
      </c>
      <c r="BO16" s="384"/>
      <c r="BP16" s="384"/>
      <c r="BQ16" s="384"/>
      <c r="BR16" s="384"/>
      <c r="BS16" s="384"/>
      <c r="BT16" s="384"/>
      <c r="BU16" s="385"/>
      <c r="BV16" s="383">
        <v>58328002</v>
      </c>
      <c r="BW16" s="384"/>
      <c r="BX16" s="384"/>
      <c r="BY16" s="384"/>
      <c r="BZ16" s="384"/>
      <c r="CA16" s="384"/>
      <c r="CB16" s="384"/>
      <c r="CC16" s="385"/>
      <c r="CD16" s="152"/>
      <c r="CE16" s="381" t="s">
        <v>134</v>
      </c>
      <c r="CF16" s="381"/>
      <c r="CG16" s="381"/>
      <c r="CH16" s="381"/>
      <c r="CI16" s="381"/>
      <c r="CJ16" s="381"/>
      <c r="CK16" s="381"/>
      <c r="CL16" s="381"/>
      <c r="CM16" s="381"/>
      <c r="CN16" s="381"/>
      <c r="CO16" s="381"/>
      <c r="CP16" s="381"/>
      <c r="CQ16" s="381"/>
      <c r="CR16" s="381"/>
      <c r="CS16" s="382"/>
      <c r="CT16" s="353">
        <v>11.5</v>
      </c>
      <c r="CU16" s="354"/>
      <c r="CV16" s="354"/>
      <c r="CW16" s="354"/>
      <c r="CX16" s="354"/>
      <c r="CY16" s="354"/>
      <c r="CZ16" s="354"/>
      <c r="DA16" s="355"/>
      <c r="DB16" s="353">
        <v>5.3</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132</v>
      </c>
      <c r="S17" s="470"/>
      <c r="T17" s="470"/>
      <c r="U17" s="470"/>
      <c r="V17" s="471"/>
      <c r="W17" s="472" t="s">
        <v>136</v>
      </c>
      <c r="X17" s="396"/>
      <c r="Y17" s="396"/>
      <c r="Z17" s="396"/>
      <c r="AA17" s="396"/>
      <c r="AB17" s="397"/>
      <c r="AC17" s="359">
        <v>89051</v>
      </c>
      <c r="AD17" s="360"/>
      <c r="AE17" s="360"/>
      <c r="AF17" s="360"/>
      <c r="AG17" s="361"/>
      <c r="AH17" s="359">
        <v>97817</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34978776</v>
      </c>
      <c r="BO17" s="384"/>
      <c r="BP17" s="384"/>
      <c r="BQ17" s="384"/>
      <c r="BR17" s="384"/>
      <c r="BS17" s="384"/>
      <c r="BT17" s="384"/>
      <c r="BU17" s="385"/>
      <c r="BV17" s="383">
        <v>34173413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677.86</v>
      </c>
      <c r="M18" s="448"/>
      <c r="N18" s="448"/>
      <c r="O18" s="448"/>
      <c r="P18" s="448"/>
      <c r="Q18" s="448"/>
      <c r="R18" s="449"/>
      <c r="S18" s="449"/>
      <c r="T18" s="449"/>
      <c r="U18" s="449"/>
      <c r="V18" s="450"/>
      <c r="W18" s="464"/>
      <c r="X18" s="465"/>
      <c r="Y18" s="465"/>
      <c r="Z18" s="465"/>
      <c r="AA18" s="465"/>
      <c r="AB18" s="473"/>
      <c r="AC18" s="347">
        <v>78.400000000000006</v>
      </c>
      <c r="AD18" s="348"/>
      <c r="AE18" s="348"/>
      <c r="AF18" s="348"/>
      <c r="AG18" s="451"/>
      <c r="AH18" s="347">
        <v>75.3</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65060746</v>
      </c>
      <c r="BO18" s="384"/>
      <c r="BP18" s="384"/>
      <c r="BQ18" s="384"/>
      <c r="BR18" s="384"/>
      <c r="BS18" s="384"/>
      <c r="BT18" s="384"/>
      <c r="BU18" s="385"/>
      <c r="BV18" s="383">
        <v>64400100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82745037</v>
      </c>
      <c r="BO19" s="384"/>
      <c r="BP19" s="384"/>
      <c r="BQ19" s="384"/>
      <c r="BR19" s="384"/>
      <c r="BS19" s="384"/>
      <c r="BT19" s="384"/>
      <c r="BU19" s="385"/>
      <c r="BV19" s="383">
        <v>80774377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123950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146597759</v>
      </c>
      <c r="BO23" s="384"/>
      <c r="BP23" s="384"/>
      <c r="BQ23" s="384"/>
      <c r="BR23" s="384"/>
      <c r="BS23" s="384"/>
      <c r="BT23" s="384"/>
      <c r="BU23" s="385"/>
      <c r="BV23" s="383">
        <v>148383944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10500</v>
      </c>
      <c r="R24" s="360"/>
      <c r="S24" s="360"/>
      <c r="T24" s="360"/>
      <c r="U24" s="360"/>
      <c r="V24" s="361"/>
      <c r="W24" s="425"/>
      <c r="X24" s="416"/>
      <c r="Y24" s="417"/>
      <c r="Z24" s="356" t="s">
        <v>152</v>
      </c>
      <c r="AA24" s="357"/>
      <c r="AB24" s="357"/>
      <c r="AC24" s="357"/>
      <c r="AD24" s="357"/>
      <c r="AE24" s="357"/>
      <c r="AF24" s="357"/>
      <c r="AG24" s="358"/>
      <c r="AH24" s="359">
        <v>1915</v>
      </c>
      <c r="AI24" s="360"/>
      <c r="AJ24" s="360"/>
      <c r="AK24" s="360"/>
      <c r="AL24" s="361"/>
      <c r="AM24" s="359">
        <v>6057145</v>
      </c>
      <c r="AN24" s="360"/>
      <c r="AO24" s="360"/>
      <c r="AP24" s="360"/>
      <c r="AQ24" s="360"/>
      <c r="AR24" s="361"/>
      <c r="AS24" s="359">
        <v>3163</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53523974</v>
      </c>
      <c r="BO24" s="384"/>
      <c r="BP24" s="384"/>
      <c r="BQ24" s="384"/>
      <c r="BR24" s="384"/>
      <c r="BS24" s="384"/>
      <c r="BT24" s="384"/>
      <c r="BU24" s="385"/>
      <c r="BV24" s="383">
        <v>60797022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8300</v>
      </c>
      <c r="R25" s="360"/>
      <c r="S25" s="360"/>
      <c r="T25" s="360"/>
      <c r="U25" s="360"/>
      <c r="V25" s="361"/>
      <c r="W25" s="425"/>
      <c r="X25" s="416"/>
      <c r="Y25" s="417"/>
      <c r="Z25" s="356" t="s">
        <v>155</v>
      </c>
      <c r="AA25" s="357"/>
      <c r="AB25" s="357"/>
      <c r="AC25" s="357"/>
      <c r="AD25" s="357"/>
      <c r="AE25" s="357"/>
      <c r="AF25" s="357"/>
      <c r="AG25" s="358"/>
      <c r="AH25" s="359">
        <v>387</v>
      </c>
      <c r="AI25" s="360"/>
      <c r="AJ25" s="360"/>
      <c r="AK25" s="360"/>
      <c r="AL25" s="361"/>
      <c r="AM25" s="359">
        <v>1110690</v>
      </c>
      <c r="AN25" s="360"/>
      <c r="AO25" s="360"/>
      <c r="AP25" s="360"/>
      <c r="AQ25" s="360"/>
      <c r="AR25" s="361"/>
      <c r="AS25" s="359">
        <v>2870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13210950</v>
      </c>
      <c r="BO25" s="379"/>
      <c r="BP25" s="379"/>
      <c r="BQ25" s="379"/>
      <c r="BR25" s="379"/>
      <c r="BS25" s="379"/>
      <c r="BT25" s="379"/>
      <c r="BU25" s="380"/>
      <c r="BV25" s="378">
        <v>14609628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7400</v>
      </c>
      <c r="R26" s="360"/>
      <c r="S26" s="360"/>
      <c r="T26" s="360"/>
      <c r="U26" s="360"/>
      <c r="V26" s="361"/>
      <c r="W26" s="425"/>
      <c r="X26" s="416"/>
      <c r="Y26" s="417"/>
      <c r="Z26" s="356" t="s">
        <v>158</v>
      </c>
      <c r="AA26" s="438"/>
      <c r="AB26" s="438"/>
      <c r="AC26" s="438"/>
      <c r="AD26" s="438"/>
      <c r="AE26" s="438"/>
      <c r="AF26" s="438"/>
      <c r="AG26" s="439"/>
      <c r="AH26" s="359">
        <v>177</v>
      </c>
      <c r="AI26" s="360"/>
      <c r="AJ26" s="360"/>
      <c r="AK26" s="360"/>
      <c r="AL26" s="361"/>
      <c r="AM26" s="359">
        <v>599853</v>
      </c>
      <c r="AN26" s="360"/>
      <c r="AO26" s="360"/>
      <c r="AP26" s="360"/>
      <c r="AQ26" s="360"/>
      <c r="AR26" s="361"/>
      <c r="AS26" s="359">
        <v>3389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6300</v>
      </c>
      <c r="R27" s="360"/>
      <c r="S27" s="360"/>
      <c r="T27" s="360"/>
      <c r="U27" s="360"/>
      <c r="V27" s="361"/>
      <c r="W27" s="425"/>
      <c r="X27" s="416"/>
      <c r="Y27" s="417"/>
      <c r="Z27" s="356" t="s">
        <v>161</v>
      </c>
      <c r="AA27" s="357"/>
      <c r="AB27" s="357"/>
      <c r="AC27" s="357"/>
      <c r="AD27" s="357"/>
      <c r="AE27" s="357"/>
      <c r="AF27" s="357"/>
      <c r="AG27" s="358"/>
      <c r="AH27" s="359">
        <v>89</v>
      </c>
      <c r="AI27" s="360"/>
      <c r="AJ27" s="360"/>
      <c r="AK27" s="360"/>
      <c r="AL27" s="361"/>
      <c r="AM27" s="359">
        <v>357222</v>
      </c>
      <c r="AN27" s="360"/>
      <c r="AO27" s="360"/>
      <c r="AP27" s="360"/>
      <c r="AQ27" s="360"/>
      <c r="AR27" s="361"/>
      <c r="AS27" s="359">
        <v>4014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118</v>
      </c>
      <c r="BO27" s="387"/>
      <c r="BP27" s="387"/>
      <c r="BQ27" s="387"/>
      <c r="BR27" s="387"/>
      <c r="BS27" s="387"/>
      <c r="BT27" s="387"/>
      <c r="BU27" s="388"/>
      <c r="BV27" s="386" t="s">
        <v>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5600</v>
      </c>
      <c r="R28" s="360"/>
      <c r="S28" s="360"/>
      <c r="T28" s="360"/>
      <c r="U28" s="360"/>
      <c r="V28" s="361"/>
      <c r="W28" s="425"/>
      <c r="X28" s="416"/>
      <c r="Y28" s="417"/>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2477912</v>
      </c>
      <c r="BO28" s="379"/>
      <c r="BP28" s="379"/>
      <c r="BQ28" s="379"/>
      <c r="BR28" s="379"/>
      <c r="BS28" s="379"/>
      <c r="BT28" s="379"/>
      <c r="BU28" s="380"/>
      <c r="BV28" s="378">
        <v>1137132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28</v>
      </c>
      <c r="M29" s="360"/>
      <c r="N29" s="360"/>
      <c r="O29" s="360"/>
      <c r="P29" s="361"/>
      <c r="Q29" s="359">
        <v>5100</v>
      </c>
      <c r="R29" s="360"/>
      <c r="S29" s="360"/>
      <c r="T29" s="360"/>
      <c r="U29" s="360"/>
      <c r="V29" s="361"/>
      <c r="W29" s="426"/>
      <c r="X29" s="427"/>
      <c r="Y29" s="428"/>
      <c r="Z29" s="356" t="s">
        <v>168</v>
      </c>
      <c r="AA29" s="357"/>
      <c r="AB29" s="357"/>
      <c r="AC29" s="357"/>
      <c r="AD29" s="357"/>
      <c r="AE29" s="357"/>
      <c r="AF29" s="357"/>
      <c r="AG29" s="358"/>
      <c r="AH29" s="359">
        <v>2004</v>
      </c>
      <c r="AI29" s="360"/>
      <c r="AJ29" s="360"/>
      <c r="AK29" s="360"/>
      <c r="AL29" s="361"/>
      <c r="AM29" s="359">
        <v>6414367</v>
      </c>
      <c r="AN29" s="360"/>
      <c r="AO29" s="360"/>
      <c r="AP29" s="360"/>
      <c r="AQ29" s="360"/>
      <c r="AR29" s="361"/>
      <c r="AS29" s="359">
        <v>3201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2168682</v>
      </c>
      <c r="BO29" s="384"/>
      <c r="BP29" s="384"/>
      <c r="BQ29" s="384"/>
      <c r="BR29" s="384"/>
      <c r="BS29" s="384"/>
      <c r="BT29" s="384"/>
      <c r="BU29" s="385"/>
      <c r="BV29" s="383">
        <v>2167308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9756336</v>
      </c>
      <c r="BO30" s="387"/>
      <c r="BP30" s="387"/>
      <c r="BQ30" s="387"/>
      <c r="BR30" s="387"/>
      <c r="BS30" s="387"/>
      <c r="BT30" s="387"/>
      <c r="BU30" s="388"/>
      <c r="BV30" s="386">
        <v>9744346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IF('各会計、関係団体の財政状況及び健全化判断比率'!B36="","",'各会計、関係団体の財政状況及び健全化判断比率'!B36)</f>
        <v>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函館圏公立大学広域連合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函館バス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港湾事業特別会計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自転車競走事業特別会計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公共下水道事業会計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IF('各会計、関係団体の財政状況及び健全化判断比率'!B37="","",'各会計、関係団体の財政状況及び健全化判断比率'!B37)</f>
        <v>発電事業特別会計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函館湾流域下水道事務組合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南北海道学術振興財団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奨学資金特別会計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IF('各会計、関係団体の財政状況及び健全化判断比率'!B34="","",'各会計、関係団体の財政状況及び健全化判断比率'!B34)</f>
        <v>交通事業会計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函館市土地開発公社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母子父子寡婦福祉資金貸付事業特別会計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f t="shared" si="0"/>
        <v>12</v>
      </c>
      <c r="AN37" s="343"/>
      <c r="AO37" s="342" t="str">
        <f>IF('各会計、関係団体の財政状況及び健全化判断比率'!B35="","",'各会計、関係団体の財政状況及び健全化判断比率'!B35)</f>
        <v>病院事業会計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函館山ロープウェイ</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21</v>
      </c>
      <c r="CP38" s="343"/>
      <c r="CQ38" s="342" t="str">
        <f>IF('各会計、関係団体の財政状況及び健全化判断比率'!BS11="","",'各会計、関係団体の財政状況及び健全化判断比率'!BS11)</f>
        <v>函館空港ビルディング</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22</v>
      </c>
      <c r="CP39" s="343"/>
      <c r="CQ39" s="342" t="str">
        <f>IF('各会計、関係団体の財政状況及び健全化判断比率'!BS12="","",'各会計、関係団体の財政状況及び健全化判断比率'!BS12)</f>
        <v>函館サイロ</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23</v>
      </c>
      <c r="CP40" s="343"/>
      <c r="CQ40" s="342" t="str">
        <f>IF('各会計、関係団体の財政状況及び健全化判断比率'!BS13="","",'各会計、関係団体の財政状況及び健全化判断比率'!BS13)</f>
        <v>はこだてティーエムオー</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24</v>
      </c>
      <c r="CP41" s="343"/>
      <c r="CQ41" s="342" t="str">
        <f>IF('各会計、関係団体の財政状況及び健全化判断比率'!BS14="","",'各会計、関係団体の財政状況及び健全化判断比率'!BS14)</f>
        <v>函館市住宅都市施設公社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25</v>
      </c>
      <c r="CP42" s="343"/>
      <c r="CQ42" s="342" t="str">
        <f>IF('各会計、関係団体の財政状況及び健全化判断比率'!BS15="","",'各会計、関係団体の財政状況及び健全化判断比率'!BS15)</f>
        <v>函館市文化・スポーツ振興財団</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26</v>
      </c>
      <c r="CP43" s="343"/>
      <c r="CQ43" s="342" t="str">
        <f>IF('各会計、関係団体の財政状況及び健全化判断比率'!BS16="","",'各会計、関係団体の財政状況及び健全化判断比率'!BS16)</f>
        <v>函館市国際貿易センター</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133" scale="68"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3" t="s">
        <v>533</v>
      </c>
      <c r="D34" s="1153"/>
      <c r="E34" s="1154"/>
      <c r="F34" s="32" t="s">
        <v>534</v>
      </c>
      <c r="G34" s="33" t="s">
        <v>535</v>
      </c>
      <c r="H34" s="33">
        <v>0.06</v>
      </c>
      <c r="I34" s="33" t="s">
        <v>536</v>
      </c>
      <c r="J34" s="34" t="s">
        <v>537</v>
      </c>
      <c r="K34" s="22"/>
      <c r="L34" s="22"/>
      <c r="M34" s="22"/>
      <c r="N34" s="22"/>
      <c r="O34" s="22"/>
      <c r="P34" s="22"/>
    </row>
    <row r="35" spans="1:16" ht="39" customHeight="1">
      <c r="A35" s="22"/>
      <c r="B35" s="35"/>
      <c r="C35" s="1147" t="s">
        <v>538</v>
      </c>
      <c r="D35" s="1148"/>
      <c r="E35" s="1149"/>
      <c r="F35" s="36" t="s">
        <v>539</v>
      </c>
      <c r="G35" s="37" t="s">
        <v>540</v>
      </c>
      <c r="H35" s="37" t="s">
        <v>541</v>
      </c>
      <c r="I35" s="37" t="s">
        <v>542</v>
      </c>
      <c r="J35" s="38" t="s">
        <v>543</v>
      </c>
      <c r="K35" s="22"/>
      <c r="L35" s="22"/>
      <c r="M35" s="22"/>
      <c r="N35" s="22"/>
      <c r="O35" s="22"/>
      <c r="P35" s="22"/>
    </row>
    <row r="36" spans="1:16" ht="39" customHeight="1">
      <c r="A36" s="22"/>
      <c r="B36" s="35"/>
      <c r="C36" s="1147" t="s">
        <v>544</v>
      </c>
      <c r="D36" s="1148"/>
      <c r="E36" s="1149"/>
      <c r="F36" s="36" t="s">
        <v>545</v>
      </c>
      <c r="G36" s="37" t="s">
        <v>546</v>
      </c>
      <c r="H36" s="37" t="s">
        <v>547</v>
      </c>
      <c r="I36" s="37" t="s">
        <v>548</v>
      </c>
      <c r="J36" s="38" t="s">
        <v>549</v>
      </c>
      <c r="K36" s="22"/>
      <c r="L36" s="22"/>
      <c r="M36" s="22"/>
      <c r="N36" s="22"/>
      <c r="O36" s="22"/>
      <c r="P36" s="22"/>
    </row>
    <row r="37" spans="1:16" ht="39" customHeight="1">
      <c r="A37" s="22"/>
      <c r="B37" s="35"/>
      <c r="C37" s="1147" t="s">
        <v>550</v>
      </c>
      <c r="D37" s="1148"/>
      <c r="E37" s="1149"/>
      <c r="F37" s="36">
        <v>2.6</v>
      </c>
      <c r="G37" s="37">
        <v>2.88</v>
      </c>
      <c r="H37" s="37">
        <v>3.08</v>
      </c>
      <c r="I37" s="37">
        <v>3.21</v>
      </c>
      <c r="J37" s="38">
        <v>3.42</v>
      </c>
      <c r="K37" s="22"/>
      <c r="L37" s="22"/>
      <c r="M37" s="22"/>
      <c r="N37" s="22"/>
      <c r="O37" s="22"/>
      <c r="P37" s="22"/>
    </row>
    <row r="38" spans="1:16" ht="39" customHeight="1">
      <c r="A38" s="22"/>
      <c r="B38" s="35"/>
      <c r="C38" s="1147" t="s">
        <v>551</v>
      </c>
      <c r="D38" s="1148"/>
      <c r="E38" s="1149"/>
      <c r="F38" s="36">
        <v>1.42</v>
      </c>
      <c r="G38" s="37">
        <v>1.68</v>
      </c>
      <c r="H38" s="37">
        <v>2.0699999999999998</v>
      </c>
      <c r="I38" s="37">
        <v>3.65</v>
      </c>
      <c r="J38" s="38">
        <v>3.21</v>
      </c>
      <c r="K38" s="22"/>
      <c r="L38" s="22"/>
      <c r="M38" s="22"/>
      <c r="N38" s="22"/>
      <c r="O38" s="22"/>
      <c r="P38" s="22"/>
    </row>
    <row r="39" spans="1:16" ht="39" customHeight="1">
      <c r="A39" s="22"/>
      <c r="B39" s="35"/>
      <c r="C39" s="1147" t="s">
        <v>552</v>
      </c>
      <c r="D39" s="1148"/>
      <c r="E39" s="1149"/>
      <c r="F39" s="36">
        <v>1.59</v>
      </c>
      <c r="G39" s="37">
        <v>2.0299999999999998</v>
      </c>
      <c r="H39" s="37">
        <v>2.38</v>
      </c>
      <c r="I39" s="37">
        <v>2.66</v>
      </c>
      <c r="J39" s="38">
        <v>2.75</v>
      </c>
      <c r="K39" s="22"/>
      <c r="L39" s="22"/>
      <c r="M39" s="22"/>
      <c r="N39" s="22"/>
      <c r="O39" s="22"/>
      <c r="P39" s="22"/>
    </row>
    <row r="40" spans="1:16" ht="39" customHeight="1">
      <c r="A40" s="22"/>
      <c r="B40" s="35"/>
      <c r="C40" s="1147" t="s">
        <v>553</v>
      </c>
      <c r="D40" s="1148"/>
      <c r="E40" s="1149"/>
      <c r="F40" s="36">
        <v>0.3</v>
      </c>
      <c r="G40" s="37">
        <v>0.54</v>
      </c>
      <c r="H40" s="37">
        <v>0.78</v>
      </c>
      <c r="I40" s="37">
        <v>0.93</v>
      </c>
      <c r="J40" s="38">
        <v>0.84</v>
      </c>
      <c r="K40" s="22"/>
      <c r="L40" s="22"/>
      <c r="M40" s="22"/>
      <c r="N40" s="22"/>
      <c r="O40" s="22"/>
      <c r="P40" s="22"/>
    </row>
    <row r="41" spans="1:16" ht="39" customHeight="1">
      <c r="A41" s="22"/>
      <c r="B41" s="35"/>
      <c r="C41" s="1147" t="s">
        <v>554</v>
      </c>
      <c r="D41" s="1148"/>
      <c r="E41" s="1149"/>
      <c r="F41" s="36">
        <v>0</v>
      </c>
      <c r="G41" s="37">
        <v>0</v>
      </c>
      <c r="H41" s="37">
        <v>0</v>
      </c>
      <c r="I41" s="37">
        <v>0.28999999999999998</v>
      </c>
      <c r="J41" s="38">
        <v>0.4</v>
      </c>
      <c r="K41" s="22"/>
      <c r="L41" s="22"/>
      <c r="M41" s="22"/>
      <c r="N41" s="22"/>
      <c r="O41" s="22"/>
      <c r="P41" s="22"/>
    </row>
    <row r="42" spans="1:16" ht="39" customHeight="1">
      <c r="A42" s="22"/>
      <c r="B42" s="39"/>
      <c r="C42" s="1147" t="s">
        <v>555</v>
      </c>
      <c r="D42" s="1148"/>
      <c r="E42" s="1149"/>
      <c r="F42" s="36" t="s">
        <v>556</v>
      </c>
      <c r="G42" s="37" t="s">
        <v>488</v>
      </c>
      <c r="H42" s="37" t="s">
        <v>488</v>
      </c>
      <c r="I42" s="37" t="s">
        <v>488</v>
      </c>
      <c r="J42" s="38" t="s">
        <v>488</v>
      </c>
      <c r="K42" s="22"/>
      <c r="L42" s="22"/>
      <c r="M42" s="22"/>
      <c r="N42" s="22"/>
      <c r="O42" s="22"/>
      <c r="P42" s="22"/>
    </row>
    <row r="43" spans="1:16" ht="39" customHeight="1" thickBot="1">
      <c r="A43" s="22"/>
      <c r="B43" s="40"/>
      <c r="C43" s="1150" t="s">
        <v>557</v>
      </c>
      <c r="D43" s="1151"/>
      <c r="E43" s="1152"/>
      <c r="F43" s="41">
        <v>0.23</v>
      </c>
      <c r="G43" s="42">
        <v>0.39</v>
      </c>
      <c r="H43" s="42">
        <v>0.19</v>
      </c>
      <c r="I43" s="42">
        <v>0.16</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131"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3" t="s">
        <v>11</v>
      </c>
      <c r="C45" s="1164"/>
      <c r="D45" s="58"/>
      <c r="E45" s="1169" t="s">
        <v>12</v>
      </c>
      <c r="F45" s="1169"/>
      <c r="G45" s="1169"/>
      <c r="H45" s="1169"/>
      <c r="I45" s="1169"/>
      <c r="J45" s="1170"/>
      <c r="K45" s="59">
        <v>16411</v>
      </c>
      <c r="L45" s="60">
        <v>16462</v>
      </c>
      <c r="M45" s="60">
        <v>16504</v>
      </c>
      <c r="N45" s="60">
        <v>16312</v>
      </c>
      <c r="O45" s="61">
        <v>16156</v>
      </c>
      <c r="P45" s="48"/>
      <c r="Q45" s="48"/>
      <c r="R45" s="48"/>
      <c r="S45" s="48"/>
      <c r="T45" s="48"/>
      <c r="U45" s="48"/>
    </row>
    <row r="46" spans="1:21" ht="30.75" customHeight="1">
      <c r="A46" s="48"/>
      <c r="B46" s="1165"/>
      <c r="C46" s="1166"/>
      <c r="D46" s="62"/>
      <c r="E46" s="1157" t="s">
        <v>13</v>
      </c>
      <c r="F46" s="1157"/>
      <c r="G46" s="1157"/>
      <c r="H46" s="1157"/>
      <c r="I46" s="1157"/>
      <c r="J46" s="1158"/>
      <c r="K46" s="63" t="s">
        <v>488</v>
      </c>
      <c r="L46" s="64" t="s">
        <v>488</v>
      </c>
      <c r="M46" s="64" t="s">
        <v>488</v>
      </c>
      <c r="N46" s="64" t="s">
        <v>488</v>
      </c>
      <c r="O46" s="65" t="s">
        <v>488</v>
      </c>
      <c r="P46" s="48"/>
      <c r="Q46" s="48"/>
      <c r="R46" s="48"/>
      <c r="S46" s="48"/>
      <c r="T46" s="48"/>
      <c r="U46" s="48"/>
    </row>
    <row r="47" spans="1:21" ht="30.75" customHeight="1">
      <c r="A47" s="48"/>
      <c r="B47" s="1165"/>
      <c r="C47" s="1166"/>
      <c r="D47" s="62"/>
      <c r="E47" s="1157" t="s">
        <v>14</v>
      </c>
      <c r="F47" s="1157"/>
      <c r="G47" s="1157"/>
      <c r="H47" s="1157"/>
      <c r="I47" s="1157"/>
      <c r="J47" s="1158"/>
      <c r="K47" s="63" t="s">
        <v>488</v>
      </c>
      <c r="L47" s="64" t="s">
        <v>488</v>
      </c>
      <c r="M47" s="64" t="s">
        <v>488</v>
      </c>
      <c r="N47" s="64" t="s">
        <v>488</v>
      </c>
      <c r="O47" s="65" t="s">
        <v>488</v>
      </c>
      <c r="P47" s="48"/>
      <c r="Q47" s="48"/>
      <c r="R47" s="48"/>
      <c r="S47" s="48"/>
      <c r="T47" s="48"/>
      <c r="U47" s="48"/>
    </row>
    <row r="48" spans="1:21" ht="30.75" customHeight="1">
      <c r="A48" s="48"/>
      <c r="B48" s="1165"/>
      <c r="C48" s="1166"/>
      <c r="D48" s="62"/>
      <c r="E48" s="1157" t="s">
        <v>15</v>
      </c>
      <c r="F48" s="1157"/>
      <c r="G48" s="1157"/>
      <c r="H48" s="1157"/>
      <c r="I48" s="1157"/>
      <c r="J48" s="1158"/>
      <c r="K48" s="63">
        <v>3281</v>
      </c>
      <c r="L48" s="64">
        <v>2500</v>
      </c>
      <c r="M48" s="64">
        <v>2350</v>
      </c>
      <c r="N48" s="64">
        <v>2399</v>
      </c>
      <c r="O48" s="65">
        <v>2524</v>
      </c>
      <c r="P48" s="48"/>
      <c r="Q48" s="48"/>
      <c r="R48" s="48"/>
      <c r="S48" s="48"/>
      <c r="T48" s="48"/>
      <c r="U48" s="48"/>
    </row>
    <row r="49" spans="1:21" ht="30.75" customHeight="1">
      <c r="A49" s="48"/>
      <c r="B49" s="1165"/>
      <c r="C49" s="1166"/>
      <c r="D49" s="62"/>
      <c r="E49" s="1157" t="s">
        <v>16</v>
      </c>
      <c r="F49" s="1157"/>
      <c r="G49" s="1157"/>
      <c r="H49" s="1157"/>
      <c r="I49" s="1157"/>
      <c r="J49" s="1158"/>
      <c r="K49" s="63">
        <v>201</v>
      </c>
      <c r="L49" s="64" t="s">
        <v>488</v>
      </c>
      <c r="M49" s="64" t="s">
        <v>488</v>
      </c>
      <c r="N49" s="64" t="s">
        <v>488</v>
      </c>
      <c r="O49" s="65" t="s">
        <v>488</v>
      </c>
      <c r="P49" s="48"/>
      <c r="Q49" s="48"/>
      <c r="R49" s="48"/>
      <c r="S49" s="48"/>
      <c r="T49" s="48"/>
      <c r="U49" s="48"/>
    </row>
    <row r="50" spans="1:21" ht="30.75" customHeight="1">
      <c r="A50" s="48"/>
      <c r="B50" s="1165"/>
      <c r="C50" s="1166"/>
      <c r="D50" s="62"/>
      <c r="E50" s="1157" t="s">
        <v>17</v>
      </c>
      <c r="F50" s="1157"/>
      <c r="G50" s="1157"/>
      <c r="H50" s="1157"/>
      <c r="I50" s="1157"/>
      <c r="J50" s="1158"/>
      <c r="K50" s="63">
        <v>225</v>
      </c>
      <c r="L50" s="64">
        <v>223</v>
      </c>
      <c r="M50" s="64">
        <v>232</v>
      </c>
      <c r="N50" s="64">
        <v>37</v>
      </c>
      <c r="O50" s="65">
        <v>145</v>
      </c>
      <c r="P50" s="48"/>
      <c r="Q50" s="48"/>
      <c r="R50" s="48"/>
      <c r="S50" s="48"/>
      <c r="T50" s="48"/>
      <c r="U50" s="48"/>
    </row>
    <row r="51" spans="1:21" ht="30.75" customHeight="1">
      <c r="A51" s="48"/>
      <c r="B51" s="1167"/>
      <c r="C51" s="1168"/>
      <c r="D51" s="66"/>
      <c r="E51" s="1157" t="s">
        <v>18</v>
      </c>
      <c r="F51" s="1157"/>
      <c r="G51" s="1157"/>
      <c r="H51" s="1157"/>
      <c r="I51" s="1157"/>
      <c r="J51" s="1158"/>
      <c r="K51" s="63">
        <v>0</v>
      </c>
      <c r="L51" s="64">
        <v>1</v>
      </c>
      <c r="M51" s="64">
        <v>1</v>
      </c>
      <c r="N51" s="64">
        <v>0</v>
      </c>
      <c r="O51" s="65">
        <v>1</v>
      </c>
      <c r="P51" s="48"/>
      <c r="Q51" s="48"/>
      <c r="R51" s="48"/>
      <c r="S51" s="48"/>
      <c r="T51" s="48"/>
      <c r="U51" s="48"/>
    </row>
    <row r="52" spans="1:21" ht="30.75" customHeight="1">
      <c r="A52" s="48"/>
      <c r="B52" s="1155" t="s">
        <v>19</v>
      </c>
      <c r="C52" s="1156"/>
      <c r="D52" s="66"/>
      <c r="E52" s="1157" t="s">
        <v>20</v>
      </c>
      <c r="F52" s="1157"/>
      <c r="G52" s="1157"/>
      <c r="H52" s="1157"/>
      <c r="I52" s="1157"/>
      <c r="J52" s="1158"/>
      <c r="K52" s="63">
        <v>14360</v>
      </c>
      <c r="L52" s="64">
        <v>13934</v>
      </c>
      <c r="M52" s="64">
        <v>14061</v>
      </c>
      <c r="N52" s="64">
        <v>14324</v>
      </c>
      <c r="O52" s="65">
        <v>14006</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5758</v>
      </c>
      <c r="L53" s="69">
        <v>5252</v>
      </c>
      <c r="M53" s="69">
        <v>5026</v>
      </c>
      <c r="N53" s="69">
        <v>4424</v>
      </c>
      <c r="O53" s="70">
        <v>4820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131"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83" t="s">
        <v>24</v>
      </c>
      <c r="C41" s="1184"/>
      <c r="D41" s="81"/>
      <c r="E41" s="1185" t="s">
        <v>25</v>
      </c>
      <c r="F41" s="1185"/>
      <c r="G41" s="1185"/>
      <c r="H41" s="1186"/>
      <c r="I41" s="82">
        <v>153689</v>
      </c>
      <c r="J41" s="83">
        <v>148698</v>
      </c>
      <c r="K41" s="83">
        <v>149444</v>
      </c>
      <c r="L41" s="83">
        <v>150574</v>
      </c>
      <c r="M41" s="84">
        <v>148477</v>
      </c>
    </row>
    <row r="42" spans="2:13" ht="27.75" customHeight="1">
      <c r="B42" s="1173"/>
      <c r="C42" s="1174"/>
      <c r="D42" s="85"/>
      <c r="E42" s="1177" t="s">
        <v>26</v>
      </c>
      <c r="F42" s="1177"/>
      <c r="G42" s="1177"/>
      <c r="H42" s="1178"/>
      <c r="I42" s="86">
        <v>2025</v>
      </c>
      <c r="J42" s="87">
        <v>1889</v>
      </c>
      <c r="K42" s="87">
        <v>2208</v>
      </c>
      <c r="L42" s="87">
        <v>1950</v>
      </c>
      <c r="M42" s="88">
        <v>1787</v>
      </c>
    </row>
    <row r="43" spans="2:13" ht="27.75" customHeight="1">
      <c r="B43" s="1173"/>
      <c r="C43" s="1174"/>
      <c r="D43" s="85"/>
      <c r="E43" s="1177" t="s">
        <v>27</v>
      </c>
      <c r="F43" s="1177"/>
      <c r="G43" s="1177"/>
      <c r="H43" s="1178"/>
      <c r="I43" s="86">
        <v>31945</v>
      </c>
      <c r="J43" s="87">
        <v>31509</v>
      </c>
      <c r="K43" s="87">
        <v>32119</v>
      </c>
      <c r="L43" s="87">
        <v>31470</v>
      </c>
      <c r="M43" s="88">
        <v>31246</v>
      </c>
    </row>
    <row r="44" spans="2:13" ht="27.75" customHeight="1">
      <c r="B44" s="1173"/>
      <c r="C44" s="1174"/>
      <c r="D44" s="85"/>
      <c r="E44" s="1177" t="s">
        <v>28</v>
      </c>
      <c r="F44" s="1177"/>
      <c r="G44" s="1177"/>
      <c r="H44" s="1178"/>
      <c r="I44" s="86">
        <v>4385</v>
      </c>
      <c r="J44" s="87">
        <v>3936</v>
      </c>
      <c r="K44" s="87">
        <v>3482</v>
      </c>
      <c r="L44" s="87">
        <v>3024</v>
      </c>
      <c r="M44" s="88">
        <v>2684</v>
      </c>
    </row>
    <row r="45" spans="2:13" ht="27.75" customHeight="1">
      <c r="B45" s="1173"/>
      <c r="C45" s="1174"/>
      <c r="D45" s="85"/>
      <c r="E45" s="1177" t="s">
        <v>29</v>
      </c>
      <c r="F45" s="1177"/>
      <c r="G45" s="1177"/>
      <c r="H45" s="1178"/>
      <c r="I45" s="86">
        <v>23399</v>
      </c>
      <c r="J45" s="87">
        <v>21248</v>
      </c>
      <c r="K45" s="87">
        <v>20291</v>
      </c>
      <c r="L45" s="87">
        <v>18939</v>
      </c>
      <c r="M45" s="88">
        <v>18034</v>
      </c>
    </row>
    <row r="46" spans="2:13" ht="27.75" customHeight="1">
      <c r="B46" s="1173"/>
      <c r="C46" s="1174"/>
      <c r="D46" s="85"/>
      <c r="E46" s="1177" t="s">
        <v>30</v>
      </c>
      <c r="F46" s="1177"/>
      <c r="G46" s="1177"/>
      <c r="H46" s="1178"/>
      <c r="I46" s="86">
        <v>2628</v>
      </c>
      <c r="J46" s="87">
        <v>2392</v>
      </c>
      <c r="K46" s="87">
        <v>2289</v>
      </c>
      <c r="L46" s="87">
        <v>2159</v>
      </c>
      <c r="M46" s="88">
        <v>2039</v>
      </c>
    </row>
    <row r="47" spans="2:13" ht="27.75" customHeight="1">
      <c r="B47" s="1173"/>
      <c r="C47" s="1174"/>
      <c r="D47" s="85"/>
      <c r="E47" s="1177" t="s">
        <v>31</v>
      </c>
      <c r="F47" s="1177"/>
      <c r="G47" s="1177"/>
      <c r="H47" s="1178"/>
      <c r="I47" s="86" t="s">
        <v>488</v>
      </c>
      <c r="J47" s="87" t="s">
        <v>488</v>
      </c>
      <c r="K47" s="87" t="s">
        <v>488</v>
      </c>
      <c r="L47" s="87" t="s">
        <v>488</v>
      </c>
      <c r="M47" s="88" t="s">
        <v>488</v>
      </c>
    </row>
    <row r="48" spans="2:13" ht="27.75" customHeight="1">
      <c r="B48" s="1175"/>
      <c r="C48" s="1176"/>
      <c r="D48" s="85"/>
      <c r="E48" s="1177" t="s">
        <v>32</v>
      </c>
      <c r="F48" s="1177"/>
      <c r="G48" s="1177"/>
      <c r="H48" s="1178"/>
      <c r="I48" s="86" t="s">
        <v>488</v>
      </c>
      <c r="J48" s="87" t="s">
        <v>488</v>
      </c>
      <c r="K48" s="87" t="s">
        <v>488</v>
      </c>
      <c r="L48" s="87" t="s">
        <v>488</v>
      </c>
      <c r="M48" s="88" t="s">
        <v>488</v>
      </c>
    </row>
    <row r="49" spans="2:13" ht="27.75" customHeight="1">
      <c r="B49" s="1171" t="s">
        <v>33</v>
      </c>
      <c r="C49" s="1172"/>
      <c r="D49" s="89"/>
      <c r="E49" s="1177" t="s">
        <v>34</v>
      </c>
      <c r="F49" s="1177"/>
      <c r="G49" s="1177"/>
      <c r="H49" s="1178"/>
      <c r="I49" s="86">
        <v>8272</v>
      </c>
      <c r="J49" s="87">
        <v>7483</v>
      </c>
      <c r="K49" s="87">
        <v>8361</v>
      </c>
      <c r="L49" s="87">
        <v>9512</v>
      </c>
      <c r="M49" s="88">
        <v>10885</v>
      </c>
    </row>
    <row r="50" spans="2:13" ht="27.75" customHeight="1">
      <c r="B50" s="1173"/>
      <c r="C50" s="1174"/>
      <c r="D50" s="85"/>
      <c r="E50" s="1177" t="s">
        <v>35</v>
      </c>
      <c r="F50" s="1177"/>
      <c r="G50" s="1177"/>
      <c r="H50" s="1178"/>
      <c r="I50" s="86">
        <v>28005</v>
      </c>
      <c r="J50" s="87">
        <v>32212</v>
      </c>
      <c r="K50" s="87">
        <v>30358</v>
      </c>
      <c r="L50" s="87">
        <v>27667</v>
      </c>
      <c r="M50" s="88">
        <v>26599</v>
      </c>
    </row>
    <row r="51" spans="2:13" ht="27.75" customHeight="1">
      <c r="B51" s="1175"/>
      <c r="C51" s="1176"/>
      <c r="D51" s="85"/>
      <c r="E51" s="1177" t="s">
        <v>36</v>
      </c>
      <c r="F51" s="1177"/>
      <c r="G51" s="1177"/>
      <c r="H51" s="1178"/>
      <c r="I51" s="86">
        <v>123046</v>
      </c>
      <c r="J51" s="87">
        <v>121905</v>
      </c>
      <c r="K51" s="87">
        <v>123679</v>
      </c>
      <c r="L51" s="87">
        <v>125693</v>
      </c>
      <c r="M51" s="88">
        <v>125495</v>
      </c>
    </row>
    <row r="52" spans="2:13" ht="27.75" customHeight="1" thickBot="1">
      <c r="B52" s="1179" t="s">
        <v>37</v>
      </c>
      <c r="C52" s="1180"/>
      <c r="D52" s="90"/>
      <c r="E52" s="1181" t="s">
        <v>38</v>
      </c>
      <c r="F52" s="1181"/>
      <c r="G52" s="1181"/>
      <c r="H52" s="1182"/>
      <c r="I52" s="91">
        <v>58747</v>
      </c>
      <c r="J52" s="92">
        <v>48071</v>
      </c>
      <c r="K52" s="92">
        <v>47435</v>
      </c>
      <c r="L52" s="92">
        <v>45245</v>
      </c>
      <c r="M52" s="93">
        <v>41290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131"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7"/>
      <c r="B1" s="1188"/>
      <c r="P1" s="244"/>
      <c r="Q1" s="244"/>
    </row>
    <row r="2" spans="1:51" ht="25.5">
      <c r="A2" s="1187"/>
      <c r="C2" s="1189"/>
      <c r="P2" s="244"/>
      <c r="Q2" s="244"/>
    </row>
    <row r="3" spans="1:51" ht="25.5">
      <c r="A3" s="1187"/>
      <c r="C3" s="1189"/>
      <c r="P3" s="244"/>
      <c r="Q3" s="244"/>
    </row>
    <row r="4" spans="1:51" s="1190" customFormat="1">
      <c r="A4" s="1187"/>
      <c r="B4" s="1187"/>
      <c r="C4" s="1187"/>
      <c r="D4" s="1187"/>
      <c r="E4" s="1187"/>
      <c r="F4" s="1187"/>
      <c r="G4" s="1187"/>
      <c r="H4" s="1187"/>
      <c r="I4" s="1187"/>
      <c r="J4" s="1187"/>
      <c r="K4" s="1187"/>
      <c r="L4" s="1187"/>
      <c r="M4" s="1187"/>
      <c r="N4" s="1187"/>
      <c r="O4" s="1187"/>
      <c r="P4" s="1187"/>
      <c r="Q4" s="1187"/>
      <c r="R4" s="1187"/>
      <c r="S4" s="1187"/>
      <c r="T4" s="1187"/>
      <c r="U4" s="1187"/>
      <c r="V4" s="1187"/>
      <c r="W4" s="1187"/>
      <c r="X4" s="1187"/>
      <c r="Y4" s="1187"/>
      <c r="Z4" s="1187"/>
      <c r="AA4" s="1187"/>
      <c r="AB4" s="1187"/>
      <c r="AC4" s="1187"/>
      <c r="AD4" s="1187"/>
      <c r="AE4" s="1187"/>
      <c r="AF4" s="1187"/>
      <c r="AG4" s="1187"/>
      <c r="AH4" s="1187"/>
      <c r="AI4" s="1187"/>
    </row>
    <row r="5" spans="1:51" s="1190" customFormat="1">
      <c r="A5" s="1187"/>
      <c r="B5" s="1187"/>
      <c r="C5" s="1187"/>
      <c r="D5" s="1187"/>
      <c r="E5" s="1187"/>
      <c r="F5" s="1187"/>
      <c r="G5" s="1187"/>
      <c r="H5" s="1187"/>
      <c r="I5" s="1187"/>
      <c r="J5" s="1187"/>
      <c r="K5" s="1187"/>
      <c r="L5" s="1187"/>
      <c r="M5" s="1187"/>
      <c r="N5" s="1187"/>
      <c r="O5" s="1187"/>
      <c r="P5" s="1187"/>
      <c r="Q5" s="1187"/>
      <c r="R5" s="1187"/>
      <c r="S5" s="1187"/>
      <c r="T5" s="1187"/>
      <c r="U5" s="1187"/>
      <c r="V5" s="1187"/>
      <c r="W5" s="1187"/>
      <c r="X5" s="1187"/>
      <c r="Y5" s="1187"/>
      <c r="Z5" s="1187"/>
      <c r="AA5" s="1187"/>
      <c r="AB5" s="1187"/>
      <c r="AC5" s="1187"/>
      <c r="AD5" s="1187"/>
      <c r="AE5" s="1187"/>
      <c r="AF5" s="1187"/>
      <c r="AG5" s="1187"/>
      <c r="AH5" s="1187"/>
      <c r="AI5" s="1187"/>
    </row>
    <row r="6" spans="1:51" s="1190" customFormat="1">
      <c r="A6" s="1187"/>
      <c r="B6" s="1187"/>
      <c r="C6" s="1187"/>
      <c r="D6" s="1187"/>
      <c r="E6" s="1187"/>
      <c r="F6" s="1187"/>
      <c r="G6" s="1187"/>
      <c r="H6" s="1187"/>
      <c r="I6" s="1187"/>
      <c r="J6" s="1187"/>
      <c r="K6" s="1187"/>
      <c r="L6" s="1187"/>
      <c r="M6" s="1187"/>
      <c r="N6" s="1187"/>
      <c r="O6" s="1187"/>
      <c r="P6" s="1187"/>
      <c r="Q6" s="1187"/>
      <c r="R6" s="1187"/>
      <c r="S6" s="1187"/>
      <c r="T6" s="1187"/>
      <c r="U6" s="1187"/>
      <c r="V6" s="1187"/>
      <c r="W6" s="1187"/>
      <c r="X6" s="1187"/>
      <c r="Y6" s="1187"/>
      <c r="Z6" s="1187"/>
      <c r="AA6" s="1187"/>
      <c r="AB6" s="1187"/>
      <c r="AC6" s="1187"/>
      <c r="AD6" s="1187"/>
      <c r="AE6" s="1187"/>
      <c r="AF6" s="1187"/>
      <c r="AG6" s="1187"/>
      <c r="AH6" s="1187"/>
      <c r="AI6" s="1187"/>
    </row>
    <row r="7" spans="1:51" s="1190" customFormat="1">
      <c r="A7" s="1187"/>
      <c r="B7" s="1187"/>
      <c r="C7" s="1187"/>
      <c r="D7" s="1187"/>
      <c r="E7" s="1187"/>
      <c r="F7" s="1187"/>
      <c r="G7" s="1187"/>
      <c r="H7" s="1187"/>
      <c r="I7" s="1187"/>
      <c r="J7" s="1187"/>
      <c r="K7" s="1187"/>
      <c r="L7" s="1187"/>
      <c r="M7" s="1187"/>
      <c r="N7" s="1187"/>
      <c r="O7" s="1187"/>
      <c r="P7" s="1187"/>
      <c r="Q7" s="1187"/>
      <c r="R7" s="1187"/>
      <c r="S7" s="1187"/>
      <c r="T7" s="1187"/>
      <c r="U7" s="1187"/>
      <c r="V7" s="1187"/>
      <c r="W7" s="1187"/>
      <c r="X7" s="1187"/>
      <c r="Y7" s="1187"/>
      <c r="Z7" s="1187"/>
      <c r="AA7" s="1187"/>
      <c r="AB7" s="1187"/>
      <c r="AC7" s="1187"/>
      <c r="AD7" s="1187"/>
      <c r="AE7" s="1187"/>
      <c r="AF7" s="1187"/>
      <c r="AG7" s="1187"/>
      <c r="AH7" s="1187"/>
      <c r="AI7" s="1187"/>
    </row>
    <row r="8" spans="1:51" s="1190" customFormat="1">
      <c r="A8" s="1187"/>
      <c r="B8" s="1187"/>
      <c r="C8" s="1187"/>
      <c r="D8" s="1187"/>
      <c r="E8" s="1187"/>
      <c r="F8" s="1187"/>
      <c r="G8" s="1187"/>
      <c r="H8" s="1187"/>
      <c r="I8" s="1187"/>
      <c r="J8" s="1187"/>
      <c r="K8" s="1187"/>
      <c r="L8" s="1187"/>
      <c r="M8" s="1187"/>
      <c r="N8" s="1187"/>
      <c r="O8" s="1187"/>
      <c r="P8" s="1187"/>
      <c r="Q8" s="1187"/>
      <c r="R8" s="1187"/>
      <c r="S8" s="1187"/>
      <c r="T8" s="1187"/>
      <c r="U8" s="1187"/>
      <c r="V8" s="1187"/>
      <c r="W8" s="1187"/>
      <c r="X8" s="1187"/>
      <c r="Y8" s="1187"/>
      <c r="Z8" s="1187"/>
      <c r="AA8" s="1187"/>
      <c r="AB8" s="1187"/>
      <c r="AC8" s="1187"/>
      <c r="AD8" s="1187"/>
      <c r="AE8" s="1187"/>
      <c r="AF8" s="1187"/>
      <c r="AG8" s="1187"/>
      <c r="AH8" s="1187"/>
      <c r="AI8" s="1187"/>
    </row>
    <row r="9" spans="1:51" s="1190" customFormat="1">
      <c r="A9" s="1187"/>
      <c r="B9" s="1187"/>
      <c r="C9" s="1187"/>
      <c r="D9" s="1187"/>
      <c r="E9" s="1187"/>
      <c r="F9" s="1187"/>
      <c r="G9" s="1187"/>
      <c r="H9" s="1187"/>
      <c r="I9" s="1187"/>
      <c r="J9" s="1187"/>
      <c r="K9" s="1187"/>
      <c r="L9" s="1187"/>
      <c r="M9" s="1187"/>
      <c r="N9" s="1187"/>
      <c r="O9" s="1187"/>
      <c r="P9" s="1187"/>
      <c r="Q9" s="1187"/>
      <c r="R9" s="1187"/>
      <c r="S9" s="1187"/>
      <c r="T9" s="1187"/>
      <c r="U9" s="1187"/>
      <c r="V9" s="1187"/>
      <c r="W9" s="1187"/>
      <c r="X9" s="1187"/>
      <c r="Y9" s="1187"/>
      <c r="Z9" s="1187"/>
      <c r="AA9" s="1187"/>
      <c r="AB9" s="1187"/>
      <c r="AC9" s="1187"/>
      <c r="AD9" s="1187"/>
      <c r="AE9" s="1187"/>
      <c r="AF9" s="1187"/>
      <c r="AG9" s="1187"/>
      <c r="AH9" s="1187"/>
      <c r="AI9" s="1187"/>
    </row>
    <row r="10" spans="1:51" s="1190" customFormat="1">
      <c r="A10" s="1187"/>
      <c r="B10" s="1187"/>
      <c r="C10" s="1187"/>
      <c r="D10" s="1187"/>
      <c r="E10" s="1187"/>
      <c r="F10" s="1187"/>
      <c r="G10" s="1187"/>
      <c r="H10" s="1187"/>
      <c r="I10" s="1187"/>
      <c r="J10" s="1187"/>
      <c r="K10" s="1187"/>
      <c r="L10" s="1187"/>
      <c r="M10" s="1187"/>
      <c r="N10" s="1187"/>
      <c r="O10" s="1187"/>
      <c r="P10" s="1187"/>
      <c r="Q10" s="1187"/>
      <c r="R10" s="1187"/>
      <c r="S10" s="1187"/>
      <c r="T10" s="1187"/>
      <c r="U10" s="1187"/>
      <c r="V10" s="1187"/>
      <c r="W10" s="1187"/>
      <c r="X10" s="1187"/>
      <c r="Y10" s="1187"/>
      <c r="Z10" s="1187"/>
      <c r="AA10" s="1187"/>
      <c r="AB10" s="1187"/>
      <c r="AC10" s="1187"/>
      <c r="AD10" s="1187"/>
      <c r="AE10" s="1187"/>
      <c r="AF10" s="1187"/>
      <c r="AG10" s="1187"/>
      <c r="AH10" s="1187"/>
      <c r="AI10" s="1187"/>
      <c r="AY10" s="1190" t="s">
        <v>577</v>
      </c>
    </row>
    <row r="11" spans="1:51" s="1190" customFormat="1">
      <c r="A11" s="1187"/>
      <c r="B11" s="1187"/>
      <c r="C11" s="1187"/>
      <c r="D11" s="1187"/>
      <c r="E11" s="1187"/>
      <c r="F11" s="1187"/>
      <c r="G11" s="1187"/>
      <c r="H11" s="1187"/>
      <c r="I11" s="1187"/>
      <c r="J11" s="1187"/>
      <c r="K11" s="1187"/>
      <c r="L11" s="1187"/>
      <c r="M11" s="1187"/>
      <c r="N11" s="1187"/>
      <c r="O11" s="1187"/>
      <c r="P11" s="1187"/>
      <c r="Q11" s="1187"/>
      <c r="R11" s="1187"/>
      <c r="S11" s="1187"/>
      <c r="T11" s="1187"/>
      <c r="U11" s="1187"/>
      <c r="V11" s="1187"/>
      <c r="W11" s="1187"/>
      <c r="X11" s="1187"/>
      <c r="Y11" s="1187"/>
      <c r="Z11" s="1187"/>
      <c r="AA11" s="1187"/>
      <c r="AB11" s="1187"/>
      <c r="AC11" s="1187"/>
      <c r="AD11" s="1187"/>
      <c r="AE11" s="1187"/>
      <c r="AF11" s="1187"/>
      <c r="AG11" s="1187"/>
      <c r="AH11" s="1187"/>
      <c r="AI11" s="1187"/>
    </row>
    <row r="12" spans="1:51" s="1190" customFormat="1">
      <c r="A12" s="1187"/>
      <c r="B12" s="1187"/>
      <c r="C12" s="1187"/>
      <c r="D12" s="1187"/>
      <c r="E12" s="1187"/>
      <c r="F12" s="1187"/>
      <c r="G12" s="1187"/>
      <c r="H12" s="1187"/>
      <c r="I12" s="1187"/>
      <c r="J12" s="1187"/>
      <c r="K12" s="1187"/>
      <c r="L12" s="1187"/>
      <c r="M12" s="1187"/>
      <c r="N12" s="1187"/>
      <c r="O12" s="1187"/>
      <c r="P12" s="1187"/>
      <c r="Q12" s="1187"/>
      <c r="R12" s="1187"/>
      <c r="S12" s="1187"/>
      <c r="T12" s="1187"/>
      <c r="U12" s="1187"/>
      <c r="V12" s="1187"/>
      <c r="W12" s="1187"/>
      <c r="X12" s="1187"/>
      <c r="Y12" s="1187"/>
      <c r="Z12" s="1187"/>
      <c r="AA12" s="1187"/>
      <c r="AB12" s="1187"/>
      <c r="AC12" s="1187"/>
      <c r="AD12" s="1187"/>
      <c r="AE12" s="1187"/>
      <c r="AF12" s="1187"/>
      <c r="AG12" s="1187"/>
      <c r="AH12" s="1187"/>
      <c r="AI12" s="1187"/>
      <c r="AY12" s="1190" t="s">
        <v>577</v>
      </c>
    </row>
    <row r="13" spans="1:51" s="1190" customFormat="1">
      <c r="A13" s="1187"/>
      <c r="B13" s="1187"/>
      <c r="C13" s="1187"/>
      <c r="D13" s="1187"/>
      <c r="E13" s="1187"/>
      <c r="F13" s="1187"/>
      <c r="G13" s="1187"/>
      <c r="H13" s="1187"/>
      <c r="I13" s="1187"/>
      <c r="J13" s="1187"/>
      <c r="K13" s="1187"/>
      <c r="L13" s="1187"/>
      <c r="M13" s="1187"/>
      <c r="N13" s="1187"/>
      <c r="O13" s="1187"/>
      <c r="P13" s="1187"/>
      <c r="Q13" s="1187"/>
      <c r="R13" s="1187"/>
      <c r="S13" s="1187"/>
      <c r="T13" s="1187"/>
      <c r="U13" s="1187"/>
      <c r="V13" s="1187"/>
      <c r="W13" s="1187"/>
      <c r="X13" s="1187"/>
      <c r="Y13" s="1187"/>
      <c r="Z13" s="1187"/>
      <c r="AA13" s="1187"/>
      <c r="AB13" s="1187"/>
      <c r="AC13" s="1187"/>
      <c r="AD13" s="1187"/>
      <c r="AE13" s="1187"/>
      <c r="AF13" s="1187"/>
      <c r="AG13" s="1187"/>
      <c r="AH13" s="1187"/>
      <c r="AI13" s="1187"/>
    </row>
    <row r="14" spans="1:51" s="1190" customFormat="1" ht="14.25" customHeight="1">
      <c r="A14" s="1187"/>
      <c r="B14" s="1187"/>
      <c r="C14" s="1187"/>
      <c r="D14" s="1187"/>
      <c r="E14" s="1187"/>
      <c r="F14" s="1187"/>
      <c r="G14" s="1187"/>
      <c r="H14" s="1187"/>
      <c r="I14" s="1187"/>
      <c r="J14" s="1187"/>
      <c r="K14" s="1187"/>
      <c r="L14" s="1187"/>
      <c r="M14" s="1187"/>
      <c r="N14" s="1187"/>
      <c r="O14" s="1187"/>
      <c r="P14" s="1187"/>
      <c r="Q14" s="1187"/>
      <c r="R14" s="1187"/>
      <c r="S14" s="1187"/>
      <c r="T14" s="1187"/>
      <c r="U14" s="1187"/>
      <c r="V14" s="1187"/>
      <c r="W14" s="1187"/>
      <c r="X14" s="1187"/>
      <c r="Y14" s="1187"/>
      <c r="Z14" s="1187"/>
      <c r="AA14" s="1187"/>
      <c r="AB14" s="1187"/>
      <c r="AC14" s="1187"/>
      <c r="AD14" s="1187"/>
      <c r="AE14" s="1187"/>
      <c r="AF14" s="1187"/>
      <c r="AG14" s="1187"/>
      <c r="AH14" s="1187"/>
      <c r="AI14" s="1187"/>
    </row>
    <row r="15" spans="1:51" s="1190" customFormat="1">
      <c r="A15" s="243"/>
      <c r="B15" s="1187"/>
      <c r="C15" s="1187"/>
      <c r="D15" s="1187"/>
      <c r="E15" s="1187"/>
      <c r="F15" s="1187"/>
      <c r="G15" s="1187"/>
      <c r="H15" s="1187"/>
      <c r="I15" s="1187"/>
      <c r="J15" s="1187"/>
      <c r="K15" s="1187"/>
      <c r="L15" s="1187"/>
      <c r="M15" s="1187"/>
      <c r="N15" s="1187"/>
      <c r="O15" s="1187"/>
      <c r="P15" s="1187"/>
      <c r="Q15" s="1187"/>
      <c r="R15" s="1187"/>
      <c r="S15" s="1187"/>
      <c r="T15" s="1187"/>
      <c r="U15" s="1187"/>
      <c r="V15" s="1187"/>
      <c r="W15" s="1187"/>
      <c r="X15" s="1187"/>
      <c r="Y15" s="1187"/>
      <c r="Z15" s="1187"/>
      <c r="AA15" s="1187"/>
      <c r="AB15" s="1187"/>
      <c r="AC15" s="1187"/>
      <c r="AD15" s="1187"/>
      <c r="AE15" s="1187"/>
      <c r="AF15" s="1187"/>
      <c r="AG15" s="1187"/>
      <c r="AH15" s="1187"/>
      <c r="AI15" s="1187"/>
    </row>
    <row r="16" spans="1:51" s="1190" customFormat="1">
      <c r="A16" s="243"/>
      <c r="B16" s="1187"/>
      <c r="C16" s="1187"/>
      <c r="D16" s="1187"/>
      <c r="E16" s="1187"/>
      <c r="F16" s="1187"/>
      <c r="G16" s="1187"/>
      <c r="H16" s="1187"/>
      <c r="I16" s="1187"/>
      <c r="J16" s="1187"/>
      <c r="K16" s="1187"/>
      <c r="L16" s="1187"/>
      <c r="M16" s="1187"/>
      <c r="N16" s="1187"/>
      <c r="O16" s="1187"/>
      <c r="P16" s="1187"/>
      <c r="Q16" s="1187"/>
      <c r="R16" s="1187"/>
      <c r="S16" s="1187"/>
      <c r="T16" s="1187"/>
      <c r="U16" s="1187"/>
      <c r="V16" s="1187"/>
      <c r="W16" s="1187"/>
      <c r="X16" s="1187"/>
      <c r="Y16" s="1187"/>
      <c r="Z16" s="1187"/>
      <c r="AA16" s="1187"/>
      <c r="AB16" s="1187"/>
      <c r="AC16" s="1187"/>
      <c r="AD16" s="1187"/>
      <c r="AE16" s="1187"/>
      <c r="AF16" s="1187"/>
      <c r="AG16" s="1187"/>
      <c r="AH16" s="1187"/>
      <c r="AI16" s="1187"/>
    </row>
    <row r="17" spans="1:259" s="1190" customFormat="1">
      <c r="A17" s="243"/>
      <c r="B17" s="1187"/>
      <c r="C17" s="1187"/>
      <c r="D17" s="1187"/>
      <c r="E17" s="1187"/>
      <c r="F17" s="1187"/>
      <c r="G17" s="1187"/>
      <c r="H17" s="1187"/>
      <c r="I17" s="1187"/>
      <c r="J17" s="1187"/>
      <c r="K17" s="1187"/>
      <c r="L17" s="1187"/>
      <c r="M17" s="1187"/>
      <c r="N17" s="1187"/>
      <c r="O17" s="1187"/>
      <c r="P17" s="1187"/>
      <c r="Q17" s="1187"/>
      <c r="R17" s="1187"/>
      <c r="S17" s="1187"/>
      <c r="T17" s="1187"/>
      <c r="U17" s="1187"/>
      <c r="V17" s="1187"/>
      <c r="W17" s="1187"/>
      <c r="X17" s="1187"/>
      <c r="Y17" s="1187"/>
      <c r="Z17" s="1187"/>
      <c r="AA17" s="1187"/>
      <c r="AB17" s="1187"/>
      <c r="AC17" s="1187"/>
      <c r="AD17" s="1187"/>
      <c r="AE17" s="1187"/>
      <c r="AF17" s="1187"/>
      <c r="AG17" s="1187"/>
      <c r="AH17" s="1187"/>
      <c r="AI17" s="1187"/>
    </row>
    <row r="18" spans="1:259" s="1190" customFormat="1">
      <c r="A18" s="243"/>
      <c r="B18" s="1187"/>
      <c r="C18" s="1187"/>
      <c r="D18" s="1187"/>
      <c r="E18" s="1187"/>
      <c r="F18" s="1187"/>
      <c r="G18" s="1187"/>
      <c r="H18" s="1187"/>
      <c r="I18" s="1187"/>
      <c r="J18" s="1187"/>
      <c r="K18" s="1187"/>
      <c r="L18" s="1187"/>
      <c r="M18" s="1187"/>
      <c r="N18" s="1187"/>
      <c r="O18" s="1187"/>
      <c r="P18" s="1187"/>
      <c r="Q18" s="1187"/>
      <c r="R18" s="1187"/>
      <c r="S18" s="1187"/>
      <c r="T18" s="1187"/>
      <c r="U18" s="1187"/>
      <c r="V18" s="1187"/>
      <c r="W18" s="1187"/>
      <c r="X18" s="1187"/>
      <c r="Y18" s="1187"/>
      <c r="Z18" s="1187"/>
      <c r="AA18" s="1187"/>
      <c r="AB18" s="1187"/>
      <c r="AC18" s="1187"/>
      <c r="AD18" s="1187"/>
      <c r="AE18" s="1187"/>
      <c r="AF18" s="1187"/>
      <c r="AG18" s="1187"/>
      <c r="AH18" s="1187"/>
      <c r="AI18" s="1187"/>
    </row>
    <row r="19" spans="1:259">
      <c r="P19" s="244"/>
      <c r="Q19" s="244"/>
    </row>
    <row r="20" spans="1:259">
      <c r="P20" s="244"/>
      <c r="Q20" s="244"/>
    </row>
    <row r="21" spans="1:259" ht="17.25">
      <c r="B21" s="1191"/>
      <c r="C21" s="246"/>
      <c r="D21" s="246"/>
      <c r="E21" s="246"/>
      <c r="F21" s="246"/>
      <c r="G21" s="246"/>
      <c r="H21" s="246"/>
      <c r="I21" s="246"/>
      <c r="J21" s="246"/>
      <c r="K21" s="246"/>
      <c r="L21" s="246"/>
      <c r="M21" s="246"/>
      <c r="N21" s="1192"/>
      <c r="O21" s="246"/>
      <c r="P21" s="247"/>
      <c r="Q21" s="244"/>
      <c r="IY21" s="1193"/>
    </row>
    <row r="22" spans="1:259" ht="17.25">
      <c r="B22" s="248"/>
      <c r="IY22" s="1194"/>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5"/>
      <c r="C40" s="244"/>
      <c r="D40" s="244"/>
      <c r="E40" s="244"/>
      <c r="F40" s="244"/>
      <c r="G40" s="244"/>
      <c r="H40" s="244"/>
      <c r="I40" s="244"/>
      <c r="J40" s="244"/>
      <c r="K40" s="244"/>
      <c r="L40" s="244"/>
      <c r="M40" s="244"/>
      <c r="N40" s="244"/>
      <c r="O40" s="244"/>
      <c r="P40" s="1195"/>
      <c r="Q40" s="244"/>
    </row>
    <row r="41" spans="2:17" ht="17.25">
      <c r="B41" s="245" t="s">
        <v>578</v>
      </c>
      <c r="C41" s="246"/>
      <c r="D41" s="246"/>
      <c r="E41" s="246"/>
      <c r="F41" s="246"/>
      <c r="G41" s="246"/>
      <c r="H41" s="246"/>
      <c r="I41" s="246"/>
      <c r="J41" s="246"/>
      <c r="K41" s="246"/>
      <c r="L41" s="246"/>
      <c r="M41" s="246"/>
      <c r="N41" s="246"/>
      <c r="O41" s="246"/>
      <c r="P41" s="247"/>
    </row>
    <row r="42" spans="2:17">
      <c r="B42" s="248"/>
      <c r="C42" s="244"/>
      <c r="D42" s="244"/>
      <c r="E42" s="244"/>
      <c r="F42" s="244"/>
      <c r="G42" s="1196" t="s">
        <v>579</v>
      </c>
      <c r="I42" s="1197"/>
      <c r="J42" s="1197"/>
      <c r="K42" s="1197"/>
      <c r="L42" s="244"/>
      <c r="M42" s="244"/>
      <c r="N42" s="244"/>
      <c r="O42" s="244"/>
    </row>
    <row r="43" spans="2:17">
      <c r="B43" s="248"/>
      <c r="C43" s="244"/>
      <c r="D43" s="244"/>
      <c r="E43" s="244"/>
      <c r="F43" s="244"/>
      <c r="G43" s="1198"/>
      <c r="H43" s="1199"/>
      <c r="I43" s="1199"/>
      <c r="J43" s="1199"/>
      <c r="K43" s="1199"/>
      <c r="L43" s="1199"/>
      <c r="M43" s="1199"/>
      <c r="N43" s="1199"/>
      <c r="O43" s="1200"/>
    </row>
    <row r="44" spans="2:17">
      <c r="B44" s="248"/>
      <c r="C44" s="244"/>
      <c r="D44" s="244"/>
      <c r="E44" s="244"/>
      <c r="F44" s="244"/>
      <c r="G44" s="1201"/>
      <c r="H44" s="1202"/>
      <c r="I44" s="1202"/>
      <c r="J44" s="1202"/>
      <c r="K44" s="1202"/>
      <c r="L44" s="1202"/>
      <c r="M44" s="1202"/>
      <c r="N44" s="1202"/>
      <c r="O44" s="1203"/>
    </row>
    <row r="45" spans="2:17">
      <c r="B45" s="248"/>
      <c r="C45" s="244"/>
      <c r="D45" s="244"/>
      <c r="E45" s="244"/>
      <c r="F45" s="244"/>
      <c r="G45" s="1201"/>
      <c r="H45" s="1202"/>
      <c r="I45" s="1202"/>
      <c r="J45" s="1202"/>
      <c r="K45" s="1202"/>
      <c r="L45" s="1202"/>
      <c r="M45" s="1202"/>
      <c r="N45" s="1202"/>
      <c r="O45" s="1203"/>
    </row>
    <row r="46" spans="2:17">
      <c r="B46" s="248"/>
      <c r="C46" s="244"/>
      <c r="D46" s="244"/>
      <c r="E46" s="244"/>
      <c r="F46" s="244"/>
      <c r="G46" s="1201"/>
      <c r="H46" s="1202"/>
      <c r="I46" s="1202"/>
      <c r="J46" s="1202"/>
      <c r="K46" s="1202"/>
      <c r="L46" s="1202"/>
      <c r="M46" s="1202"/>
      <c r="N46" s="1202"/>
      <c r="O46" s="1203"/>
    </row>
    <row r="47" spans="2:17">
      <c r="B47" s="248"/>
      <c r="C47" s="244"/>
      <c r="D47" s="244"/>
      <c r="E47" s="244"/>
      <c r="F47" s="244"/>
      <c r="G47" s="1204"/>
      <c r="H47" s="1205"/>
      <c r="I47" s="1205"/>
      <c r="J47" s="1205"/>
      <c r="K47" s="1205"/>
      <c r="L47" s="1205"/>
      <c r="M47" s="1205"/>
      <c r="N47" s="1205"/>
      <c r="O47" s="1206"/>
    </row>
    <row r="48" spans="2:17">
      <c r="B48" s="248"/>
      <c r="C48" s="244"/>
      <c r="D48" s="244"/>
      <c r="E48" s="244"/>
      <c r="F48" s="244"/>
      <c r="G48" s="244"/>
      <c r="H48" s="1207"/>
      <c r="I48" s="1207"/>
      <c r="J48" s="1207"/>
    </row>
    <row r="49" spans="1:17">
      <c r="B49" s="248"/>
      <c r="C49" s="244"/>
      <c r="D49" s="244"/>
      <c r="E49" s="244"/>
      <c r="F49" s="244"/>
      <c r="G49" s="243" t="s">
        <v>580</v>
      </c>
    </row>
    <row r="50" spans="1:17">
      <c r="B50" s="248"/>
      <c r="C50" s="244"/>
      <c r="D50" s="244"/>
      <c r="E50" s="244"/>
      <c r="F50" s="244"/>
      <c r="G50" s="1208"/>
      <c r="H50" s="1209"/>
      <c r="I50" s="1209"/>
      <c r="J50" s="1210"/>
      <c r="K50" s="1211" t="s">
        <v>527</v>
      </c>
      <c r="L50" s="1211" t="s">
        <v>528</v>
      </c>
      <c r="M50" s="1211" t="s">
        <v>529</v>
      </c>
      <c r="N50" s="1211" t="s">
        <v>530</v>
      </c>
      <c r="O50" s="1211" t="s">
        <v>531</v>
      </c>
    </row>
    <row r="51" spans="1:17">
      <c r="B51" s="248"/>
      <c r="C51" s="244"/>
      <c r="D51" s="244"/>
      <c r="E51" s="244"/>
      <c r="F51" s="244"/>
      <c r="G51" s="1212" t="s">
        <v>581</v>
      </c>
      <c r="H51" s="1213"/>
      <c r="I51" s="1214" t="s">
        <v>582</v>
      </c>
      <c r="J51" s="1214"/>
      <c r="K51" s="1215"/>
      <c r="L51" s="1215"/>
      <c r="M51" s="1215"/>
      <c r="N51" s="1215"/>
      <c r="O51" s="1215"/>
    </row>
    <row r="52" spans="1:17">
      <c r="B52" s="248"/>
      <c r="C52" s="244"/>
      <c r="D52" s="244"/>
      <c r="E52" s="244"/>
      <c r="F52" s="244"/>
      <c r="G52" s="1216"/>
      <c r="H52" s="1217"/>
      <c r="I52" s="1218"/>
      <c r="J52" s="1218"/>
      <c r="K52" s="1219"/>
      <c r="L52" s="1219"/>
      <c r="M52" s="1219"/>
      <c r="N52" s="1219"/>
      <c r="O52" s="1219"/>
    </row>
    <row r="53" spans="1:17">
      <c r="A53" s="1220"/>
      <c r="B53" s="248"/>
      <c r="C53" s="244"/>
      <c r="D53" s="244"/>
      <c r="E53" s="244"/>
      <c r="F53" s="244"/>
      <c r="G53" s="1216"/>
      <c r="H53" s="1217"/>
      <c r="I53" s="1221" t="s">
        <v>583</v>
      </c>
      <c r="J53" s="1221"/>
      <c r="K53" s="1222"/>
      <c r="L53" s="1222"/>
      <c r="M53" s="1222"/>
      <c r="N53" s="1222"/>
      <c r="O53" s="1222"/>
    </row>
    <row r="54" spans="1:17">
      <c r="A54" s="1220"/>
      <c r="B54" s="248"/>
      <c r="C54" s="244"/>
      <c r="D54" s="244"/>
      <c r="E54" s="244"/>
      <c r="F54" s="244"/>
      <c r="G54" s="1223"/>
      <c r="H54" s="1224"/>
      <c r="I54" s="1221"/>
      <c r="J54" s="1221"/>
      <c r="K54" s="1225"/>
      <c r="L54" s="1225"/>
      <c r="M54" s="1225"/>
      <c r="N54" s="1225"/>
      <c r="O54" s="1225"/>
    </row>
    <row r="55" spans="1:17">
      <c r="A55" s="1220"/>
      <c r="B55" s="248"/>
      <c r="C55" s="244"/>
      <c r="D55" s="244"/>
      <c r="E55" s="244"/>
      <c r="F55" s="244"/>
      <c r="G55" s="1226" t="s">
        <v>584</v>
      </c>
      <c r="H55" s="1227"/>
      <c r="I55" s="1221" t="s">
        <v>582</v>
      </c>
      <c r="J55" s="1221"/>
      <c r="K55" s="1215"/>
      <c r="L55" s="1215"/>
      <c r="M55" s="1215"/>
      <c r="N55" s="1215"/>
      <c r="O55" s="1215"/>
    </row>
    <row r="56" spans="1:17">
      <c r="A56" s="1220"/>
      <c r="B56" s="248"/>
      <c r="C56" s="244"/>
      <c r="D56" s="244"/>
      <c r="E56" s="244"/>
      <c r="F56" s="244"/>
      <c r="G56" s="1228"/>
      <c r="H56" s="1229"/>
      <c r="I56" s="1221"/>
      <c r="J56" s="1221"/>
      <c r="K56" s="1219"/>
      <c r="L56" s="1219"/>
      <c r="M56" s="1219"/>
      <c r="N56" s="1219"/>
      <c r="O56" s="1219"/>
    </row>
    <row r="57" spans="1:17" s="1220" customFormat="1">
      <c r="B57" s="1230"/>
      <c r="C57" s="1197"/>
      <c r="D57" s="1197"/>
      <c r="E57" s="1197"/>
      <c r="F57" s="1197"/>
      <c r="G57" s="1228"/>
      <c r="H57" s="1229"/>
      <c r="I57" s="1231" t="s">
        <v>583</v>
      </c>
      <c r="J57" s="1231"/>
      <c r="K57" s="1222"/>
      <c r="L57" s="1222"/>
      <c r="M57" s="1222"/>
      <c r="N57" s="1222"/>
      <c r="O57" s="1222"/>
      <c r="P57" s="1232"/>
      <c r="Q57" s="1230"/>
    </row>
    <row r="58" spans="1:17" s="1220" customFormat="1">
      <c r="A58" s="243"/>
      <c r="B58" s="1230"/>
      <c r="C58" s="1197"/>
      <c r="D58" s="1197"/>
      <c r="E58" s="1197"/>
      <c r="F58" s="1197"/>
      <c r="G58" s="1233"/>
      <c r="H58" s="1234"/>
      <c r="I58" s="1231"/>
      <c r="J58" s="1231"/>
      <c r="K58" s="1225"/>
      <c r="L58" s="1225"/>
      <c r="M58" s="1225"/>
      <c r="N58" s="1225"/>
      <c r="O58" s="1225"/>
      <c r="P58" s="1232"/>
      <c r="Q58" s="1230"/>
    </row>
    <row r="59" spans="1:17" s="1220" customFormat="1">
      <c r="A59" s="243"/>
      <c r="B59" s="1230"/>
      <c r="C59" s="1197"/>
      <c r="D59" s="1197"/>
      <c r="E59" s="1197"/>
      <c r="F59" s="1197"/>
      <c r="G59" s="1197"/>
      <c r="H59" s="1197"/>
      <c r="I59" s="1197"/>
      <c r="J59" s="1197"/>
      <c r="K59" s="1235"/>
      <c r="L59" s="1235"/>
      <c r="M59" s="1235"/>
      <c r="N59" s="1235"/>
      <c r="O59" s="1235"/>
      <c r="P59" s="1232"/>
      <c r="Q59" s="1230"/>
    </row>
    <row r="60" spans="1:17" s="1220" customFormat="1">
      <c r="A60" s="243"/>
      <c r="B60" s="1230"/>
      <c r="C60" s="1197"/>
      <c r="D60" s="1197"/>
      <c r="E60" s="1197"/>
      <c r="F60" s="1197"/>
      <c r="G60" s="1197"/>
      <c r="H60" s="1197"/>
      <c r="I60" s="1197"/>
      <c r="J60" s="1197"/>
      <c r="K60" s="1235"/>
      <c r="L60" s="1235"/>
      <c r="M60" s="1235"/>
      <c r="N60" s="1235"/>
      <c r="O60" s="1235"/>
      <c r="P60" s="1232"/>
      <c r="Q60" s="1230"/>
    </row>
    <row r="61" spans="1:17" s="1220" customFormat="1">
      <c r="A61" s="243"/>
      <c r="B61" s="1236"/>
      <c r="C61" s="1237"/>
      <c r="D61" s="1237"/>
      <c r="E61" s="1237"/>
      <c r="F61" s="1237"/>
      <c r="G61" s="1237"/>
      <c r="H61" s="1237"/>
      <c r="I61" s="1237"/>
      <c r="J61" s="1237"/>
      <c r="K61" s="1237"/>
      <c r="L61" s="1237"/>
      <c r="M61" s="1238"/>
      <c r="N61" s="1238"/>
      <c r="O61" s="1238"/>
      <c r="P61" s="1239"/>
      <c r="Q61" s="1230"/>
    </row>
    <row r="62" spans="1:17">
      <c r="B62" s="1195"/>
      <c r="C62" s="1195"/>
      <c r="D62" s="1195"/>
      <c r="E62" s="1195"/>
      <c r="F62" s="1195"/>
      <c r="G62" s="1195"/>
      <c r="H62" s="1195"/>
      <c r="I62" s="1195"/>
      <c r="J62" s="1195"/>
      <c r="K62" s="1195"/>
      <c r="L62" s="1195"/>
      <c r="M62" s="1195"/>
      <c r="N62" s="1195"/>
      <c r="O62" s="1195"/>
      <c r="P62" s="1195"/>
      <c r="Q62" s="244"/>
    </row>
    <row r="63" spans="1:17" ht="17.25">
      <c r="B63" s="307" t="s">
        <v>585</v>
      </c>
      <c r="C63" s="244"/>
      <c r="D63" s="244"/>
      <c r="E63" s="244"/>
      <c r="F63" s="244"/>
      <c r="G63" s="244"/>
      <c r="H63" s="244"/>
      <c r="I63" s="244"/>
      <c r="J63" s="244"/>
      <c r="K63" s="244"/>
      <c r="L63" s="244"/>
      <c r="M63" s="244"/>
      <c r="N63" s="244"/>
      <c r="O63" s="244"/>
    </row>
    <row r="64" spans="1:17">
      <c r="B64" s="248"/>
      <c r="C64" s="244"/>
      <c r="D64" s="244"/>
      <c r="E64" s="244"/>
      <c r="F64" s="244"/>
      <c r="G64" s="1196" t="s">
        <v>579</v>
      </c>
      <c r="I64" s="1197"/>
      <c r="J64" s="1197"/>
      <c r="K64" s="1197"/>
      <c r="L64" s="244"/>
      <c r="M64" s="244"/>
      <c r="N64" s="244"/>
      <c r="O64" s="244"/>
    </row>
    <row r="65" spans="2:30">
      <c r="B65" s="248"/>
      <c r="C65" s="244"/>
      <c r="D65" s="244"/>
      <c r="E65" s="244"/>
      <c r="F65" s="244"/>
      <c r="G65" s="1240" t="s">
        <v>586</v>
      </c>
      <c r="H65" s="1199"/>
      <c r="I65" s="1199"/>
      <c r="J65" s="1199"/>
      <c r="K65" s="1199"/>
      <c r="L65" s="1199"/>
      <c r="M65" s="1199"/>
      <c r="N65" s="1199"/>
      <c r="O65" s="1200"/>
    </row>
    <row r="66" spans="2:30">
      <c r="B66" s="248"/>
      <c r="C66" s="244"/>
      <c r="D66" s="244"/>
      <c r="E66" s="244"/>
      <c r="F66" s="244"/>
      <c r="G66" s="1201"/>
      <c r="H66" s="1202"/>
      <c r="I66" s="1202"/>
      <c r="J66" s="1202"/>
      <c r="K66" s="1202"/>
      <c r="L66" s="1202"/>
      <c r="M66" s="1202"/>
      <c r="N66" s="1202"/>
      <c r="O66" s="1203"/>
    </row>
    <row r="67" spans="2:30">
      <c r="B67" s="248"/>
      <c r="C67" s="244"/>
      <c r="D67" s="244"/>
      <c r="E67" s="244"/>
      <c r="F67" s="244"/>
      <c r="G67" s="1201"/>
      <c r="H67" s="1202"/>
      <c r="I67" s="1202"/>
      <c r="J67" s="1202"/>
      <c r="K67" s="1202"/>
      <c r="L67" s="1202"/>
      <c r="M67" s="1202"/>
      <c r="N67" s="1202"/>
      <c r="O67" s="1203"/>
    </row>
    <row r="68" spans="2:30">
      <c r="B68" s="248"/>
      <c r="C68" s="244"/>
      <c r="D68" s="244"/>
      <c r="E68" s="244"/>
      <c r="F68" s="244"/>
      <c r="G68" s="1201"/>
      <c r="H68" s="1202"/>
      <c r="I68" s="1202"/>
      <c r="J68" s="1202"/>
      <c r="K68" s="1202"/>
      <c r="L68" s="1202"/>
      <c r="M68" s="1202"/>
      <c r="N68" s="1202"/>
      <c r="O68" s="1203"/>
    </row>
    <row r="69" spans="2:30">
      <c r="B69" s="248"/>
      <c r="C69" s="244"/>
      <c r="D69" s="244"/>
      <c r="E69" s="244"/>
      <c r="F69" s="244"/>
      <c r="G69" s="1204"/>
      <c r="H69" s="1205"/>
      <c r="I69" s="1205"/>
      <c r="J69" s="1205"/>
      <c r="K69" s="1205"/>
      <c r="L69" s="1205"/>
      <c r="M69" s="1205"/>
      <c r="N69" s="1205"/>
      <c r="O69" s="1206"/>
    </row>
    <row r="70" spans="2:30">
      <c r="B70" s="248"/>
      <c r="C70" s="244"/>
      <c r="D70" s="244"/>
      <c r="E70" s="244"/>
      <c r="F70" s="244"/>
      <c r="G70" s="244"/>
      <c r="H70" s="1241"/>
      <c r="I70" s="1241"/>
      <c r="J70" s="1242"/>
      <c r="K70" s="1242"/>
      <c r="L70" s="1243"/>
      <c r="M70" s="1242"/>
      <c r="N70" s="1243"/>
      <c r="O70" s="1244"/>
    </row>
    <row r="71" spans="2:30">
      <c r="B71" s="248"/>
      <c r="C71" s="244"/>
      <c r="D71" s="244"/>
      <c r="E71" s="244"/>
      <c r="F71" s="244"/>
      <c r="G71" s="1245" t="s">
        <v>587</v>
      </c>
      <c r="I71" s="1246"/>
      <c r="J71" s="1242"/>
      <c r="K71" s="1242"/>
      <c r="L71" s="1243"/>
      <c r="M71" s="1242"/>
      <c r="N71" s="1243"/>
      <c r="O71" s="1244"/>
    </row>
    <row r="72" spans="2:30">
      <c r="B72" s="248"/>
      <c r="C72" s="244"/>
      <c r="D72" s="244"/>
      <c r="E72" s="244"/>
      <c r="F72" s="244"/>
      <c r="G72" s="1208"/>
      <c r="H72" s="1209"/>
      <c r="I72" s="1209"/>
      <c r="J72" s="1210"/>
      <c r="K72" s="1211" t="s">
        <v>527</v>
      </c>
      <c r="L72" s="1211" t="s">
        <v>528</v>
      </c>
      <c r="M72" s="1211" t="s">
        <v>529</v>
      </c>
      <c r="N72" s="1211" t="s">
        <v>530</v>
      </c>
      <c r="O72" s="1211" t="s">
        <v>531</v>
      </c>
    </row>
    <row r="73" spans="2:30">
      <c r="B73" s="248"/>
      <c r="C73" s="244"/>
      <c r="D73" s="244"/>
      <c r="E73" s="244"/>
      <c r="F73" s="244"/>
      <c r="G73" s="1212" t="s">
        <v>581</v>
      </c>
      <c r="H73" s="1213"/>
      <c r="I73" s="1214" t="s">
        <v>582</v>
      </c>
      <c r="J73" s="1214"/>
      <c r="K73" s="1247">
        <v>96.4</v>
      </c>
      <c r="L73" s="1247">
        <v>79</v>
      </c>
      <c r="M73" s="1219">
        <v>77</v>
      </c>
      <c r="N73" s="1219">
        <v>73.3</v>
      </c>
      <c r="O73" s="1219">
        <v>67.3</v>
      </c>
      <c r="S73" s="243">
        <v>9.9</v>
      </c>
    </row>
    <row r="74" spans="2:30">
      <c r="B74" s="248"/>
      <c r="C74" s="244"/>
      <c r="D74" s="244"/>
      <c r="E74" s="244"/>
      <c r="F74" s="244"/>
      <c r="G74" s="1216"/>
      <c r="H74" s="1217"/>
      <c r="I74" s="1218"/>
      <c r="J74" s="1218"/>
      <c r="K74" s="1247"/>
      <c r="L74" s="1247"/>
      <c r="M74" s="1219"/>
      <c r="N74" s="1219"/>
      <c r="O74" s="1219"/>
    </row>
    <row r="75" spans="2:30">
      <c r="B75" s="248"/>
      <c r="C75" s="244"/>
      <c r="D75" s="244"/>
      <c r="E75" s="244"/>
      <c r="F75" s="244"/>
      <c r="G75" s="1216"/>
      <c r="H75" s="1217"/>
      <c r="I75" s="1221" t="s">
        <v>588</v>
      </c>
      <c r="J75" s="1221"/>
      <c r="K75" s="1248">
        <v>8.1999999999999993</v>
      </c>
      <c r="L75" s="1248">
        <v>8.6</v>
      </c>
      <c r="M75" s="1248">
        <v>8.6999999999999993</v>
      </c>
      <c r="N75" s="1248">
        <v>7.9</v>
      </c>
      <c r="O75" s="1248">
        <v>7.7</v>
      </c>
      <c r="U75" s="243">
        <v>81.2</v>
      </c>
      <c r="W75" s="243">
        <v>87.2</v>
      </c>
      <c r="Y75" s="243">
        <v>99.8</v>
      </c>
      <c r="AA75" s="243">
        <v>109.5</v>
      </c>
      <c r="AC75" s="243">
        <v>115.2</v>
      </c>
    </row>
    <row r="76" spans="2:30">
      <c r="B76" s="248"/>
      <c r="C76" s="244"/>
      <c r="D76" s="244"/>
      <c r="E76" s="244"/>
      <c r="F76" s="244"/>
      <c r="G76" s="1223"/>
      <c r="H76" s="1224"/>
      <c r="I76" s="1221"/>
      <c r="J76" s="1221"/>
      <c r="K76" s="1225"/>
      <c r="L76" s="1225"/>
      <c r="M76" s="1225"/>
      <c r="N76" s="1225"/>
      <c r="O76" s="1225"/>
    </row>
    <row r="77" spans="2:30">
      <c r="B77" s="248"/>
      <c r="C77" s="244"/>
      <c r="D77" s="244"/>
      <c r="E77" s="244"/>
      <c r="F77" s="244"/>
      <c r="G77" s="1226" t="s">
        <v>584</v>
      </c>
      <c r="H77" s="1227"/>
      <c r="I77" s="1221" t="s">
        <v>582</v>
      </c>
      <c r="J77" s="1221"/>
      <c r="K77" s="1247">
        <v>74</v>
      </c>
      <c r="L77" s="1247">
        <v>62.7</v>
      </c>
      <c r="M77" s="1219">
        <v>54.4</v>
      </c>
      <c r="N77" s="1219">
        <v>47</v>
      </c>
      <c r="O77" s="1219">
        <v>41.4</v>
      </c>
      <c r="R77" s="243">
        <v>12.3</v>
      </c>
      <c r="T77" s="243">
        <v>11.1</v>
      </c>
    </row>
    <row r="78" spans="2:30">
      <c r="B78" s="248"/>
      <c r="C78" s="244"/>
      <c r="D78" s="244"/>
      <c r="E78" s="244"/>
      <c r="F78" s="244"/>
      <c r="G78" s="1228"/>
      <c r="H78" s="1229"/>
      <c r="I78" s="1221"/>
      <c r="J78" s="1221"/>
      <c r="K78" s="1247"/>
      <c r="L78" s="1247"/>
      <c r="M78" s="1219"/>
      <c r="N78" s="1219"/>
      <c r="O78" s="1219"/>
    </row>
    <row r="79" spans="2:30">
      <c r="B79" s="248"/>
      <c r="C79" s="244"/>
      <c r="D79" s="244"/>
      <c r="E79" s="244"/>
      <c r="F79" s="244"/>
      <c r="G79" s="1228"/>
      <c r="H79" s="1229"/>
      <c r="I79" s="1249" t="s">
        <v>588</v>
      </c>
      <c r="J79" s="1231"/>
      <c r="K79" s="1250">
        <v>9.1999999999999993</v>
      </c>
      <c r="L79" s="1250">
        <v>8.6</v>
      </c>
      <c r="M79" s="1250">
        <v>8.1</v>
      </c>
      <c r="N79" s="1250">
        <v>7.3</v>
      </c>
      <c r="O79" s="1250">
        <v>6.7</v>
      </c>
      <c r="V79" s="243">
        <v>53.5</v>
      </c>
      <c r="X79" s="243">
        <v>48.2</v>
      </c>
      <c r="Z79" s="243">
        <v>34.200000000000003</v>
      </c>
      <c r="AB79" s="243">
        <v>30.3</v>
      </c>
      <c r="AD79" s="243">
        <v>28.9</v>
      </c>
    </row>
    <row r="80" spans="2:30">
      <c r="B80" s="248"/>
      <c r="C80" s="244"/>
      <c r="D80" s="244"/>
      <c r="E80" s="244"/>
      <c r="F80" s="244"/>
      <c r="G80" s="1233"/>
      <c r="H80" s="1234"/>
      <c r="I80" s="1231"/>
      <c r="J80" s="1231"/>
      <c r="K80" s="1250"/>
      <c r="L80" s="1250"/>
      <c r="M80" s="1250"/>
      <c r="N80" s="1250"/>
      <c r="O80" s="1250"/>
    </row>
    <row r="81" spans="2:17">
      <c r="B81" s="248"/>
      <c r="C81" s="244"/>
      <c r="D81" s="244"/>
      <c r="E81" s="244"/>
      <c r="F81" s="244"/>
      <c r="G81" s="244"/>
      <c r="H81" s="244"/>
      <c r="I81" s="244"/>
      <c r="J81" s="244"/>
      <c r="K81" s="1251"/>
      <c r="L81" s="244"/>
      <c r="M81" s="244"/>
      <c r="N81" s="244"/>
      <c r="O81" s="244"/>
    </row>
    <row r="82" spans="2:17" ht="17.25">
      <c r="B82" s="248"/>
      <c r="C82" s="244"/>
      <c r="D82" s="244"/>
      <c r="E82" s="244"/>
      <c r="F82" s="244"/>
      <c r="G82" s="244"/>
      <c r="H82" s="244"/>
      <c r="I82" s="244"/>
      <c r="J82" s="244"/>
      <c r="K82" s="1252"/>
      <c r="L82" s="1252"/>
      <c r="M82" s="1252"/>
      <c r="N82" s="1252"/>
      <c r="O82" s="1252"/>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3"/>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131"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131"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131"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42544</v>
      </c>
      <c r="E3" s="116"/>
      <c r="F3" s="117">
        <v>43858</v>
      </c>
      <c r="G3" s="118"/>
      <c r="H3" s="119"/>
    </row>
    <row r="4" spans="1:8">
      <c r="A4" s="120"/>
      <c r="B4" s="121"/>
      <c r="C4" s="122"/>
      <c r="D4" s="123">
        <v>24053</v>
      </c>
      <c r="E4" s="124"/>
      <c r="F4" s="125">
        <v>23714</v>
      </c>
      <c r="G4" s="126"/>
      <c r="H4" s="127"/>
    </row>
    <row r="5" spans="1:8">
      <c r="A5" s="108" t="s">
        <v>521</v>
      </c>
      <c r="B5" s="113"/>
      <c r="C5" s="114"/>
      <c r="D5" s="115">
        <v>34425</v>
      </c>
      <c r="E5" s="116"/>
      <c r="F5" s="117">
        <v>41705</v>
      </c>
      <c r="G5" s="118"/>
      <c r="H5" s="119"/>
    </row>
    <row r="6" spans="1:8">
      <c r="A6" s="120"/>
      <c r="B6" s="121"/>
      <c r="C6" s="122"/>
      <c r="D6" s="123">
        <v>19174</v>
      </c>
      <c r="E6" s="124"/>
      <c r="F6" s="125">
        <v>22742</v>
      </c>
      <c r="G6" s="126"/>
      <c r="H6" s="127"/>
    </row>
    <row r="7" spans="1:8">
      <c r="A7" s="108" t="s">
        <v>522</v>
      </c>
      <c r="B7" s="113"/>
      <c r="C7" s="114"/>
      <c r="D7" s="115">
        <v>60076</v>
      </c>
      <c r="E7" s="116"/>
      <c r="F7" s="117">
        <v>47677</v>
      </c>
      <c r="G7" s="118"/>
      <c r="H7" s="119"/>
    </row>
    <row r="8" spans="1:8">
      <c r="A8" s="120"/>
      <c r="B8" s="121"/>
      <c r="C8" s="122"/>
      <c r="D8" s="123">
        <v>34762</v>
      </c>
      <c r="E8" s="124"/>
      <c r="F8" s="125">
        <v>23360</v>
      </c>
      <c r="G8" s="126"/>
      <c r="H8" s="127"/>
    </row>
    <row r="9" spans="1:8">
      <c r="A9" s="108" t="s">
        <v>523</v>
      </c>
      <c r="B9" s="113"/>
      <c r="C9" s="114"/>
      <c r="D9" s="115">
        <v>67402</v>
      </c>
      <c r="E9" s="116"/>
      <c r="F9" s="117">
        <v>51613</v>
      </c>
      <c r="G9" s="118"/>
      <c r="H9" s="119"/>
    </row>
    <row r="10" spans="1:8">
      <c r="A10" s="120"/>
      <c r="B10" s="121"/>
      <c r="C10" s="122"/>
      <c r="D10" s="123">
        <v>27438</v>
      </c>
      <c r="E10" s="124"/>
      <c r="F10" s="125">
        <v>25872</v>
      </c>
      <c r="G10" s="126"/>
      <c r="H10" s="127"/>
    </row>
    <row r="11" spans="1:8">
      <c r="A11" s="108" t="s">
        <v>524</v>
      </c>
      <c r="B11" s="113"/>
      <c r="C11" s="114"/>
      <c r="D11" s="115">
        <v>56889</v>
      </c>
      <c r="E11" s="116"/>
      <c r="F11" s="117">
        <v>50880</v>
      </c>
      <c r="G11" s="118"/>
      <c r="H11" s="119"/>
    </row>
    <row r="12" spans="1:8">
      <c r="A12" s="120"/>
      <c r="B12" s="121"/>
      <c r="C12" s="128"/>
      <c r="D12" s="123">
        <v>23599</v>
      </c>
      <c r="E12" s="124"/>
      <c r="F12" s="125">
        <v>27819</v>
      </c>
      <c r="G12" s="126"/>
      <c r="H12" s="127"/>
    </row>
    <row r="13" spans="1:8">
      <c r="A13" s="108"/>
      <c r="B13" s="113"/>
      <c r="C13" s="129"/>
      <c r="D13" s="130">
        <v>52267</v>
      </c>
      <c r="E13" s="131"/>
      <c r="F13" s="132">
        <v>47147</v>
      </c>
      <c r="G13" s="133"/>
      <c r="H13" s="119"/>
    </row>
    <row r="14" spans="1:8">
      <c r="A14" s="120"/>
      <c r="B14" s="121"/>
      <c r="C14" s="122"/>
      <c r="D14" s="123">
        <v>25805</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1.25</v>
      </c>
      <c r="C19" s="134">
        <f>ROUND(VALUE(SUBSTITUTE(実質収支比率等に係る経年分析!G$48,"▲","-")),2)</f>
        <v>1.61</v>
      </c>
      <c r="D19" s="134">
        <f>ROUND(VALUE(SUBSTITUTE(実質収支比率等に係る経年分析!H$48,"▲","-")),2)</f>
        <v>2.14</v>
      </c>
      <c r="E19" s="134">
        <f>ROUND(VALUE(SUBSTITUTE(実質収支比率等に係る経年分析!I$48,"▲","-")),2)</f>
        <v>3.66</v>
      </c>
      <c r="F19" s="134">
        <f>ROUND(VALUE(SUBSTITUTE(実質収支比率等に係る経年分析!J$48,"▲","-")),2)</f>
        <v>3.3</v>
      </c>
    </row>
    <row r="20" spans="1:11">
      <c r="A20" s="134" t="s">
        <v>43</v>
      </c>
      <c r="B20" s="134">
        <f>ROUND(VALUE(SUBSTITUTE(実質収支比率等に係る経年分析!F$47,"▲","-")),2)</f>
        <v>0.52</v>
      </c>
      <c r="C20" s="134">
        <f>ROUND(VALUE(SUBSTITUTE(実質収支比率等に係る経年分析!G$47,"▲","-")),2)</f>
        <v>0.53</v>
      </c>
      <c r="D20" s="134">
        <f>ROUND(VALUE(SUBSTITUTE(実質収支比率等に係る経年分析!H$47,"▲","-")),2)</f>
        <v>0.52</v>
      </c>
      <c r="E20" s="134">
        <f>ROUND(VALUE(SUBSTITUTE(実質収支比率等に係る経年分析!I$47,"▲","-")),2)</f>
        <v>1.55</v>
      </c>
      <c r="F20" s="134">
        <f>ROUND(VALUE(SUBSTITUTE(実質収支比率等に係る経年分析!J$47,"▲","-")),2)</f>
        <v>3.41</v>
      </c>
    </row>
    <row r="21" spans="1:11">
      <c r="A21" s="134" t="s">
        <v>44</v>
      </c>
      <c r="B21" s="134">
        <f>IF(ISNUMBER(VALUE(SUBSTITUTE(実質収支比率等に係る経年分析!F$49,"▲","-"))),ROUND(VALUE(SUBSTITUTE(実質収支比率等に係る経年分析!F$49,"▲","-")),2),NA())</f>
        <v>-0.2</v>
      </c>
      <c r="C21" s="134">
        <f>IF(ISNUMBER(VALUE(SUBSTITUTE(実質収支比率等に係る経年分析!G$49,"▲","-"))),ROUND(VALUE(SUBSTITUTE(実質収支比率等に係る経年分析!G$49,"▲","-")),2),NA())</f>
        <v>0.44</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2.56</v>
      </c>
      <c r="F21" s="134">
        <f>IF(ISNUMBER(VALUE(SUBSTITUTE(実質収支比率等に係る経年分析!J$49,"▲","-"))),ROUND(VALUE(SUBSTITUTE(実質収支比率等に係る経年分析!J$49,"▲","-")),2),NA())</f>
        <v>1.48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0.06</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0.28999999999999998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0.93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0.84</v>
      </c>
    </row>
    <row r="31" spans="1:11">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2.0299999999999998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2.66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2.75</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2.0699999999999998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3.21</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3.42</v>
      </c>
    </row>
    <row r="34" spans="1:16">
      <c r="A34" s="135" t="str">
        <f>IF(連結実質赤字比率に係る赤字・黒字の構成分析!C$36="",NA(),連結実質赤字比率に係る赤字・黒字の構成分析!C$36)</f>
        <v>自転車競走事業特別会計</v>
      </c>
      <c r="B34" s="135">
        <f>IF(ROUND(VALUE(SUBSTITUTE(連結実質赤字比率に係る赤字・黒字の構成分析!F$36,"▲", "-")), 2) &lt; 0, ABS(ROUND(VALUE(SUBSTITUTE(連結実質赤字比率に係る赤字・黒字の構成分析!F$36,"▲", "-")), 2)), NA())</f>
        <v>0.83</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0.86</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0.79</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0.71</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0.3</v>
      </c>
      <c r="K34" s="135" t="e">
        <f>IF(ROUND(VALUE(SUBSTITUTE(連結実質赤字比率に係る赤字・黒字の構成分析!J$36,"▲", "-")), 2) &gt;= 0, ABS(ROUND(VALUE(SUBSTITUTE(連結実質赤字比率に係る赤字・黒字の構成分析!J$36,"▲", "-")), 2)), NA())</f>
        <v>#N/A</v>
      </c>
    </row>
    <row r="35" spans="1:16">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0.64</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0.32</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0.18</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0.46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1.1000000000000001</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0.95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0.35</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0.06</v>
      </c>
      <c r="H36" s="135">
        <f>IF(ROUND(VALUE(SUBSTITUTE(連結実質赤字比率に係る赤字・黒字の構成分析!I$34,"▲", "-")), 2) &lt; 0, ABS(ROUND(VALUE(SUBSTITUTE(連結実質赤字比率に係る赤字・黒字の構成分析!I$34,"▲", "-")), 2)), NA())</f>
        <v>1.23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2.74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14360</v>
      </c>
      <c r="E42" s="136"/>
      <c r="F42" s="136"/>
      <c r="G42" s="136">
        <f>'実質公債費比率（分子）の構造'!L$52</f>
        <v>13934</v>
      </c>
      <c r="H42" s="136"/>
      <c r="I42" s="136"/>
      <c r="J42" s="136">
        <f>'実質公債費比率（分子）の構造'!M$52</f>
        <v>14061</v>
      </c>
      <c r="K42" s="136"/>
      <c r="L42" s="136"/>
      <c r="M42" s="136">
        <f>'実質公債費比率（分子）の構造'!N$52</f>
        <v>14324</v>
      </c>
      <c r="N42" s="136"/>
      <c r="O42" s="136"/>
      <c r="P42" s="136">
        <f>'実質公債費比率（分子）の構造'!O$52</f>
        <v>14006</v>
      </c>
    </row>
    <row r="43" spans="1:16">
      <c r="A43" s="136" t="s">
        <v>52</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225</v>
      </c>
      <c r="C44" s="136"/>
      <c r="D44" s="136"/>
      <c r="E44" s="136">
        <f>'実質公債費比率（分子）の構造'!L$50</f>
        <v>223</v>
      </c>
      <c r="F44" s="136"/>
      <c r="G44" s="136"/>
      <c r="H44" s="136">
        <f>'実質公債費比率（分子）の構造'!M$50</f>
        <v>232</v>
      </c>
      <c r="I44" s="136"/>
      <c r="J44" s="136"/>
      <c r="K44" s="136">
        <f>'実質公債費比率（分子）の構造'!N$50</f>
        <v>37</v>
      </c>
      <c r="L44" s="136"/>
      <c r="M44" s="136"/>
      <c r="N44" s="136">
        <f>'実質公債費比率（分子）の構造'!O$50</f>
        <v>145</v>
      </c>
      <c r="O44" s="136"/>
      <c r="P44" s="136"/>
    </row>
    <row r="45" spans="1:16">
      <c r="A45" s="136" t="s">
        <v>54</v>
      </c>
      <c r="B45" s="136">
        <f>'実質公債費比率（分子）の構造'!K$49</f>
        <v>201</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3281</v>
      </c>
      <c r="C46" s="136"/>
      <c r="D46" s="136"/>
      <c r="E46" s="136">
        <f>'実質公債費比率（分子）の構造'!L$48</f>
        <v>2500</v>
      </c>
      <c r="F46" s="136"/>
      <c r="G46" s="136"/>
      <c r="H46" s="136">
        <f>'実質公債費比率（分子）の構造'!M$48</f>
        <v>2350</v>
      </c>
      <c r="I46" s="136"/>
      <c r="J46" s="136"/>
      <c r="K46" s="136">
        <f>'実質公債費比率（分子）の構造'!N$48</f>
        <v>2399</v>
      </c>
      <c r="L46" s="136"/>
      <c r="M46" s="136"/>
      <c r="N46" s="136">
        <f>'実質公債費比率（分子）の構造'!O$48</f>
        <v>2524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16411</v>
      </c>
      <c r="C49" s="136"/>
      <c r="D49" s="136"/>
      <c r="E49" s="136">
        <f>'実質公債費比率（分子）の構造'!L$45</f>
        <v>16462</v>
      </c>
      <c r="F49" s="136"/>
      <c r="G49" s="136"/>
      <c r="H49" s="136">
        <f>'実質公債費比率（分子）の構造'!M$45</f>
        <v>16504</v>
      </c>
      <c r="I49" s="136"/>
      <c r="J49" s="136"/>
      <c r="K49" s="136">
        <f>'実質公債費比率（分子）の構造'!N$45</f>
        <v>16312</v>
      </c>
      <c r="L49" s="136"/>
      <c r="M49" s="136"/>
      <c r="N49" s="136">
        <f>'実質公債費比率（分子）の構造'!O$45</f>
        <v>16156</v>
      </c>
      <c r="O49" s="136"/>
      <c r="P49" s="136"/>
    </row>
    <row r="50" spans="1:16">
      <c r="A50" s="136" t="s">
        <v>59</v>
      </c>
      <c r="B50" s="136" t="e">
        <f>NA()</f>
        <v>#N/A</v>
      </c>
      <c r="C50" s="136">
        <f>IF(ISNUMBER('実質公債費比率（分子）の構造'!K$53),'実質公債費比率（分子）の構造'!K$53,NA())</f>
        <v>5758</v>
      </c>
      <c r="D50" s="136" t="e">
        <f>NA()</f>
        <v>#N/A</v>
      </c>
      <c r="E50" s="136" t="e">
        <f>NA()</f>
        <v>#N/A</v>
      </c>
      <c r="F50" s="136">
        <f>IF(ISNUMBER('実質公債費比率（分子）の構造'!L$53),'実質公債費比率（分子）の構造'!L$53,NA())</f>
        <v>5252</v>
      </c>
      <c r="G50" s="136" t="e">
        <f>NA()</f>
        <v>#N/A</v>
      </c>
      <c r="H50" s="136" t="e">
        <f>NA()</f>
        <v>#N/A</v>
      </c>
      <c r="I50" s="136">
        <f>IF(ISNUMBER('実質公債費比率（分子）の構造'!M$53),'実質公債費比率（分子）の構造'!M$53,NA())</f>
        <v>5026</v>
      </c>
      <c r="J50" s="136" t="e">
        <f>NA()</f>
        <v>#N/A</v>
      </c>
      <c r="K50" s="136" t="e">
        <f>NA()</f>
        <v>#N/A</v>
      </c>
      <c r="L50" s="136">
        <f>IF(ISNUMBER('実質公債費比率（分子）の構造'!N$53),'実質公債費比率（分子）の構造'!N$53,NA())</f>
        <v>4424</v>
      </c>
      <c r="M50" s="136" t="e">
        <f>NA()</f>
        <v>#N/A</v>
      </c>
      <c r="N50" s="136" t="e">
        <f>NA()</f>
        <v>#N/A</v>
      </c>
      <c r="O50" s="136">
        <f>IF(ISNUMBER('実質公債費比率（分子）の構造'!O$53),'実質公債費比率（分子）の構造'!O$53,NA())</f>
        <v>4820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123046</v>
      </c>
      <c r="E56" s="135"/>
      <c r="F56" s="135"/>
      <c r="G56" s="135">
        <f>'将来負担比率（分子）の構造'!J$51</f>
        <v>121905</v>
      </c>
      <c r="H56" s="135"/>
      <c r="I56" s="135"/>
      <c r="J56" s="135">
        <f>'将来負担比率（分子）の構造'!K$51</f>
        <v>123679</v>
      </c>
      <c r="K56" s="135"/>
      <c r="L56" s="135"/>
      <c r="M56" s="135">
        <f>'将来負担比率（分子）の構造'!L$51</f>
        <v>125693</v>
      </c>
      <c r="N56" s="135"/>
      <c r="O56" s="135"/>
      <c r="P56" s="135">
        <f>'将来負担比率（分子）の構造'!M$51</f>
        <v>125495</v>
      </c>
    </row>
    <row r="57" spans="1:16">
      <c r="A57" s="135" t="s">
        <v>35</v>
      </c>
      <c r="B57" s="135"/>
      <c r="C57" s="135"/>
      <c r="D57" s="135">
        <f>'将来負担比率（分子）の構造'!I$50</f>
        <v>28005</v>
      </c>
      <c r="E57" s="135"/>
      <c r="F57" s="135"/>
      <c r="G57" s="135">
        <f>'将来負担比率（分子）の構造'!J$50</f>
        <v>32212</v>
      </c>
      <c r="H57" s="135"/>
      <c r="I57" s="135"/>
      <c r="J57" s="135">
        <f>'将来負担比率（分子）の構造'!K$50</f>
        <v>30358</v>
      </c>
      <c r="K57" s="135"/>
      <c r="L57" s="135"/>
      <c r="M57" s="135">
        <f>'将来負担比率（分子）の構造'!L$50</f>
        <v>27667</v>
      </c>
      <c r="N57" s="135"/>
      <c r="O57" s="135"/>
      <c r="P57" s="135">
        <f>'将来負担比率（分子）の構造'!M$50</f>
        <v>26599</v>
      </c>
    </row>
    <row r="58" spans="1:16">
      <c r="A58" s="135" t="s">
        <v>34</v>
      </c>
      <c r="B58" s="135"/>
      <c r="C58" s="135"/>
      <c r="D58" s="135">
        <f>'将来負担比率（分子）の構造'!I$49</f>
        <v>8272</v>
      </c>
      <c r="E58" s="135"/>
      <c r="F58" s="135"/>
      <c r="G58" s="135">
        <f>'将来負担比率（分子）の構造'!J$49</f>
        <v>7483</v>
      </c>
      <c r="H58" s="135"/>
      <c r="I58" s="135"/>
      <c r="J58" s="135">
        <f>'将来負担比率（分子）の構造'!K$49</f>
        <v>8361</v>
      </c>
      <c r="K58" s="135"/>
      <c r="L58" s="135"/>
      <c r="M58" s="135">
        <f>'将来負担比率（分子）の構造'!L$49</f>
        <v>9512</v>
      </c>
      <c r="N58" s="135"/>
      <c r="O58" s="135"/>
      <c r="P58" s="135">
        <f>'将来負担比率（分子）の構造'!M$49</f>
        <v>10885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2628</v>
      </c>
      <c r="C61" s="135"/>
      <c r="D61" s="135"/>
      <c r="E61" s="135">
        <f>'将来負担比率（分子）の構造'!J$46</f>
        <v>2392</v>
      </c>
      <c r="F61" s="135"/>
      <c r="G61" s="135"/>
      <c r="H61" s="135">
        <f>'将来負担比率（分子）の構造'!K$46</f>
        <v>2289</v>
      </c>
      <c r="I61" s="135"/>
      <c r="J61" s="135"/>
      <c r="K61" s="135">
        <f>'将来負担比率（分子）の構造'!L$46</f>
        <v>2159</v>
      </c>
      <c r="L61" s="135"/>
      <c r="M61" s="135"/>
      <c r="N61" s="135">
        <f>'将来負担比率（分子）の構造'!M$46</f>
        <v>2039</v>
      </c>
      <c r="O61" s="135"/>
      <c r="P61" s="135"/>
    </row>
    <row r="62" spans="1:16">
      <c r="A62" s="135" t="s">
        <v>29</v>
      </c>
      <c r="B62" s="135">
        <f>'将来負担比率（分子）の構造'!I$45</f>
        <v>23399</v>
      </c>
      <c r="C62" s="135"/>
      <c r="D62" s="135"/>
      <c r="E62" s="135">
        <f>'将来負担比率（分子）の構造'!J$45</f>
        <v>21248</v>
      </c>
      <c r="F62" s="135"/>
      <c r="G62" s="135"/>
      <c r="H62" s="135">
        <f>'将来負担比率（分子）の構造'!K$45</f>
        <v>20291</v>
      </c>
      <c r="I62" s="135"/>
      <c r="J62" s="135"/>
      <c r="K62" s="135">
        <f>'将来負担比率（分子）の構造'!L$45</f>
        <v>18939</v>
      </c>
      <c r="L62" s="135"/>
      <c r="M62" s="135"/>
      <c r="N62" s="135">
        <f>'将来負担比率（分子）の構造'!M$45</f>
        <v>18034</v>
      </c>
      <c r="O62" s="135"/>
      <c r="P62" s="135"/>
    </row>
    <row r="63" spans="1:16">
      <c r="A63" s="135" t="s">
        <v>28</v>
      </c>
      <c r="B63" s="135">
        <f>'将来負担比率（分子）の構造'!I$44</f>
        <v>4385</v>
      </c>
      <c r="C63" s="135"/>
      <c r="D63" s="135"/>
      <c r="E63" s="135">
        <f>'将来負担比率（分子）の構造'!J$44</f>
        <v>3936</v>
      </c>
      <c r="F63" s="135"/>
      <c r="G63" s="135"/>
      <c r="H63" s="135">
        <f>'将来負担比率（分子）の構造'!K$44</f>
        <v>3482</v>
      </c>
      <c r="I63" s="135"/>
      <c r="J63" s="135"/>
      <c r="K63" s="135">
        <f>'将来負担比率（分子）の構造'!L$44</f>
        <v>3024</v>
      </c>
      <c r="L63" s="135"/>
      <c r="M63" s="135"/>
      <c r="N63" s="135">
        <f>'将来負担比率（分子）の構造'!M$44</f>
        <v>2684</v>
      </c>
      <c r="O63" s="135"/>
      <c r="P63" s="135"/>
    </row>
    <row r="64" spans="1:16">
      <c r="A64" s="135" t="s">
        <v>27</v>
      </c>
      <c r="B64" s="135">
        <f>'将来負担比率（分子）の構造'!I$43</f>
        <v>31945</v>
      </c>
      <c r="C64" s="135"/>
      <c r="D64" s="135"/>
      <c r="E64" s="135">
        <f>'将来負担比率（分子）の構造'!J$43</f>
        <v>31509</v>
      </c>
      <c r="F64" s="135"/>
      <c r="G64" s="135"/>
      <c r="H64" s="135">
        <f>'将来負担比率（分子）の構造'!K$43</f>
        <v>32119</v>
      </c>
      <c r="I64" s="135"/>
      <c r="J64" s="135"/>
      <c r="K64" s="135">
        <f>'将来負担比率（分子）の構造'!L$43</f>
        <v>31470</v>
      </c>
      <c r="L64" s="135"/>
      <c r="M64" s="135"/>
      <c r="N64" s="135">
        <f>'将来負担比率（分子）の構造'!M$43</f>
        <v>31246</v>
      </c>
      <c r="O64" s="135"/>
      <c r="P64" s="135"/>
    </row>
    <row r="65" spans="1:16">
      <c r="A65" s="135" t="s">
        <v>26</v>
      </c>
      <c r="B65" s="135">
        <f>'将来負担比率（分子）の構造'!I$42</f>
        <v>2025</v>
      </c>
      <c r="C65" s="135"/>
      <c r="D65" s="135"/>
      <c r="E65" s="135">
        <f>'将来負担比率（分子）の構造'!J$42</f>
        <v>1889</v>
      </c>
      <c r="F65" s="135"/>
      <c r="G65" s="135"/>
      <c r="H65" s="135">
        <f>'将来負担比率（分子）の構造'!K$42</f>
        <v>2208</v>
      </c>
      <c r="I65" s="135"/>
      <c r="J65" s="135"/>
      <c r="K65" s="135">
        <f>'将来負担比率（分子）の構造'!L$42</f>
        <v>1950</v>
      </c>
      <c r="L65" s="135"/>
      <c r="M65" s="135"/>
      <c r="N65" s="135">
        <f>'将来負担比率（分子）の構造'!M$42</f>
        <v>1787</v>
      </c>
      <c r="O65" s="135"/>
      <c r="P65" s="135"/>
    </row>
    <row r="66" spans="1:16">
      <c r="A66" s="135" t="s">
        <v>25</v>
      </c>
      <c r="B66" s="135">
        <f>'将来負担比率（分子）の構造'!I$41</f>
        <v>153689</v>
      </c>
      <c r="C66" s="135"/>
      <c r="D66" s="135"/>
      <c r="E66" s="135">
        <f>'将来負担比率（分子）の構造'!J$41</f>
        <v>148698</v>
      </c>
      <c r="F66" s="135"/>
      <c r="G66" s="135"/>
      <c r="H66" s="135">
        <f>'将来負担比率（分子）の構造'!K$41</f>
        <v>149444</v>
      </c>
      <c r="I66" s="135"/>
      <c r="J66" s="135"/>
      <c r="K66" s="135">
        <f>'将来負担比率（分子）の構造'!L$41</f>
        <v>150574</v>
      </c>
      <c r="L66" s="135"/>
      <c r="M66" s="135"/>
      <c r="N66" s="135">
        <f>'将来負担比率（分子）の構造'!M$41</f>
        <v>148477</v>
      </c>
      <c r="O66" s="135"/>
      <c r="P66" s="135"/>
    </row>
    <row r="67" spans="1:16">
      <c r="A67" s="135" t="s">
        <v>63</v>
      </c>
      <c r="B67" s="135" t="e">
        <f>NA()</f>
        <v>#N/A</v>
      </c>
      <c r="C67" s="135">
        <f>IF(ISNUMBER('将来負担比率（分子）の構造'!I$52), IF('将来負担比率（分子）の構造'!I$52 &lt; 0, 0, '将来負担比率（分子）の構造'!I$52), NA())</f>
        <v>58747</v>
      </c>
      <c r="D67" s="135" t="e">
        <f>NA()</f>
        <v>#N/A</v>
      </c>
      <c r="E67" s="135" t="e">
        <f>NA()</f>
        <v>#N/A</v>
      </c>
      <c r="F67" s="135">
        <f>IF(ISNUMBER('将来負担比率（分子）の構造'!J$52), IF('将来負担比率（分子）の構造'!J$52 &lt; 0, 0, '将来負担比率（分子）の構造'!J$52), NA())</f>
        <v>48071</v>
      </c>
      <c r="G67" s="135" t="e">
        <f>NA()</f>
        <v>#N/A</v>
      </c>
      <c r="H67" s="135" t="e">
        <f>NA()</f>
        <v>#N/A</v>
      </c>
      <c r="I67" s="135">
        <f>IF(ISNUMBER('将来負担比率（分子）の構造'!K$52), IF('将来負担比率（分子）の構造'!K$52 &lt; 0, 0, '将来負担比率（分子）の構造'!K$52), NA())</f>
        <v>47435</v>
      </c>
      <c r="J67" s="135" t="e">
        <f>NA()</f>
        <v>#N/A</v>
      </c>
      <c r="K67" s="135" t="e">
        <f>NA()</f>
        <v>#N/A</v>
      </c>
      <c r="L67" s="135">
        <f>IF(ISNUMBER('将来負担比率（分子）の構造'!L$52), IF('将来負担比率（分子）の構造'!L$52 &lt; 0, 0, '将来負担比率（分子）の構造'!L$52), NA())</f>
        <v>45245</v>
      </c>
      <c r="M67" s="135" t="e">
        <f>NA()</f>
        <v>#N/A</v>
      </c>
      <c r="N67" s="135" t="e">
        <f>NA()</f>
        <v>#N/A</v>
      </c>
      <c r="O67" s="135">
        <f>IF(ISNUMBER('将来負担比率（分子）の構造'!M$52), IF('将来負担比率（分子）の構造'!M$52 &lt; 0, 0, '将来負担比率（分子）の構造'!M$52), NA())</f>
        <v>41290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32096591</v>
      </c>
      <c r="S5" s="639"/>
      <c r="T5" s="639"/>
      <c r="U5" s="639"/>
      <c r="V5" s="639"/>
      <c r="W5" s="639"/>
      <c r="X5" s="639"/>
      <c r="Y5" s="686"/>
      <c r="Z5" s="699">
        <v>22.9</v>
      </c>
      <c r="AA5" s="699"/>
      <c r="AB5" s="699"/>
      <c r="AC5" s="699"/>
      <c r="AD5" s="700">
        <v>29707614</v>
      </c>
      <c r="AE5" s="700"/>
      <c r="AF5" s="700"/>
      <c r="AG5" s="700"/>
      <c r="AH5" s="700"/>
      <c r="AI5" s="700"/>
      <c r="AJ5" s="700"/>
      <c r="AK5" s="700"/>
      <c r="AL5" s="687">
        <v>42.6</v>
      </c>
      <c r="AM5" s="656"/>
      <c r="AN5" s="656"/>
      <c r="AO5" s="688"/>
      <c r="AP5" s="675" t="s">
        <v>207</v>
      </c>
      <c r="AQ5" s="676"/>
      <c r="AR5" s="676"/>
      <c r="AS5" s="676"/>
      <c r="AT5" s="676"/>
      <c r="AU5" s="676"/>
      <c r="AV5" s="676"/>
      <c r="AW5" s="676"/>
      <c r="AX5" s="676"/>
      <c r="AY5" s="676"/>
      <c r="AZ5" s="676"/>
      <c r="BA5" s="676"/>
      <c r="BB5" s="676"/>
      <c r="BC5" s="676"/>
      <c r="BD5" s="676"/>
      <c r="BE5" s="676"/>
      <c r="BF5" s="677"/>
      <c r="BG5" s="588">
        <v>29483705</v>
      </c>
      <c r="BH5" s="589"/>
      <c r="BI5" s="589"/>
      <c r="BJ5" s="589"/>
      <c r="BK5" s="589"/>
      <c r="BL5" s="589"/>
      <c r="BM5" s="589"/>
      <c r="BN5" s="590"/>
      <c r="BO5" s="641">
        <v>91.9</v>
      </c>
      <c r="BP5" s="641"/>
      <c r="BQ5" s="641"/>
      <c r="BR5" s="641"/>
      <c r="BS5" s="642">
        <v>537535</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785965</v>
      </c>
      <c r="S6" s="589"/>
      <c r="T6" s="589"/>
      <c r="U6" s="589"/>
      <c r="V6" s="589"/>
      <c r="W6" s="589"/>
      <c r="X6" s="589"/>
      <c r="Y6" s="590"/>
      <c r="Z6" s="641">
        <v>0.6</v>
      </c>
      <c r="AA6" s="641"/>
      <c r="AB6" s="641"/>
      <c r="AC6" s="641"/>
      <c r="AD6" s="642">
        <v>785965</v>
      </c>
      <c r="AE6" s="642"/>
      <c r="AF6" s="642"/>
      <c r="AG6" s="642"/>
      <c r="AH6" s="642"/>
      <c r="AI6" s="642"/>
      <c r="AJ6" s="642"/>
      <c r="AK6" s="642"/>
      <c r="AL6" s="611">
        <v>1.1000000000000001</v>
      </c>
      <c r="AM6" s="643"/>
      <c r="AN6" s="643"/>
      <c r="AO6" s="644"/>
      <c r="AP6" s="585" t="s">
        <v>212</v>
      </c>
      <c r="AQ6" s="586"/>
      <c r="AR6" s="586"/>
      <c r="AS6" s="586"/>
      <c r="AT6" s="586"/>
      <c r="AU6" s="586"/>
      <c r="AV6" s="586"/>
      <c r="AW6" s="586"/>
      <c r="AX6" s="586"/>
      <c r="AY6" s="586"/>
      <c r="AZ6" s="586"/>
      <c r="BA6" s="586"/>
      <c r="BB6" s="586"/>
      <c r="BC6" s="586"/>
      <c r="BD6" s="586"/>
      <c r="BE6" s="586"/>
      <c r="BF6" s="587"/>
      <c r="BG6" s="588">
        <v>29483705</v>
      </c>
      <c r="BH6" s="589"/>
      <c r="BI6" s="589"/>
      <c r="BJ6" s="589"/>
      <c r="BK6" s="589"/>
      <c r="BL6" s="589"/>
      <c r="BM6" s="589"/>
      <c r="BN6" s="590"/>
      <c r="BO6" s="641">
        <v>91.9</v>
      </c>
      <c r="BP6" s="641"/>
      <c r="BQ6" s="641"/>
      <c r="BR6" s="641"/>
      <c r="BS6" s="642">
        <v>537535</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515980</v>
      </c>
      <c r="CS6" s="589"/>
      <c r="CT6" s="589"/>
      <c r="CU6" s="589"/>
      <c r="CV6" s="589"/>
      <c r="CW6" s="589"/>
      <c r="CX6" s="589"/>
      <c r="CY6" s="590"/>
      <c r="CZ6" s="641">
        <v>0.4</v>
      </c>
      <c r="DA6" s="641"/>
      <c r="DB6" s="641"/>
      <c r="DC6" s="641"/>
      <c r="DD6" s="594" t="s">
        <v>214</v>
      </c>
      <c r="DE6" s="589"/>
      <c r="DF6" s="589"/>
      <c r="DG6" s="589"/>
      <c r="DH6" s="589"/>
      <c r="DI6" s="589"/>
      <c r="DJ6" s="589"/>
      <c r="DK6" s="589"/>
      <c r="DL6" s="589"/>
      <c r="DM6" s="589"/>
      <c r="DN6" s="589"/>
      <c r="DO6" s="589"/>
      <c r="DP6" s="590"/>
      <c r="DQ6" s="594">
        <v>515980</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47709</v>
      </c>
      <c r="S7" s="589"/>
      <c r="T7" s="589"/>
      <c r="U7" s="589"/>
      <c r="V7" s="589"/>
      <c r="W7" s="589"/>
      <c r="X7" s="589"/>
      <c r="Y7" s="590"/>
      <c r="Z7" s="641">
        <v>0</v>
      </c>
      <c r="AA7" s="641"/>
      <c r="AB7" s="641"/>
      <c r="AC7" s="641"/>
      <c r="AD7" s="642">
        <v>47709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13963017</v>
      </c>
      <c r="BH7" s="589"/>
      <c r="BI7" s="589"/>
      <c r="BJ7" s="589"/>
      <c r="BK7" s="589"/>
      <c r="BL7" s="589"/>
      <c r="BM7" s="589"/>
      <c r="BN7" s="590"/>
      <c r="BO7" s="641">
        <v>43.5</v>
      </c>
      <c r="BP7" s="641"/>
      <c r="BQ7" s="641"/>
      <c r="BR7" s="641"/>
      <c r="BS7" s="642">
        <v>496699</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9201687</v>
      </c>
      <c r="CS7" s="589"/>
      <c r="CT7" s="589"/>
      <c r="CU7" s="589"/>
      <c r="CV7" s="589"/>
      <c r="CW7" s="589"/>
      <c r="CX7" s="589"/>
      <c r="CY7" s="590"/>
      <c r="CZ7" s="641">
        <v>6.7</v>
      </c>
      <c r="DA7" s="641"/>
      <c r="DB7" s="641"/>
      <c r="DC7" s="641"/>
      <c r="DD7" s="594">
        <v>695326</v>
      </c>
      <c r="DE7" s="589"/>
      <c r="DF7" s="589"/>
      <c r="DG7" s="589"/>
      <c r="DH7" s="589"/>
      <c r="DI7" s="589"/>
      <c r="DJ7" s="589"/>
      <c r="DK7" s="589"/>
      <c r="DL7" s="589"/>
      <c r="DM7" s="589"/>
      <c r="DN7" s="589"/>
      <c r="DO7" s="589"/>
      <c r="DP7" s="590"/>
      <c r="DQ7" s="594">
        <v>8356557</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95283</v>
      </c>
      <c r="S8" s="589"/>
      <c r="T8" s="589"/>
      <c r="U8" s="589"/>
      <c r="V8" s="589"/>
      <c r="W8" s="589"/>
      <c r="X8" s="589"/>
      <c r="Y8" s="590"/>
      <c r="Z8" s="641">
        <v>0.1</v>
      </c>
      <c r="AA8" s="641"/>
      <c r="AB8" s="641"/>
      <c r="AC8" s="641"/>
      <c r="AD8" s="642">
        <v>95283</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415454</v>
      </c>
      <c r="BH8" s="589"/>
      <c r="BI8" s="589"/>
      <c r="BJ8" s="589"/>
      <c r="BK8" s="589"/>
      <c r="BL8" s="589"/>
      <c r="BM8" s="589"/>
      <c r="BN8" s="590"/>
      <c r="BO8" s="641">
        <v>1.3</v>
      </c>
      <c r="BP8" s="641"/>
      <c r="BQ8" s="641"/>
      <c r="BR8" s="641"/>
      <c r="BS8" s="594" t="s">
        <v>109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59128199</v>
      </c>
      <c r="CS8" s="589"/>
      <c r="CT8" s="589"/>
      <c r="CU8" s="589"/>
      <c r="CV8" s="589"/>
      <c r="CW8" s="589"/>
      <c r="CX8" s="589"/>
      <c r="CY8" s="590"/>
      <c r="CZ8" s="641">
        <v>43</v>
      </c>
      <c r="DA8" s="641"/>
      <c r="DB8" s="641"/>
      <c r="DC8" s="641"/>
      <c r="DD8" s="594">
        <v>1230950</v>
      </c>
      <c r="DE8" s="589"/>
      <c r="DF8" s="589"/>
      <c r="DG8" s="589"/>
      <c r="DH8" s="589"/>
      <c r="DI8" s="589"/>
      <c r="DJ8" s="589"/>
      <c r="DK8" s="589"/>
      <c r="DL8" s="589"/>
      <c r="DM8" s="589"/>
      <c r="DN8" s="589"/>
      <c r="DO8" s="589"/>
      <c r="DP8" s="590"/>
      <c r="DQ8" s="594">
        <v>25364089</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79285</v>
      </c>
      <c r="S9" s="589"/>
      <c r="T9" s="589"/>
      <c r="U9" s="589"/>
      <c r="V9" s="589"/>
      <c r="W9" s="589"/>
      <c r="X9" s="589"/>
      <c r="Y9" s="590"/>
      <c r="Z9" s="641">
        <v>0.1</v>
      </c>
      <c r="AA9" s="641"/>
      <c r="AB9" s="641"/>
      <c r="AC9" s="641"/>
      <c r="AD9" s="642">
        <v>79285</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10723193</v>
      </c>
      <c r="BH9" s="589"/>
      <c r="BI9" s="589"/>
      <c r="BJ9" s="589"/>
      <c r="BK9" s="589"/>
      <c r="BL9" s="589"/>
      <c r="BM9" s="589"/>
      <c r="BN9" s="590"/>
      <c r="BO9" s="641">
        <v>33.4</v>
      </c>
      <c r="BP9" s="641"/>
      <c r="BQ9" s="641"/>
      <c r="BR9" s="641"/>
      <c r="BS9" s="594" t="s">
        <v>109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9214784</v>
      </c>
      <c r="CS9" s="589"/>
      <c r="CT9" s="589"/>
      <c r="CU9" s="589"/>
      <c r="CV9" s="589"/>
      <c r="CW9" s="589"/>
      <c r="CX9" s="589"/>
      <c r="CY9" s="590"/>
      <c r="CZ9" s="641">
        <v>6.7</v>
      </c>
      <c r="DA9" s="641"/>
      <c r="DB9" s="641"/>
      <c r="DC9" s="641"/>
      <c r="DD9" s="594">
        <v>404934</v>
      </c>
      <c r="DE9" s="589"/>
      <c r="DF9" s="589"/>
      <c r="DG9" s="589"/>
      <c r="DH9" s="589"/>
      <c r="DI9" s="589"/>
      <c r="DJ9" s="589"/>
      <c r="DK9" s="589"/>
      <c r="DL9" s="589"/>
      <c r="DM9" s="589"/>
      <c r="DN9" s="589"/>
      <c r="DO9" s="589"/>
      <c r="DP9" s="590"/>
      <c r="DQ9" s="594">
        <v>7280525</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5653171</v>
      </c>
      <c r="S10" s="589"/>
      <c r="T10" s="589"/>
      <c r="U10" s="589"/>
      <c r="V10" s="589"/>
      <c r="W10" s="589"/>
      <c r="X10" s="589"/>
      <c r="Y10" s="590"/>
      <c r="Z10" s="641">
        <v>4</v>
      </c>
      <c r="AA10" s="641"/>
      <c r="AB10" s="641"/>
      <c r="AC10" s="641"/>
      <c r="AD10" s="642">
        <v>5653171</v>
      </c>
      <c r="AE10" s="642"/>
      <c r="AF10" s="642"/>
      <c r="AG10" s="642"/>
      <c r="AH10" s="642"/>
      <c r="AI10" s="642"/>
      <c r="AJ10" s="642"/>
      <c r="AK10" s="642"/>
      <c r="AL10" s="611">
        <v>8.1</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890294</v>
      </c>
      <c r="BH10" s="589"/>
      <c r="BI10" s="589"/>
      <c r="BJ10" s="589"/>
      <c r="BK10" s="589"/>
      <c r="BL10" s="589"/>
      <c r="BM10" s="589"/>
      <c r="BN10" s="590"/>
      <c r="BO10" s="641">
        <v>2.8</v>
      </c>
      <c r="BP10" s="641"/>
      <c r="BQ10" s="641"/>
      <c r="BR10" s="641"/>
      <c r="BS10" s="594">
        <v>152178</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153509</v>
      </c>
      <c r="CS10" s="589"/>
      <c r="CT10" s="589"/>
      <c r="CU10" s="589"/>
      <c r="CV10" s="589"/>
      <c r="CW10" s="589"/>
      <c r="CX10" s="589"/>
      <c r="CY10" s="590"/>
      <c r="CZ10" s="641">
        <v>0.1</v>
      </c>
      <c r="DA10" s="641"/>
      <c r="DB10" s="641"/>
      <c r="DC10" s="641"/>
      <c r="DD10" s="594">
        <v>8114</v>
      </c>
      <c r="DE10" s="589"/>
      <c r="DF10" s="589"/>
      <c r="DG10" s="589"/>
      <c r="DH10" s="589"/>
      <c r="DI10" s="589"/>
      <c r="DJ10" s="589"/>
      <c r="DK10" s="589"/>
      <c r="DL10" s="589"/>
      <c r="DM10" s="589"/>
      <c r="DN10" s="589"/>
      <c r="DO10" s="589"/>
      <c r="DP10" s="590"/>
      <c r="DQ10" s="594">
        <v>127408</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15272</v>
      </c>
      <c r="S11" s="589"/>
      <c r="T11" s="589"/>
      <c r="U11" s="589"/>
      <c r="V11" s="589"/>
      <c r="W11" s="589"/>
      <c r="X11" s="589"/>
      <c r="Y11" s="590"/>
      <c r="Z11" s="641">
        <v>0</v>
      </c>
      <c r="AA11" s="641"/>
      <c r="AB11" s="641"/>
      <c r="AC11" s="641"/>
      <c r="AD11" s="642">
        <v>15272</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1934076</v>
      </c>
      <c r="BH11" s="589"/>
      <c r="BI11" s="589"/>
      <c r="BJ11" s="589"/>
      <c r="BK11" s="589"/>
      <c r="BL11" s="589"/>
      <c r="BM11" s="589"/>
      <c r="BN11" s="590"/>
      <c r="BO11" s="641">
        <v>6</v>
      </c>
      <c r="BP11" s="641"/>
      <c r="BQ11" s="641"/>
      <c r="BR11" s="641"/>
      <c r="BS11" s="594">
        <v>344521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862689</v>
      </c>
      <c r="CS11" s="589"/>
      <c r="CT11" s="589"/>
      <c r="CU11" s="589"/>
      <c r="CV11" s="589"/>
      <c r="CW11" s="589"/>
      <c r="CX11" s="589"/>
      <c r="CY11" s="590"/>
      <c r="CZ11" s="641">
        <v>0.6</v>
      </c>
      <c r="DA11" s="641"/>
      <c r="DB11" s="641"/>
      <c r="DC11" s="641"/>
      <c r="DD11" s="594">
        <v>218158</v>
      </c>
      <c r="DE11" s="589"/>
      <c r="DF11" s="589"/>
      <c r="DG11" s="589"/>
      <c r="DH11" s="589"/>
      <c r="DI11" s="589"/>
      <c r="DJ11" s="589"/>
      <c r="DK11" s="589"/>
      <c r="DL11" s="589"/>
      <c r="DM11" s="589"/>
      <c r="DN11" s="589"/>
      <c r="DO11" s="589"/>
      <c r="DP11" s="590"/>
      <c r="DQ11" s="594">
        <v>505670</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12482221</v>
      </c>
      <c r="BH12" s="589"/>
      <c r="BI12" s="589"/>
      <c r="BJ12" s="589"/>
      <c r="BK12" s="589"/>
      <c r="BL12" s="589"/>
      <c r="BM12" s="589"/>
      <c r="BN12" s="590"/>
      <c r="BO12" s="641">
        <v>38.9</v>
      </c>
      <c r="BP12" s="641"/>
      <c r="BQ12" s="641"/>
      <c r="BR12" s="641"/>
      <c r="BS12" s="594" t="s">
        <v>109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10178826</v>
      </c>
      <c r="CS12" s="589"/>
      <c r="CT12" s="589"/>
      <c r="CU12" s="589"/>
      <c r="CV12" s="589"/>
      <c r="CW12" s="589"/>
      <c r="CX12" s="589"/>
      <c r="CY12" s="590"/>
      <c r="CZ12" s="641">
        <v>7.4</v>
      </c>
      <c r="DA12" s="641"/>
      <c r="DB12" s="641"/>
      <c r="DC12" s="641"/>
      <c r="DD12" s="594">
        <v>1425390</v>
      </c>
      <c r="DE12" s="589"/>
      <c r="DF12" s="589"/>
      <c r="DG12" s="589"/>
      <c r="DH12" s="589"/>
      <c r="DI12" s="589"/>
      <c r="DJ12" s="589"/>
      <c r="DK12" s="589"/>
      <c r="DL12" s="589"/>
      <c r="DM12" s="589"/>
      <c r="DN12" s="589"/>
      <c r="DO12" s="589"/>
      <c r="DP12" s="590"/>
      <c r="DQ12" s="594">
        <v>2001009</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105835</v>
      </c>
      <c r="S13" s="589"/>
      <c r="T13" s="589"/>
      <c r="U13" s="589"/>
      <c r="V13" s="589"/>
      <c r="W13" s="589"/>
      <c r="X13" s="589"/>
      <c r="Y13" s="590"/>
      <c r="Z13" s="641">
        <v>0.1</v>
      </c>
      <c r="AA13" s="641"/>
      <c r="AB13" s="641"/>
      <c r="AC13" s="641"/>
      <c r="AD13" s="642">
        <v>105835</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12317234</v>
      </c>
      <c r="BH13" s="589"/>
      <c r="BI13" s="589"/>
      <c r="BJ13" s="589"/>
      <c r="BK13" s="589"/>
      <c r="BL13" s="589"/>
      <c r="BM13" s="589"/>
      <c r="BN13" s="590"/>
      <c r="BO13" s="641">
        <v>38.4</v>
      </c>
      <c r="BP13" s="641"/>
      <c r="BQ13" s="641"/>
      <c r="BR13" s="641"/>
      <c r="BS13" s="594" t="s">
        <v>109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12767988</v>
      </c>
      <c r="CS13" s="589"/>
      <c r="CT13" s="589"/>
      <c r="CU13" s="589"/>
      <c r="CV13" s="589"/>
      <c r="CW13" s="589"/>
      <c r="CX13" s="589"/>
      <c r="CY13" s="590"/>
      <c r="CZ13" s="641">
        <v>9.3000000000000007</v>
      </c>
      <c r="DA13" s="641"/>
      <c r="DB13" s="641"/>
      <c r="DC13" s="641"/>
      <c r="DD13" s="594">
        <v>5640587</v>
      </c>
      <c r="DE13" s="589"/>
      <c r="DF13" s="589"/>
      <c r="DG13" s="589"/>
      <c r="DH13" s="589"/>
      <c r="DI13" s="589"/>
      <c r="DJ13" s="589"/>
      <c r="DK13" s="589"/>
      <c r="DL13" s="589"/>
      <c r="DM13" s="589"/>
      <c r="DN13" s="589"/>
      <c r="DO13" s="589"/>
      <c r="DP13" s="590"/>
      <c r="DQ13" s="594">
        <v>6236886</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466729</v>
      </c>
      <c r="BH14" s="589"/>
      <c r="BI14" s="589"/>
      <c r="BJ14" s="589"/>
      <c r="BK14" s="589"/>
      <c r="BL14" s="589"/>
      <c r="BM14" s="589"/>
      <c r="BN14" s="590"/>
      <c r="BO14" s="641">
        <v>1.5</v>
      </c>
      <c r="BP14" s="641"/>
      <c r="BQ14" s="641"/>
      <c r="BR14" s="641"/>
      <c r="BS14" s="594">
        <v>40836</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4180775</v>
      </c>
      <c r="CS14" s="589"/>
      <c r="CT14" s="589"/>
      <c r="CU14" s="589"/>
      <c r="CV14" s="589"/>
      <c r="CW14" s="589"/>
      <c r="CX14" s="589"/>
      <c r="CY14" s="590"/>
      <c r="CZ14" s="641">
        <v>3</v>
      </c>
      <c r="DA14" s="641"/>
      <c r="DB14" s="641"/>
      <c r="DC14" s="641"/>
      <c r="DD14" s="594">
        <v>816090</v>
      </c>
      <c r="DE14" s="589"/>
      <c r="DF14" s="589"/>
      <c r="DG14" s="589"/>
      <c r="DH14" s="589"/>
      <c r="DI14" s="589"/>
      <c r="DJ14" s="589"/>
      <c r="DK14" s="589"/>
      <c r="DL14" s="589"/>
      <c r="DM14" s="589"/>
      <c r="DN14" s="589"/>
      <c r="DO14" s="589"/>
      <c r="DP14" s="590"/>
      <c r="DQ14" s="594">
        <v>3396545</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106445</v>
      </c>
      <c r="S15" s="589"/>
      <c r="T15" s="589"/>
      <c r="U15" s="589"/>
      <c r="V15" s="589"/>
      <c r="W15" s="589"/>
      <c r="X15" s="589"/>
      <c r="Y15" s="590"/>
      <c r="Z15" s="641">
        <v>0.1</v>
      </c>
      <c r="AA15" s="641"/>
      <c r="AB15" s="641"/>
      <c r="AC15" s="641"/>
      <c r="AD15" s="642">
        <v>106445</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2566741</v>
      </c>
      <c r="BH15" s="589"/>
      <c r="BI15" s="589"/>
      <c r="BJ15" s="589"/>
      <c r="BK15" s="589"/>
      <c r="BL15" s="589"/>
      <c r="BM15" s="589"/>
      <c r="BN15" s="590"/>
      <c r="BO15" s="641">
        <v>8</v>
      </c>
      <c r="BP15" s="641"/>
      <c r="BQ15" s="641"/>
      <c r="BR15" s="641"/>
      <c r="BS15" s="594" t="s">
        <v>109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14834123</v>
      </c>
      <c r="CS15" s="589"/>
      <c r="CT15" s="589"/>
      <c r="CU15" s="589"/>
      <c r="CV15" s="589"/>
      <c r="CW15" s="589"/>
      <c r="CX15" s="589"/>
      <c r="CY15" s="590"/>
      <c r="CZ15" s="641">
        <v>10.8</v>
      </c>
      <c r="DA15" s="641"/>
      <c r="DB15" s="641"/>
      <c r="DC15" s="641"/>
      <c r="DD15" s="594">
        <v>4841726</v>
      </c>
      <c r="DE15" s="589"/>
      <c r="DF15" s="589"/>
      <c r="DG15" s="589"/>
      <c r="DH15" s="589"/>
      <c r="DI15" s="589"/>
      <c r="DJ15" s="589"/>
      <c r="DK15" s="589"/>
      <c r="DL15" s="589"/>
      <c r="DM15" s="589"/>
      <c r="DN15" s="589"/>
      <c r="DO15" s="589"/>
      <c r="DP15" s="590"/>
      <c r="DQ15" s="594">
        <v>10062161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34487753</v>
      </c>
      <c r="S16" s="589"/>
      <c r="T16" s="589"/>
      <c r="U16" s="589"/>
      <c r="V16" s="589"/>
      <c r="W16" s="589"/>
      <c r="X16" s="589"/>
      <c r="Y16" s="590"/>
      <c r="Z16" s="641">
        <v>24.6</v>
      </c>
      <c r="AA16" s="641"/>
      <c r="AB16" s="641"/>
      <c r="AC16" s="641"/>
      <c r="AD16" s="642">
        <v>32674745</v>
      </c>
      <c r="AE16" s="642"/>
      <c r="AF16" s="642"/>
      <c r="AG16" s="642"/>
      <c r="AH16" s="642"/>
      <c r="AI16" s="642"/>
      <c r="AJ16" s="642"/>
      <c r="AK16" s="642"/>
      <c r="AL16" s="611">
        <v>46.9</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32674745</v>
      </c>
      <c r="S17" s="589"/>
      <c r="T17" s="589"/>
      <c r="U17" s="589"/>
      <c r="V17" s="589"/>
      <c r="W17" s="589"/>
      <c r="X17" s="589"/>
      <c r="Y17" s="590"/>
      <c r="Z17" s="641">
        <v>23.3</v>
      </c>
      <c r="AA17" s="641"/>
      <c r="AB17" s="641"/>
      <c r="AC17" s="641"/>
      <c r="AD17" s="642">
        <v>32674745</v>
      </c>
      <c r="AE17" s="642"/>
      <c r="AF17" s="642"/>
      <c r="AG17" s="642"/>
      <c r="AH17" s="642"/>
      <c r="AI17" s="642"/>
      <c r="AJ17" s="642"/>
      <c r="AK17" s="642"/>
      <c r="AL17" s="611">
        <v>46.9</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v>4997</v>
      </c>
      <c r="BH17" s="589"/>
      <c r="BI17" s="589"/>
      <c r="BJ17" s="589"/>
      <c r="BK17" s="589"/>
      <c r="BL17" s="589"/>
      <c r="BM17" s="589"/>
      <c r="BN17" s="590"/>
      <c r="BO17" s="641">
        <v>0</v>
      </c>
      <c r="BP17" s="641"/>
      <c r="BQ17" s="641"/>
      <c r="BR17" s="641"/>
      <c r="BS17" s="594" t="s">
        <v>109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16172932</v>
      </c>
      <c r="CS17" s="589"/>
      <c r="CT17" s="589"/>
      <c r="CU17" s="589"/>
      <c r="CV17" s="589"/>
      <c r="CW17" s="589"/>
      <c r="CX17" s="589"/>
      <c r="CY17" s="590"/>
      <c r="CZ17" s="641">
        <v>11.8</v>
      </c>
      <c r="DA17" s="641"/>
      <c r="DB17" s="641"/>
      <c r="DC17" s="641"/>
      <c r="DD17" s="594" t="s">
        <v>109</v>
      </c>
      <c r="DE17" s="589"/>
      <c r="DF17" s="589"/>
      <c r="DG17" s="589"/>
      <c r="DH17" s="589"/>
      <c r="DI17" s="589"/>
      <c r="DJ17" s="589"/>
      <c r="DK17" s="589"/>
      <c r="DL17" s="589"/>
      <c r="DM17" s="589"/>
      <c r="DN17" s="589"/>
      <c r="DO17" s="589"/>
      <c r="DP17" s="590"/>
      <c r="DQ17" s="594">
        <v>15829698</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1813008</v>
      </c>
      <c r="S18" s="589"/>
      <c r="T18" s="589"/>
      <c r="U18" s="589"/>
      <c r="V18" s="589"/>
      <c r="W18" s="589"/>
      <c r="X18" s="589"/>
      <c r="Y18" s="590"/>
      <c r="Z18" s="641">
        <v>1.3</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v>309449</v>
      </c>
      <c r="CS18" s="589"/>
      <c r="CT18" s="589"/>
      <c r="CU18" s="589"/>
      <c r="CV18" s="589"/>
      <c r="CW18" s="589"/>
      <c r="CX18" s="589"/>
      <c r="CY18" s="590"/>
      <c r="CZ18" s="641">
        <v>0.2</v>
      </c>
      <c r="DA18" s="641"/>
      <c r="DB18" s="641"/>
      <c r="DC18" s="641"/>
      <c r="DD18" s="594" t="s">
        <v>109</v>
      </c>
      <c r="DE18" s="589"/>
      <c r="DF18" s="589"/>
      <c r="DG18" s="589"/>
      <c r="DH18" s="589"/>
      <c r="DI18" s="589"/>
      <c r="DJ18" s="589"/>
      <c r="DK18" s="589"/>
      <c r="DL18" s="589"/>
      <c r="DM18" s="589"/>
      <c r="DN18" s="589"/>
      <c r="DO18" s="589"/>
      <c r="DP18" s="590"/>
      <c r="DQ18" s="594">
        <v>295249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2612886</v>
      </c>
      <c r="BH19" s="589"/>
      <c r="BI19" s="589"/>
      <c r="BJ19" s="589"/>
      <c r="BK19" s="589"/>
      <c r="BL19" s="589"/>
      <c r="BM19" s="589"/>
      <c r="BN19" s="590"/>
      <c r="BO19" s="641">
        <v>8.1</v>
      </c>
      <c r="BP19" s="641"/>
      <c r="BQ19" s="641"/>
      <c r="BR19" s="641"/>
      <c r="BS19" s="594" t="s">
        <v>109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73473309</v>
      </c>
      <c r="S20" s="589"/>
      <c r="T20" s="589"/>
      <c r="U20" s="589"/>
      <c r="V20" s="589"/>
      <c r="W20" s="589"/>
      <c r="X20" s="589"/>
      <c r="Y20" s="590"/>
      <c r="Z20" s="641">
        <v>52.4</v>
      </c>
      <c r="AA20" s="641"/>
      <c r="AB20" s="641"/>
      <c r="AC20" s="641"/>
      <c r="AD20" s="642">
        <v>69271324</v>
      </c>
      <c r="AE20" s="642"/>
      <c r="AF20" s="642"/>
      <c r="AG20" s="642"/>
      <c r="AH20" s="642"/>
      <c r="AI20" s="642"/>
      <c r="AJ20" s="642"/>
      <c r="AK20" s="642"/>
      <c r="AL20" s="611">
        <v>99.4</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2612886</v>
      </c>
      <c r="BH20" s="589"/>
      <c r="BI20" s="589"/>
      <c r="BJ20" s="589"/>
      <c r="BK20" s="589"/>
      <c r="BL20" s="589"/>
      <c r="BM20" s="589"/>
      <c r="BN20" s="590"/>
      <c r="BO20" s="641">
        <v>8.1</v>
      </c>
      <c r="BP20" s="641"/>
      <c r="BQ20" s="641"/>
      <c r="BR20" s="641"/>
      <c r="BS20" s="594" t="s">
        <v>109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137520941</v>
      </c>
      <c r="CS20" s="589"/>
      <c r="CT20" s="589"/>
      <c r="CU20" s="589"/>
      <c r="CV20" s="589"/>
      <c r="CW20" s="589"/>
      <c r="CX20" s="589"/>
      <c r="CY20" s="590"/>
      <c r="CZ20" s="641">
        <v>100</v>
      </c>
      <c r="DA20" s="641"/>
      <c r="DB20" s="641"/>
      <c r="DC20" s="641"/>
      <c r="DD20" s="594">
        <v>15281275</v>
      </c>
      <c r="DE20" s="589"/>
      <c r="DF20" s="589"/>
      <c r="DG20" s="589"/>
      <c r="DH20" s="589"/>
      <c r="DI20" s="589"/>
      <c r="DJ20" s="589"/>
      <c r="DK20" s="589"/>
      <c r="DL20" s="589"/>
      <c r="DM20" s="589"/>
      <c r="DN20" s="589"/>
      <c r="DO20" s="589"/>
      <c r="DP20" s="590"/>
      <c r="DQ20" s="594">
        <v>79971777</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51655</v>
      </c>
      <c r="S21" s="589"/>
      <c r="T21" s="589"/>
      <c r="U21" s="589"/>
      <c r="V21" s="589"/>
      <c r="W21" s="589"/>
      <c r="X21" s="589"/>
      <c r="Y21" s="590"/>
      <c r="Z21" s="641">
        <v>0</v>
      </c>
      <c r="AA21" s="641"/>
      <c r="AB21" s="641"/>
      <c r="AC21" s="641"/>
      <c r="AD21" s="642">
        <v>51655</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223909</v>
      </c>
      <c r="BH21" s="589"/>
      <c r="BI21" s="589"/>
      <c r="BJ21" s="589"/>
      <c r="BK21" s="589"/>
      <c r="BL21" s="589"/>
      <c r="BM21" s="589"/>
      <c r="BN21" s="590"/>
      <c r="BO21" s="641">
        <v>0.7</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798858</v>
      </c>
      <c r="S22" s="589"/>
      <c r="T22" s="589"/>
      <c r="U22" s="589"/>
      <c r="V22" s="589"/>
      <c r="W22" s="589"/>
      <c r="X22" s="589"/>
      <c r="Y22" s="590"/>
      <c r="Z22" s="641">
        <v>0.6</v>
      </c>
      <c r="AA22" s="641"/>
      <c r="AB22" s="641"/>
      <c r="AC22" s="641"/>
      <c r="AD22" s="642" t="s">
        <v>109</v>
      </c>
      <c r="AE22" s="642"/>
      <c r="AF22" s="642"/>
      <c r="AG22" s="642"/>
      <c r="AH22" s="642"/>
      <c r="AI22" s="642"/>
      <c r="AJ22" s="642"/>
      <c r="AK22" s="642"/>
      <c r="AL22" s="611" t="s">
        <v>109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2525260</v>
      </c>
      <c r="S23" s="589"/>
      <c r="T23" s="589"/>
      <c r="U23" s="589"/>
      <c r="V23" s="589"/>
      <c r="W23" s="589"/>
      <c r="X23" s="589"/>
      <c r="Y23" s="590"/>
      <c r="Z23" s="641">
        <v>1.8</v>
      </c>
      <c r="AA23" s="641"/>
      <c r="AB23" s="641"/>
      <c r="AC23" s="641"/>
      <c r="AD23" s="642">
        <v>90588</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2388977</v>
      </c>
      <c r="BH23" s="589"/>
      <c r="BI23" s="589"/>
      <c r="BJ23" s="589"/>
      <c r="BK23" s="589"/>
      <c r="BL23" s="589"/>
      <c r="BM23" s="589"/>
      <c r="BN23" s="590"/>
      <c r="BO23" s="641">
        <v>7.4</v>
      </c>
      <c r="BP23" s="641"/>
      <c r="BQ23" s="641"/>
      <c r="BR23" s="641"/>
      <c r="BS23" s="594" t="s">
        <v>109</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1140028</v>
      </c>
      <c r="S24" s="589"/>
      <c r="T24" s="589"/>
      <c r="U24" s="589"/>
      <c r="V24" s="589"/>
      <c r="W24" s="589"/>
      <c r="X24" s="589"/>
      <c r="Y24" s="590"/>
      <c r="Z24" s="641">
        <v>0.8</v>
      </c>
      <c r="AA24" s="641"/>
      <c r="AB24" s="641"/>
      <c r="AC24" s="641"/>
      <c r="AD24" s="642">
        <v>6253</v>
      </c>
      <c r="AE24" s="642"/>
      <c r="AF24" s="642"/>
      <c r="AG24" s="642"/>
      <c r="AH24" s="642"/>
      <c r="AI24" s="642"/>
      <c r="AJ24" s="642"/>
      <c r="AK24" s="642"/>
      <c r="AL24" s="611">
        <v>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74693526</v>
      </c>
      <c r="CS24" s="639"/>
      <c r="CT24" s="639"/>
      <c r="CU24" s="639"/>
      <c r="CV24" s="639"/>
      <c r="CW24" s="639"/>
      <c r="CX24" s="639"/>
      <c r="CY24" s="686"/>
      <c r="CZ24" s="690">
        <v>54.3</v>
      </c>
      <c r="DA24" s="691"/>
      <c r="DB24" s="691"/>
      <c r="DC24" s="692"/>
      <c r="DD24" s="685">
        <v>43974190</v>
      </c>
      <c r="DE24" s="639"/>
      <c r="DF24" s="639"/>
      <c r="DG24" s="639"/>
      <c r="DH24" s="639"/>
      <c r="DI24" s="639"/>
      <c r="DJ24" s="639"/>
      <c r="DK24" s="686"/>
      <c r="DL24" s="685">
        <v>43123771</v>
      </c>
      <c r="DM24" s="639"/>
      <c r="DN24" s="639"/>
      <c r="DO24" s="639"/>
      <c r="DP24" s="639"/>
      <c r="DQ24" s="639"/>
      <c r="DR24" s="639"/>
      <c r="DS24" s="639"/>
      <c r="DT24" s="639"/>
      <c r="DU24" s="639"/>
      <c r="DV24" s="686"/>
      <c r="DW24" s="687">
        <v>57.8</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30112080</v>
      </c>
      <c r="S25" s="589"/>
      <c r="T25" s="589"/>
      <c r="U25" s="589"/>
      <c r="V25" s="589"/>
      <c r="W25" s="589"/>
      <c r="X25" s="589"/>
      <c r="Y25" s="590"/>
      <c r="Z25" s="641">
        <v>21.5</v>
      </c>
      <c r="AA25" s="641"/>
      <c r="AB25" s="641"/>
      <c r="AC25" s="641"/>
      <c r="AD25" s="642" t="s">
        <v>109</v>
      </c>
      <c r="AE25" s="642"/>
      <c r="AF25" s="642"/>
      <c r="AG25" s="642"/>
      <c r="AH25" s="642"/>
      <c r="AI25" s="642"/>
      <c r="AJ25" s="642"/>
      <c r="AK25" s="642"/>
      <c r="AL25" s="611" t="s">
        <v>109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17957224</v>
      </c>
      <c r="CS25" s="607"/>
      <c r="CT25" s="607"/>
      <c r="CU25" s="607"/>
      <c r="CV25" s="607"/>
      <c r="CW25" s="607"/>
      <c r="CX25" s="607"/>
      <c r="CY25" s="608"/>
      <c r="CZ25" s="591">
        <v>13.1</v>
      </c>
      <c r="DA25" s="609"/>
      <c r="DB25" s="609"/>
      <c r="DC25" s="610"/>
      <c r="DD25" s="594">
        <v>16628065</v>
      </c>
      <c r="DE25" s="607"/>
      <c r="DF25" s="607"/>
      <c r="DG25" s="607"/>
      <c r="DH25" s="607"/>
      <c r="DI25" s="607"/>
      <c r="DJ25" s="607"/>
      <c r="DK25" s="608"/>
      <c r="DL25" s="594">
        <v>15795250</v>
      </c>
      <c r="DM25" s="607"/>
      <c r="DN25" s="607"/>
      <c r="DO25" s="607"/>
      <c r="DP25" s="607"/>
      <c r="DQ25" s="607"/>
      <c r="DR25" s="607"/>
      <c r="DS25" s="607"/>
      <c r="DT25" s="607"/>
      <c r="DU25" s="607"/>
      <c r="DV25" s="608"/>
      <c r="DW25" s="611">
        <v>21.2</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2941</v>
      </c>
      <c r="S26" s="589"/>
      <c r="T26" s="589"/>
      <c r="U26" s="589"/>
      <c r="V26" s="589"/>
      <c r="W26" s="589"/>
      <c r="X26" s="589"/>
      <c r="Y26" s="590"/>
      <c r="Z26" s="641">
        <v>0</v>
      </c>
      <c r="AA26" s="641"/>
      <c r="AB26" s="641"/>
      <c r="AC26" s="641"/>
      <c r="AD26" s="642">
        <v>2941</v>
      </c>
      <c r="AE26" s="642"/>
      <c r="AF26" s="642"/>
      <c r="AG26" s="642"/>
      <c r="AH26" s="642"/>
      <c r="AI26" s="642"/>
      <c r="AJ26" s="642"/>
      <c r="AK26" s="642"/>
      <c r="AL26" s="611">
        <v>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11852816</v>
      </c>
      <c r="CS26" s="589"/>
      <c r="CT26" s="589"/>
      <c r="CU26" s="589"/>
      <c r="CV26" s="589"/>
      <c r="CW26" s="589"/>
      <c r="CX26" s="589"/>
      <c r="CY26" s="590"/>
      <c r="CZ26" s="591">
        <v>8.6</v>
      </c>
      <c r="DA26" s="609"/>
      <c r="DB26" s="609"/>
      <c r="DC26" s="610"/>
      <c r="DD26" s="594">
        <v>10788087</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7106552</v>
      </c>
      <c r="S27" s="589"/>
      <c r="T27" s="589"/>
      <c r="U27" s="589"/>
      <c r="V27" s="589"/>
      <c r="W27" s="589"/>
      <c r="X27" s="589"/>
      <c r="Y27" s="590"/>
      <c r="Z27" s="641">
        <v>5.0999999999999996</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32096591</v>
      </c>
      <c r="BH27" s="589"/>
      <c r="BI27" s="589"/>
      <c r="BJ27" s="589"/>
      <c r="BK27" s="589"/>
      <c r="BL27" s="589"/>
      <c r="BM27" s="589"/>
      <c r="BN27" s="590"/>
      <c r="BO27" s="641">
        <v>100</v>
      </c>
      <c r="BP27" s="641"/>
      <c r="BQ27" s="641"/>
      <c r="BR27" s="641"/>
      <c r="BS27" s="594">
        <v>537535</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40563370</v>
      </c>
      <c r="CS27" s="607"/>
      <c r="CT27" s="607"/>
      <c r="CU27" s="607"/>
      <c r="CV27" s="607"/>
      <c r="CW27" s="607"/>
      <c r="CX27" s="607"/>
      <c r="CY27" s="608"/>
      <c r="CZ27" s="591">
        <v>29.5</v>
      </c>
      <c r="DA27" s="609"/>
      <c r="DB27" s="609"/>
      <c r="DC27" s="610"/>
      <c r="DD27" s="594">
        <v>11516427</v>
      </c>
      <c r="DE27" s="607"/>
      <c r="DF27" s="607"/>
      <c r="DG27" s="607"/>
      <c r="DH27" s="607"/>
      <c r="DI27" s="607"/>
      <c r="DJ27" s="607"/>
      <c r="DK27" s="608"/>
      <c r="DL27" s="594">
        <v>11509755</v>
      </c>
      <c r="DM27" s="607"/>
      <c r="DN27" s="607"/>
      <c r="DO27" s="607"/>
      <c r="DP27" s="607"/>
      <c r="DQ27" s="607"/>
      <c r="DR27" s="607"/>
      <c r="DS27" s="607"/>
      <c r="DT27" s="607"/>
      <c r="DU27" s="607"/>
      <c r="DV27" s="608"/>
      <c r="DW27" s="611">
        <v>15.4</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284456</v>
      </c>
      <c r="S28" s="589"/>
      <c r="T28" s="589"/>
      <c r="U28" s="589"/>
      <c r="V28" s="589"/>
      <c r="W28" s="589"/>
      <c r="X28" s="589"/>
      <c r="Y28" s="590"/>
      <c r="Z28" s="641">
        <v>0.2</v>
      </c>
      <c r="AA28" s="641"/>
      <c r="AB28" s="641"/>
      <c r="AC28" s="641"/>
      <c r="AD28" s="642">
        <v>116364</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16172932</v>
      </c>
      <c r="CS28" s="589"/>
      <c r="CT28" s="589"/>
      <c r="CU28" s="589"/>
      <c r="CV28" s="589"/>
      <c r="CW28" s="589"/>
      <c r="CX28" s="589"/>
      <c r="CY28" s="590"/>
      <c r="CZ28" s="591">
        <v>11.8</v>
      </c>
      <c r="DA28" s="609"/>
      <c r="DB28" s="609"/>
      <c r="DC28" s="610"/>
      <c r="DD28" s="594">
        <v>15829698</v>
      </c>
      <c r="DE28" s="589"/>
      <c r="DF28" s="589"/>
      <c r="DG28" s="589"/>
      <c r="DH28" s="589"/>
      <c r="DI28" s="589"/>
      <c r="DJ28" s="589"/>
      <c r="DK28" s="590"/>
      <c r="DL28" s="594">
        <v>15818766</v>
      </c>
      <c r="DM28" s="589"/>
      <c r="DN28" s="589"/>
      <c r="DO28" s="589"/>
      <c r="DP28" s="589"/>
      <c r="DQ28" s="589"/>
      <c r="DR28" s="589"/>
      <c r="DS28" s="589"/>
      <c r="DT28" s="589"/>
      <c r="DU28" s="589"/>
      <c r="DV28" s="590"/>
      <c r="DW28" s="611">
        <v>21.2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270233</v>
      </c>
      <c r="S29" s="589"/>
      <c r="T29" s="589"/>
      <c r="U29" s="589"/>
      <c r="V29" s="589"/>
      <c r="W29" s="589"/>
      <c r="X29" s="589"/>
      <c r="Y29" s="590"/>
      <c r="Z29" s="641">
        <v>0.2</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16166474</v>
      </c>
      <c r="CS29" s="607"/>
      <c r="CT29" s="607"/>
      <c r="CU29" s="607"/>
      <c r="CV29" s="607"/>
      <c r="CW29" s="607"/>
      <c r="CX29" s="607"/>
      <c r="CY29" s="608"/>
      <c r="CZ29" s="591">
        <v>11.8</v>
      </c>
      <c r="DA29" s="609"/>
      <c r="DB29" s="609"/>
      <c r="DC29" s="610"/>
      <c r="DD29" s="594">
        <v>15823240</v>
      </c>
      <c r="DE29" s="607"/>
      <c r="DF29" s="607"/>
      <c r="DG29" s="607"/>
      <c r="DH29" s="607"/>
      <c r="DI29" s="607"/>
      <c r="DJ29" s="607"/>
      <c r="DK29" s="608"/>
      <c r="DL29" s="594">
        <v>15812308</v>
      </c>
      <c r="DM29" s="607"/>
      <c r="DN29" s="607"/>
      <c r="DO29" s="607"/>
      <c r="DP29" s="607"/>
      <c r="DQ29" s="607"/>
      <c r="DR29" s="607"/>
      <c r="DS29" s="607"/>
      <c r="DT29" s="607"/>
      <c r="DU29" s="607"/>
      <c r="DV29" s="608"/>
      <c r="DW29" s="611">
        <v>21.2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129625</v>
      </c>
      <c r="S30" s="589"/>
      <c r="T30" s="589"/>
      <c r="U30" s="589"/>
      <c r="V30" s="589"/>
      <c r="W30" s="589"/>
      <c r="X30" s="589"/>
      <c r="Y30" s="590"/>
      <c r="Z30" s="641">
        <v>0.1</v>
      </c>
      <c r="AA30" s="641"/>
      <c r="AB30" s="641"/>
      <c r="AC30" s="641"/>
      <c r="AD30" s="642" t="s">
        <v>109</v>
      </c>
      <c r="AE30" s="642"/>
      <c r="AF30" s="642"/>
      <c r="AG30" s="642"/>
      <c r="AH30" s="642"/>
      <c r="AI30" s="642"/>
      <c r="AJ30" s="642"/>
      <c r="AK30" s="642"/>
      <c r="AL30" s="611" t="s">
        <v>109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98.7</v>
      </c>
      <c r="BH30" s="655"/>
      <c r="BI30" s="655"/>
      <c r="BJ30" s="655"/>
      <c r="BK30" s="655"/>
      <c r="BL30" s="655"/>
      <c r="BM30" s="656">
        <v>94.7</v>
      </c>
      <c r="BN30" s="655"/>
      <c r="BO30" s="655"/>
      <c r="BP30" s="655"/>
      <c r="BQ30" s="657"/>
      <c r="BR30" s="654">
        <v>98.3</v>
      </c>
      <c r="BS30" s="655"/>
      <c r="BT30" s="655"/>
      <c r="BU30" s="655"/>
      <c r="BV30" s="655"/>
      <c r="BW30" s="655"/>
      <c r="BX30" s="656">
        <v>93.6</v>
      </c>
      <c r="BY30" s="655"/>
      <c r="BZ30" s="655"/>
      <c r="CA30" s="655"/>
      <c r="CB30" s="657"/>
      <c r="CD30" s="660"/>
      <c r="CE30" s="661"/>
      <c r="CF30" s="625" t="s">
        <v>291</v>
      </c>
      <c r="CG30" s="622"/>
      <c r="CH30" s="622"/>
      <c r="CI30" s="622"/>
      <c r="CJ30" s="622"/>
      <c r="CK30" s="622"/>
      <c r="CL30" s="622"/>
      <c r="CM30" s="622"/>
      <c r="CN30" s="622"/>
      <c r="CO30" s="622"/>
      <c r="CP30" s="622"/>
      <c r="CQ30" s="623"/>
      <c r="CR30" s="588">
        <v>14991285</v>
      </c>
      <c r="CS30" s="589"/>
      <c r="CT30" s="589"/>
      <c r="CU30" s="589"/>
      <c r="CV30" s="589"/>
      <c r="CW30" s="589"/>
      <c r="CX30" s="589"/>
      <c r="CY30" s="590"/>
      <c r="CZ30" s="591">
        <v>10.9</v>
      </c>
      <c r="DA30" s="609"/>
      <c r="DB30" s="609"/>
      <c r="DC30" s="610"/>
      <c r="DD30" s="594">
        <v>14648051</v>
      </c>
      <c r="DE30" s="589"/>
      <c r="DF30" s="589"/>
      <c r="DG30" s="589"/>
      <c r="DH30" s="589"/>
      <c r="DI30" s="589"/>
      <c r="DJ30" s="589"/>
      <c r="DK30" s="590"/>
      <c r="DL30" s="594">
        <v>14637119</v>
      </c>
      <c r="DM30" s="589"/>
      <c r="DN30" s="589"/>
      <c r="DO30" s="589"/>
      <c r="DP30" s="589"/>
      <c r="DQ30" s="589"/>
      <c r="DR30" s="589"/>
      <c r="DS30" s="589"/>
      <c r="DT30" s="589"/>
      <c r="DU30" s="589"/>
      <c r="DV30" s="590"/>
      <c r="DW30" s="611">
        <v>19.600000000000001</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2825932</v>
      </c>
      <c r="S31" s="589"/>
      <c r="T31" s="589"/>
      <c r="U31" s="589"/>
      <c r="V31" s="589"/>
      <c r="W31" s="589"/>
      <c r="X31" s="589"/>
      <c r="Y31" s="590"/>
      <c r="Z31" s="641">
        <v>2</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98.5</v>
      </c>
      <c r="BH31" s="607"/>
      <c r="BI31" s="607"/>
      <c r="BJ31" s="607"/>
      <c r="BK31" s="607"/>
      <c r="BL31" s="607"/>
      <c r="BM31" s="643">
        <v>94.1</v>
      </c>
      <c r="BN31" s="653"/>
      <c r="BO31" s="653"/>
      <c r="BP31" s="653"/>
      <c r="BQ31" s="617"/>
      <c r="BR31" s="652">
        <v>98.1</v>
      </c>
      <c r="BS31" s="607"/>
      <c r="BT31" s="607"/>
      <c r="BU31" s="607"/>
      <c r="BV31" s="607"/>
      <c r="BW31" s="607"/>
      <c r="BX31" s="643">
        <v>93</v>
      </c>
      <c r="BY31" s="653"/>
      <c r="BZ31" s="653"/>
      <c r="CA31" s="653"/>
      <c r="CB31" s="617"/>
      <c r="CD31" s="660"/>
      <c r="CE31" s="661"/>
      <c r="CF31" s="625" t="s">
        <v>295</v>
      </c>
      <c r="CG31" s="622"/>
      <c r="CH31" s="622"/>
      <c r="CI31" s="622"/>
      <c r="CJ31" s="622"/>
      <c r="CK31" s="622"/>
      <c r="CL31" s="622"/>
      <c r="CM31" s="622"/>
      <c r="CN31" s="622"/>
      <c r="CO31" s="622"/>
      <c r="CP31" s="622"/>
      <c r="CQ31" s="623"/>
      <c r="CR31" s="588">
        <v>1175189</v>
      </c>
      <c r="CS31" s="607"/>
      <c r="CT31" s="607"/>
      <c r="CU31" s="607"/>
      <c r="CV31" s="607"/>
      <c r="CW31" s="607"/>
      <c r="CX31" s="607"/>
      <c r="CY31" s="608"/>
      <c r="CZ31" s="591">
        <v>0.9</v>
      </c>
      <c r="DA31" s="609"/>
      <c r="DB31" s="609"/>
      <c r="DC31" s="610"/>
      <c r="DD31" s="594">
        <v>1175189</v>
      </c>
      <c r="DE31" s="607"/>
      <c r="DF31" s="607"/>
      <c r="DG31" s="607"/>
      <c r="DH31" s="607"/>
      <c r="DI31" s="607"/>
      <c r="DJ31" s="607"/>
      <c r="DK31" s="608"/>
      <c r="DL31" s="594">
        <v>1175189</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8368172</v>
      </c>
      <c r="S32" s="589"/>
      <c r="T32" s="589"/>
      <c r="U32" s="589"/>
      <c r="V32" s="589"/>
      <c r="W32" s="589"/>
      <c r="X32" s="589"/>
      <c r="Y32" s="590"/>
      <c r="Z32" s="641">
        <v>6</v>
      </c>
      <c r="AA32" s="641"/>
      <c r="AB32" s="641"/>
      <c r="AC32" s="641"/>
      <c r="AD32" s="642">
        <v>129308</v>
      </c>
      <c r="AE32" s="642"/>
      <c r="AF32" s="642"/>
      <c r="AG32" s="642"/>
      <c r="AH32" s="642"/>
      <c r="AI32" s="642"/>
      <c r="AJ32" s="642"/>
      <c r="AK32" s="642"/>
      <c r="AL32" s="611">
        <v>0.2</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98.6</v>
      </c>
      <c r="BH32" s="573"/>
      <c r="BI32" s="573"/>
      <c r="BJ32" s="573"/>
      <c r="BK32" s="573"/>
      <c r="BL32" s="573"/>
      <c r="BM32" s="636">
        <v>94.2</v>
      </c>
      <c r="BN32" s="573"/>
      <c r="BO32" s="573"/>
      <c r="BP32" s="573"/>
      <c r="BQ32" s="630"/>
      <c r="BR32" s="651">
        <v>98.1</v>
      </c>
      <c r="BS32" s="573"/>
      <c r="BT32" s="573"/>
      <c r="BU32" s="573"/>
      <c r="BV32" s="573"/>
      <c r="BW32" s="573"/>
      <c r="BX32" s="636">
        <v>93</v>
      </c>
      <c r="BY32" s="573"/>
      <c r="BZ32" s="573"/>
      <c r="CA32" s="573"/>
      <c r="CB32" s="630"/>
      <c r="CD32" s="662"/>
      <c r="CE32" s="663"/>
      <c r="CF32" s="625" t="s">
        <v>298</v>
      </c>
      <c r="CG32" s="622"/>
      <c r="CH32" s="622"/>
      <c r="CI32" s="622"/>
      <c r="CJ32" s="622"/>
      <c r="CK32" s="622"/>
      <c r="CL32" s="622"/>
      <c r="CM32" s="622"/>
      <c r="CN32" s="622"/>
      <c r="CO32" s="622"/>
      <c r="CP32" s="622"/>
      <c r="CQ32" s="623"/>
      <c r="CR32" s="588">
        <v>6458</v>
      </c>
      <c r="CS32" s="589"/>
      <c r="CT32" s="589"/>
      <c r="CU32" s="589"/>
      <c r="CV32" s="589"/>
      <c r="CW32" s="589"/>
      <c r="CX32" s="589"/>
      <c r="CY32" s="590"/>
      <c r="CZ32" s="591">
        <v>0</v>
      </c>
      <c r="DA32" s="609"/>
      <c r="DB32" s="609"/>
      <c r="DC32" s="610"/>
      <c r="DD32" s="594">
        <v>6458</v>
      </c>
      <c r="DE32" s="589"/>
      <c r="DF32" s="589"/>
      <c r="DG32" s="589"/>
      <c r="DH32" s="589"/>
      <c r="DI32" s="589"/>
      <c r="DJ32" s="589"/>
      <c r="DK32" s="590"/>
      <c r="DL32" s="594">
        <v>6458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13205100</v>
      </c>
      <c r="S33" s="589"/>
      <c r="T33" s="589"/>
      <c r="U33" s="589"/>
      <c r="V33" s="589"/>
      <c r="W33" s="589"/>
      <c r="X33" s="589"/>
      <c r="Y33" s="590"/>
      <c r="Z33" s="641">
        <v>9.4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47546140</v>
      </c>
      <c r="CS33" s="607"/>
      <c r="CT33" s="607"/>
      <c r="CU33" s="607"/>
      <c r="CV33" s="607"/>
      <c r="CW33" s="607"/>
      <c r="CX33" s="607"/>
      <c r="CY33" s="608"/>
      <c r="CZ33" s="591">
        <v>34.6</v>
      </c>
      <c r="DA33" s="609"/>
      <c r="DB33" s="609"/>
      <c r="DC33" s="610"/>
      <c r="DD33" s="594">
        <v>33146691</v>
      </c>
      <c r="DE33" s="607"/>
      <c r="DF33" s="607"/>
      <c r="DG33" s="607"/>
      <c r="DH33" s="607"/>
      <c r="DI33" s="607"/>
      <c r="DJ33" s="607"/>
      <c r="DK33" s="608"/>
      <c r="DL33" s="594">
        <v>21936975</v>
      </c>
      <c r="DM33" s="607"/>
      <c r="DN33" s="607"/>
      <c r="DO33" s="607"/>
      <c r="DP33" s="607"/>
      <c r="DQ33" s="607"/>
      <c r="DR33" s="607"/>
      <c r="DS33" s="607"/>
      <c r="DT33" s="607"/>
      <c r="DU33" s="607"/>
      <c r="DV33" s="608"/>
      <c r="DW33" s="611">
        <v>29.4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13342531</v>
      </c>
      <c r="CS34" s="589"/>
      <c r="CT34" s="589"/>
      <c r="CU34" s="589"/>
      <c r="CV34" s="589"/>
      <c r="CW34" s="589"/>
      <c r="CX34" s="589"/>
      <c r="CY34" s="590"/>
      <c r="CZ34" s="591">
        <v>9.6999999999999993</v>
      </c>
      <c r="DA34" s="609"/>
      <c r="DB34" s="609"/>
      <c r="DC34" s="610"/>
      <c r="DD34" s="594">
        <v>10021935</v>
      </c>
      <c r="DE34" s="589"/>
      <c r="DF34" s="589"/>
      <c r="DG34" s="589"/>
      <c r="DH34" s="589"/>
      <c r="DI34" s="589"/>
      <c r="DJ34" s="589"/>
      <c r="DK34" s="590"/>
      <c r="DL34" s="594">
        <v>7612853</v>
      </c>
      <c r="DM34" s="589"/>
      <c r="DN34" s="589"/>
      <c r="DO34" s="589"/>
      <c r="DP34" s="589"/>
      <c r="DQ34" s="589"/>
      <c r="DR34" s="589"/>
      <c r="DS34" s="589"/>
      <c r="DT34" s="589"/>
      <c r="DU34" s="589"/>
      <c r="DV34" s="590"/>
      <c r="DW34" s="611">
        <v>10.199999999999999</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4973500</v>
      </c>
      <c r="S35" s="589"/>
      <c r="T35" s="589"/>
      <c r="U35" s="589"/>
      <c r="V35" s="589"/>
      <c r="W35" s="589"/>
      <c r="X35" s="589"/>
      <c r="Y35" s="590"/>
      <c r="Z35" s="641">
        <v>3.5</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13437980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-800082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3092593</v>
      </c>
      <c r="CS35" s="607"/>
      <c r="CT35" s="607"/>
      <c r="CU35" s="607"/>
      <c r="CV35" s="607"/>
      <c r="CW35" s="607"/>
      <c r="CX35" s="607"/>
      <c r="CY35" s="608"/>
      <c r="CZ35" s="591">
        <v>2.2000000000000002</v>
      </c>
      <c r="DA35" s="609"/>
      <c r="DB35" s="609"/>
      <c r="DC35" s="610"/>
      <c r="DD35" s="594">
        <v>2634754</v>
      </c>
      <c r="DE35" s="607"/>
      <c r="DF35" s="607"/>
      <c r="DG35" s="607"/>
      <c r="DH35" s="607"/>
      <c r="DI35" s="607"/>
      <c r="DJ35" s="607"/>
      <c r="DK35" s="608"/>
      <c r="DL35" s="594">
        <v>2634754</v>
      </c>
      <c r="DM35" s="607"/>
      <c r="DN35" s="607"/>
      <c r="DO35" s="607"/>
      <c r="DP35" s="607"/>
      <c r="DQ35" s="607"/>
      <c r="DR35" s="607"/>
      <c r="DS35" s="607"/>
      <c r="DT35" s="607"/>
      <c r="DU35" s="607"/>
      <c r="DV35" s="608"/>
      <c r="DW35" s="611">
        <v>3.5</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140294201</v>
      </c>
      <c r="S36" s="629"/>
      <c r="T36" s="629"/>
      <c r="U36" s="629"/>
      <c r="V36" s="629"/>
      <c r="W36" s="629"/>
      <c r="X36" s="629"/>
      <c r="Y36" s="632"/>
      <c r="Z36" s="633">
        <v>100</v>
      </c>
      <c r="AA36" s="633"/>
      <c r="AB36" s="633"/>
      <c r="AC36" s="633"/>
      <c r="AD36" s="634">
        <v>69668433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2394828</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-1779249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13542316</v>
      </c>
      <c r="CS36" s="589"/>
      <c r="CT36" s="589"/>
      <c r="CU36" s="589"/>
      <c r="CV36" s="589"/>
      <c r="CW36" s="589"/>
      <c r="CX36" s="589"/>
      <c r="CY36" s="590"/>
      <c r="CZ36" s="591">
        <v>9.8000000000000007</v>
      </c>
      <c r="DA36" s="609"/>
      <c r="DB36" s="609"/>
      <c r="DC36" s="610"/>
      <c r="DD36" s="594">
        <v>12441525</v>
      </c>
      <c r="DE36" s="589"/>
      <c r="DF36" s="589"/>
      <c r="DG36" s="589"/>
      <c r="DH36" s="589"/>
      <c r="DI36" s="589"/>
      <c r="DJ36" s="589"/>
      <c r="DK36" s="590"/>
      <c r="DL36" s="594">
        <v>6542096</v>
      </c>
      <c r="DM36" s="589"/>
      <c r="DN36" s="589"/>
      <c r="DO36" s="589"/>
      <c r="DP36" s="589"/>
      <c r="DQ36" s="589"/>
      <c r="DR36" s="589"/>
      <c r="DS36" s="589"/>
      <c r="DT36" s="589"/>
      <c r="DU36" s="589"/>
      <c r="DV36" s="590"/>
      <c r="DW36" s="611">
        <v>8.8000000000000007</v>
      </c>
      <c r="DX36" s="612"/>
      <c r="DY36" s="612"/>
      <c r="DZ36" s="612"/>
      <c r="EA36" s="612"/>
      <c r="EB36" s="612"/>
      <c r="EC36" s="613"/>
    </row>
    <row r="37" spans="2:133" ht="11.25" customHeight="1">
      <c r="AQ37" s="614" t="s">
        <v>313</v>
      </c>
      <c r="AR37" s="615"/>
      <c r="AS37" s="615"/>
      <c r="AT37" s="615"/>
      <c r="AU37" s="615"/>
      <c r="AV37" s="615"/>
      <c r="AW37" s="615"/>
      <c r="AX37" s="615"/>
      <c r="AY37" s="616"/>
      <c r="AZ37" s="588">
        <v>1641526</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43706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1926932</v>
      </c>
      <c r="CS37" s="607"/>
      <c r="CT37" s="607"/>
      <c r="CU37" s="607"/>
      <c r="CV37" s="607"/>
      <c r="CW37" s="607"/>
      <c r="CX37" s="607"/>
      <c r="CY37" s="608"/>
      <c r="CZ37" s="591">
        <v>1.4</v>
      </c>
      <c r="DA37" s="609"/>
      <c r="DB37" s="609"/>
      <c r="DC37" s="610"/>
      <c r="DD37" s="594">
        <v>1926932</v>
      </c>
      <c r="DE37" s="607"/>
      <c r="DF37" s="607"/>
      <c r="DG37" s="607"/>
      <c r="DH37" s="607"/>
      <c r="DI37" s="607"/>
      <c r="DJ37" s="607"/>
      <c r="DK37" s="608"/>
      <c r="DL37" s="594">
        <v>1850899</v>
      </c>
      <c r="DM37" s="607"/>
      <c r="DN37" s="607"/>
      <c r="DO37" s="607"/>
      <c r="DP37" s="607"/>
      <c r="DQ37" s="607"/>
      <c r="DR37" s="607"/>
      <c r="DS37" s="607"/>
      <c r="DT37" s="607"/>
      <c r="DU37" s="607"/>
      <c r="DV37" s="608"/>
      <c r="DW37" s="611">
        <v>2.5</v>
      </c>
      <c r="DX37" s="612"/>
      <c r="DY37" s="612"/>
      <c r="DZ37" s="612"/>
      <c r="EA37" s="612"/>
      <c r="EB37" s="612"/>
      <c r="EC37" s="613"/>
    </row>
    <row r="38" spans="2:133" ht="11.25" customHeight="1">
      <c r="AQ38" s="614" t="s">
        <v>316</v>
      </c>
      <c r="AR38" s="615"/>
      <c r="AS38" s="615"/>
      <c r="AT38" s="615"/>
      <c r="AU38" s="615"/>
      <c r="AV38" s="615"/>
      <c r="AW38" s="615"/>
      <c r="AX38" s="615"/>
      <c r="AY38" s="616"/>
      <c r="AZ38" s="588">
        <v>321147</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66419</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8965454</v>
      </c>
      <c r="CS38" s="589"/>
      <c r="CT38" s="589"/>
      <c r="CU38" s="589"/>
      <c r="CV38" s="589"/>
      <c r="CW38" s="589"/>
      <c r="CX38" s="589"/>
      <c r="CY38" s="590"/>
      <c r="CZ38" s="591">
        <v>6.5</v>
      </c>
      <c r="DA38" s="609"/>
      <c r="DB38" s="609"/>
      <c r="DC38" s="610"/>
      <c r="DD38" s="594">
        <v>6639633</v>
      </c>
      <c r="DE38" s="589"/>
      <c r="DF38" s="589"/>
      <c r="DG38" s="589"/>
      <c r="DH38" s="589"/>
      <c r="DI38" s="589"/>
      <c r="DJ38" s="589"/>
      <c r="DK38" s="590"/>
      <c r="DL38" s="594">
        <v>5147272</v>
      </c>
      <c r="DM38" s="589"/>
      <c r="DN38" s="589"/>
      <c r="DO38" s="589"/>
      <c r="DP38" s="589"/>
      <c r="DQ38" s="589"/>
      <c r="DR38" s="589"/>
      <c r="DS38" s="589"/>
      <c r="DT38" s="589"/>
      <c r="DU38" s="589"/>
      <c r="DV38" s="590"/>
      <c r="DW38" s="611">
        <v>6.9</v>
      </c>
      <c r="DX38" s="612"/>
      <c r="DY38" s="612"/>
      <c r="DZ38" s="612"/>
      <c r="EA38" s="612"/>
      <c r="EB38" s="612"/>
      <c r="EC38" s="613"/>
    </row>
    <row r="39" spans="2:133" ht="11.25" customHeight="1">
      <c r="AQ39" s="614" t="s">
        <v>319</v>
      </c>
      <c r="AR39" s="615"/>
      <c r="AS39" s="615"/>
      <c r="AT39" s="615"/>
      <c r="AU39" s="615"/>
      <c r="AV39" s="615"/>
      <c r="AW39" s="615"/>
      <c r="AX39" s="615"/>
      <c r="AY39" s="616"/>
      <c r="AZ39" s="588">
        <v>309449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87</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1480727</v>
      </c>
      <c r="CS39" s="607"/>
      <c r="CT39" s="607"/>
      <c r="CU39" s="607"/>
      <c r="CV39" s="607"/>
      <c r="CW39" s="607"/>
      <c r="CX39" s="607"/>
      <c r="CY39" s="608"/>
      <c r="CZ39" s="591">
        <v>1.1000000000000001</v>
      </c>
      <c r="DA39" s="609"/>
      <c r="DB39" s="609"/>
      <c r="DC39" s="610"/>
      <c r="DD39" s="594">
        <v>1374943</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3360433</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130</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7122519</v>
      </c>
      <c r="CS40" s="589"/>
      <c r="CT40" s="589"/>
      <c r="CU40" s="589"/>
      <c r="CV40" s="589"/>
      <c r="CW40" s="589"/>
      <c r="CX40" s="589"/>
      <c r="CY40" s="590"/>
      <c r="CZ40" s="591">
        <v>5.2</v>
      </c>
      <c r="DA40" s="609"/>
      <c r="DB40" s="609"/>
      <c r="DC40" s="610"/>
      <c r="DD40" s="594">
        <v>33901</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5410597</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350</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15281275</v>
      </c>
      <c r="CS42" s="589"/>
      <c r="CT42" s="589"/>
      <c r="CU42" s="589"/>
      <c r="CV42" s="589"/>
      <c r="CW42" s="589"/>
      <c r="CX42" s="589"/>
      <c r="CY42" s="590"/>
      <c r="CZ42" s="591">
        <v>11.1</v>
      </c>
      <c r="DA42" s="592"/>
      <c r="DB42" s="592"/>
      <c r="DC42" s="593"/>
      <c r="DD42" s="594">
        <v>2850896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338153</v>
      </c>
      <c r="CS43" s="607"/>
      <c r="CT43" s="607"/>
      <c r="CU43" s="607"/>
      <c r="CV43" s="607"/>
      <c r="CW43" s="607"/>
      <c r="CX43" s="607"/>
      <c r="CY43" s="608"/>
      <c r="CZ43" s="591">
        <v>0.2</v>
      </c>
      <c r="DA43" s="609"/>
      <c r="DB43" s="609"/>
      <c r="DC43" s="610"/>
      <c r="DD43" s="594">
        <v>313153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15281275</v>
      </c>
      <c r="CS44" s="589"/>
      <c r="CT44" s="589"/>
      <c r="CU44" s="589"/>
      <c r="CV44" s="589"/>
      <c r="CW44" s="589"/>
      <c r="CX44" s="589"/>
      <c r="CY44" s="590"/>
      <c r="CZ44" s="591">
        <v>11.1</v>
      </c>
      <c r="DA44" s="592"/>
      <c r="DB44" s="592"/>
      <c r="DC44" s="593"/>
      <c r="DD44" s="594">
        <v>2850896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8335600</v>
      </c>
      <c r="CS45" s="607"/>
      <c r="CT45" s="607"/>
      <c r="CU45" s="607"/>
      <c r="CV45" s="607"/>
      <c r="CW45" s="607"/>
      <c r="CX45" s="607"/>
      <c r="CY45" s="608"/>
      <c r="CZ45" s="591">
        <v>6.1</v>
      </c>
      <c r="DA45" s="609"/>
      <c r="DB45" s="609"/>
      <c r="DC45" s="610"/>
      <c r="DD45" s="594">
        <v>864299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6339175</v>
      </c>
      <c r="CS46" s="589"/>
      <c r="CT46" s="589"/>
      <c r="CU46" s="589"/>
      <c r="CV46" s="589"/>
      <c r="CW46" s="589"/>
      <c r="CX46" s="589"/>
      <c r="CY46" s="590"/>
      <c r="CZ46" s="591">
        <v>4.5999999999999996</v>
      </c>
      <c r="DA46" s="592"/>
      <c r="DB46" s="592"/>
      <c r="DC46" s="593"/>
      <c r="DD46" s="594">
        <v>1986400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137520941</v>
      </c>
      <c r="CS49" s="573"/>
      <c r="CT49" s="573"/>
      <c r="CU49" s="573"/>
      <c r="CV49" s="573"/>
      <c r="CW49" s="573"/>
      <c r="CX49" s="573"/>
      <c r="CY49" s="574"/>
      <c r="CZ49" s="575">
        <v>100</v>
      </c>
      <c r="DA49" s="576"/>
      <c r="DB49" s="576"/>
      <c r="DC49" s="577"/>
      <c r="DD49" s="578">
        <v>79971777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341</v>
      </c>
      <c r="DK2" s="1109"/>
      <c r="DL2" s="1109"/>
      <c r="DM2" s="1109"/>
      <c r="DN2" s="1109"/>
      <c r="DO2" s="1110"/>
      <c r="DP2" s="200"/>
      <c r="DQ2" s="1108" t="s">
        <v>342</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343</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11"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6" t="s">
        <v>359</v>
      </c>
      <c r="DH5" s="1097"/>
      <c r="DI5" s="1097"/>
      <c r="DJ5" s="1097"/>
      <c r="DK5" s="1098"/>
      <c r="DL5" s="1096" t="s">
        <v>360</v>
      </c>
      <c r="DM5" s="1097"/>
      <c r="DN5" s="1097"/>
      <c r="DO5" s="1097"/>
      <c r="DP5" s="1098"/>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2"/>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c r="A7" s="209">
        <v>1</v>
      </c>
      <c r="B7" s="1048" t="s">
        <v>362</v>
      </c>
      <c r="C7" s="1049"/>
      <c r="D7" s="1049"/>
      <c r="E7" s="1049"/>
      <c r="F7" s="1049"/>
      <c r="G7" s="1049"/>
      <c r="H7" s="1049"/>
      <c r="I7" s="1049"/>
      <c r="J7" s="1049"/>
      <c r="K7" s="1049"/>
      <c r="L7" s="1049"/>
      <c r="M7" s="1049"/>
      <c r="N7" s="1049"/>
      <c r="O7" s="1049"/>
      <c r="P7" s="1050"/>
      <c r="Q7" s="1102">
        <v>139237</v>
      </c>
      <c r="R7" s="1103"/>
      <c r="S7" s="1103"/>
      <c r="T7" s="1103"/>
      <c r="U7" s="1103"/>
      <c r="V7" s="1103">
        <v>136620</v>
      </c>
      <c r="W7" s="1103"/>
      <c r="X7" s="1103"/>
      <c r="Y7" s="1103"/>
      <c r="Z7" s="1103"/>
      <c r="AA7" s="1103">
        <f>Q7-V7</f>
        <v>2617</v>
      </c>
      <c r="AB7" s="1103"/>
      <c r="AC7" s="1103"/>
      <c r="AD7" s="1103"/>
      <c r="AE7" s="1104"/>
      <c r="AF7" s="1105">
        <v>2332</v>
      </c>
      <c r="AG7" s="1106"/>
      <c r="AH7" s="1106"/>
      <c r="AI7" s="1106"/>
      <c r="AJ7" s="1107"/>
      <c r="AK7" s="1089">
        <v>130</v>
      </c>
      <c r="AL7" s="1090"/>
      <c r="AM7" s="1090"/>
      <c r="AN7" s="1090"/>
      <c r="AO7" s="1090"/>
      <c r="AP7" s="1090">
        <v>135155</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560</v>
      </c>
      <c r="BT7" s="1094"/>
      <c r="BU7" s="1094"/>
      <c r="BV7" s="1094"/>
      <c r="BW7" s="1094"/>
      <c r="BX7" s="1094"/>
      <c r="BY7" s="1094"/>
      <c r="BZ7" s="1094"/>
      <c r="CA7" s="1094"/>
      <c r="CB7" s="1094"/>
      <c r="CC7" s="1094"/>
      <c r="CD7" s="1094"/>
      <c r="CE7" s="1094"/>
      <c r="CF7" s="1094"/>
      <c r="CG7" s="1095"/>
      <c r="CH7" s="1086">
        <v>-468</v>
      </c>
      <c r="CI7" s="1087"/>
      <c r="CJ7" s="1087"/>
      <c r="CK7" s="1087"/>
      <c r="CL7" s="1088"/>
      <c r="CM7" s="1086">
        <v>444</v>
      </c>
      <c r="CN7" s="1087"/>
      <c r="CO7" s="1087"/>
      <c r="CP7" s="1087"/>
      <c r="CQ7" s="1088"/>
      <c r="CR7" s="1086">
        <v>20</v>
      </c>
      <c r="CS7" s="1087"/>
      <c r="CT7" s="1087"/>
      <c r="CU7" s="1087"/>
      <c r="CV7" s="1088"/>
      <c r="CW7" s="1086">
        <v>40</v>
      </c>
      <c r="CX7" s="1087"/>
      <c r="CY7" s="1087"/>
      <c r="CZ7" s="1087"/>
      <c r="DA7" s="1088"/>
      <c r="DB7" s="1086" t="s">
        <v>488</v>
      </c>
      <c r="DC7" s="1087"/>
      <c r="DD7" s="1087"/>
      <c r="DE7" s="1087"/>
      <c r="DF7" s="1088"/>
      <c r="DG7" s="1086" t="s">
        <v>488</v>
      </c>
      <c r="DH7" s="1087"/>
      <c r="DI7" s="1087"/>
      <c r="DJ7" s="1087"/>
      <c r="DK7" s="1088"/>
      <c r="DL7" s="1086" t="s">
        <v>488</v>
      </c>
      <c r="DM7" s="1087"/>
      <c r="DN7" s="1087"/>
      <c r="DO7" s="1087"/>
      <c r="DP7" s="1088"/>
      <c r="DQ7" s="1086" t="s">
        <v>488</v>
      </c>
      <c r="DR7" s="1087"/>
      <c r="DS7" s="1087"/>
      <c r="DT7" s="1087"/>
      <c r="DU7" s="1088"/>
      <c r="DV7" s="1113"/>
      <c r="DW7" s="1114"/>
      <c r="DX7" s="1114"/>
      <c r="DY7" s="1114"/>
      <c r="DZ7" s="1115"/>
      <c r="EA7" s="205"/>
    </row>
    <row r="8" spans="1:131" s="206" customFormat="1" ht="26.25" customHeight="1">
      <c r="A8" s="212">
        <v>2</v>
      </c>
      <c r="B8" s="1035" t="s">
        <v>363</v>
      </c>
      <c r="C8" s="1036"/>
      <c r="D8" s="1036"/>
      <c r="E8" s="1036"/>
      <c r="F8" s="1036"/>
      <c r="G8" s="1036"/>
      <c r="H8" s="1036"/>
      <c r="I8" s="1036"/>
      <c r="J8" s="1036"/>
      <c r="K8" s="1036"/>
      <c r="L8" s="1036"/>
      <c r="M8" s="1036"/>
      <c r="N8" s="1036"/>
      <c r="O8" s="1036"/>
      <c r="P8" s="1037"/>
      <c r="Q8" s="1041">
        <v>3386</v>
      </c>
      <c r="R8" s="1042"/>
      <c r="S8" s="1042"/>
      <c r="T8" s="1042"/>
      <c r="U8" s="1042"/>
      <c r="V8" s="1042">
        <v>3319</v>
      </c>
      <c r="W8" s="1042"/>
      <c r="X8" s="1042"/>
      <c r="Y8" s="1042"/>
      <c r="Z8" s="1042"/>
      <c r="AA8" s="1042">
        <f>Q8-V8</f>
        <v>67</v>
      </c>
      <c r="AB8" s="1042"/>
      <c r="AC8" s="1042"/>
      <c r="AD8" s="1042"/>
      <c r="AE8" s="1043"/>
      <c r="AF8" s="1015">
        <v>27</v>
      </c>
      <c r="AG8" s="1016"/>
      <c r="AH8" s="1016"/>
      <c r="AI8" s="1016"/>
      <c r="AJ8" s="1017"/>
      <c r="AK8" s="1084">
        <v>2370</v>
      </c>
      <c r="AL8" s="1085"/>
      <c r="AM8" s="1085"/>
      <c r="AN8" s="1085"/>
      <c r="AO8" s="1085"/>
      <c r="AP8" s="1085">
        <v>13157</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0" t="s">
        <v>561</v>
      </c>
      <c r="BT8" s="1011"/>
      <c r="BU8" s="1011"/>
      <c r="BV8" s="1011"/>
      <c r="BW8" s="1011"/>
      <c r="BX8" s="1011"/>
      <c r="BY8" s="1011"/>
      <c r="BZ8" s="1011"/>
      <c r="CA8" s="1011"/>
      <c r="CB8" s="1011"/>
      <c r="CC8" s="1011"/>
      <c r="CD8" s="1011"/>
      <c r="CE8" s="1011"/>
      <c r="CF8" s="1011"/>
      <c r="CG8" s="1012"/>
      <c r="CH8" s="985">
        <v>0</v>
      </c>
      <c r="CI8" s="986"/>
      <c r="CJ8" s="986"/>
      <c r="CK8" s="986"/>
      <c r="CL8" s="987"/>
      <c r="CM8" s="985">
        <v>419</v>
      </c>
      <c r="CN8" s="986"/>
      <c r="CO8" s="986"/>
      <c r="CP8" s="986"/>
      <c r="CQ8" s="987"/>
      <c r="CR8" s="985">
        <v>305</v>
      </c>
      <c r="CS8" s="986"/>
      <c r="CT8" s="986"/>
      <c r="CU8" s="986"/>
      <c r="CV8" s="987"/>
      <c r="CW8" s="985" t="s">
        <v>488</v>
      </c>
      <c r="CX8" s="986"/>
      <c r="CY8" s="986"/>
      <c r="CZ8" s="986"/>
      <c r="DA8" s="987"/>
      <c r="DB8" s="985" t="s">
        <v>488</v>
      </c>
      <c r="DC8" s="986"/>
      <c r="DD8" s="986"/>
      <c r="DE8" s="986"/>
      <c r="DF8" s="987"/>
      <c r="DG8" s="985" t="s">
        <v>488</v>
      </c>
      <c r="DH8" s="986"/>
      <c r="DI8" s="986"/>
      <c r="DJ8" s="986"/>
      <c r="DK8" s="987"/>
      <c r="DL8" s="985" t="s">
        <v>488</v>
      </c>
      <c r="DM8" s="986"/>
      <c r="DN8" s="986"/>
      <c r="DO8" s="986"/>
      <c r="DP8" s="987"/>
      <c r="DQ8" s="985" t="s">
        <v>488</v>
      </c>
      <c r="DR8" s="986"/>
      <c r="DS8" s="986"/>
      <c r="DT8" s="986"/>
      <c r="DU8" s="987"/>
      <c r="DV8" s="988"/>
      <c r="DW8" s="989"/>
      <c r="DX8" s="989"/>
      <c r="DY8" s="989"/>
      <c r="DZ8" s="990"/>
      <c r="EA8" s="205"/>
    </row>
    <row r="9" spans="1:131" s="206" customFormat="1" ht="26.25" customHeight="1">
      <c r="A9" s="212">
        <v>3</v>
      </c>
      <c r="B9" s="1035" t="s">
        <v>364</v>
      </c>
      <c r="C9" s="1036"/>
      <c r="D9" s="1036"/>
      <c r="E9" s="1036"/>
      <c r="F9" s="1036"/>
      <c r="G9" s="1036"/>
      <c r="H9" s="1036"/>
      <c r="I9" s="1036"/>
      <c r="J9" s="1036"/>
      <c r="K9" s="1036"/>
      <c r="L9" s="1036"/>
      <c r="M9" s="1036"/>
      <c r="N9" s="1036"/>
      <c r="O9" s="1036"/>
      <c r="P9" s="1037"/>
      <c r="Q9" s="1041">
        <v>41</v>
      </c>
      <c r="R9" s="1042"/>
      <c r="S9" s="1042"/>
      <c r="T9" s="1042"/>
      <c r="U9" s="1042"/>
      <c r="V9" s="1042">
        <v>38</v>
      </c>
      <c r="W9" s="1042"/>
      <c r="X9" s="1042"/>
      <c r="Y9" s="1042"/>
      <c r="Z9" s="1042"/>
      <c r="AA9" s="1042">
        <f>Q9-V9</f>
        <v>3</v>
      </c>
      <c r="AB9" s="1042"/>
      <c r="AC9" s="1042"/>
      <c r="AD9" s="1042"/>
      <c r="AE9" s="1043"/>
      <c r="AF9" s="1015">
        <v>3</v>
      </c>
      <c r="AG9" s="1016"/>
      <c r="AH9" s="1016"/>
      <c r="AI9" s="1016"/>
      <c r="AJ9" s="1017"/>
      <c r="AK9" s="1084" t="s">
        <v>488</v>
      </c>
      <c r="AL9" s="1085"/>
      <c r="AM9" s="1085"/>
      <c r="AN9" s="1085"/>
      <c r="AO9" s="1085"/>
      <c r="AP9" s="1085" t="s">
        <v>488</v>
      </c>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0" t="s">
        <v>562</v>
      </c>
      <c r="BT9" s="1011"/>
      <c r="BU9" s="1011"/>
      <c r="BV9" s="1011"/>
      <c r="BW9" s="1011"/>
      <c r="BX9" s="1011"/>
      <c r="BY9" s="1011"/>
      <c r="BZ9" s="1011"/>
      <c r="CA9" s="1011"/>
      <c r="CB9" s="1011"/>
      <c r="CC9" s="1011"/>
      <c r="CD9" s="1011"/>
      <c r="CE9" s="1011"/>
      <c r="CF9" s="1011"/>
      <c r="CG9" s="1012"/>
      <c r="CH9" s="985">
        <v>10</v>
      </c>
      <c r="CI9" s="986"/>
      <c r="CJ9" s="986"/>
      <c r="CK9" s="986"/>
      <c r="CL9" s="987"/>
      <c r="CM9" s="985">
        <v>1147</v>
      </c>
      <c r="CN9" s="986"/>
      <c r="CO9" s="986"/>
      <c r="CP9" s="986"/>
      <c r="CQ9" s="987"/>
      <c r="CR9" s="985">
        <v>10</v>
      </c>
      <c r="CS9" s="986"/>
      <c r="CT9" s="986"/>
      <c r="CU9" s="986"/>
      <c r="CV9" s="987"/>
      <c r="CW9" s="985" t="s">
        <v>488</v>
      </c>
      <c r="CX9" s="986"/>
      <c r="CY9" s="986"/>
      <c r="CZ9" s="986"/>
      <c r="DA9" s="987"/>
      <c r="DB9" s="985" t="s">
        <v>488</v>
      </c>
      <c r="DC9" s="986"/>
      <c r="DD9" s="986"/>
      <c r="DE9" s="986"/>
      <c r="DF9" s="987"/>
      <c r="DG9" s="985">
        <v>2474</v>
      </c>
      <c r="DH9" s="986"/>
      <c r="DI9" s="986"/>
      <c r="DJ9" s="986"/>
      <c r="DK9" s="987"/>
      <c r="DL9" s="985" t="s">
        <v>488</v>
      </c>
      <c r="DM9" s="986"/>
      <c r="DN9" s="986"/>
      <c r="DO9" s="986"/>
      <c r="DP9" s="987"/>
      <c r="DQ9" s="985">
        <v>2039</v>
      </c>
      <c r="DR9" s="986"/>
      <c r="DS9" s="986"/>
      <c r="DT9" s="986"/>
      <c r="DU9" s="987"/>
      <c r="DV9" s="988"/>
      <c r="DW9" s="989"/>
      <c r="DX9" s="989"/>
      <c r="DY9" s="989"/>
      <c r="DZ9" s="990"/>
      <c r="EA9" s="205"/>
    </row>
    <row r="10" spans="1:131" s="206" customFormat="1" ht="26.25" customHeight="1">
      <c r="A10" s="212">
        <v>4</v>
      </c>
      <c r="B10" s="1035" t="s">
        <v>365</v>
      </c>
      <c r="C10" s="1036"/>
      <c r="D10" s="1036"/>
      <c r="E10" s="1036"/>
      <c r="F10" s="1036"/>
      <c r="G10" s="1036"/>
      <c r="H10" s="1036"/>
      <c r="I10" s="1036"/>
      <c r="J10" s="1036"/>
      <c r="K10" s="1036"/>
      <c r="L10" s="1036"/>
      <c r="M10" s="1036"/>
      <c r="N10" s="1036"/>
      <c r="O10" s="1036"/>
      <c r="P10" s="1037"/>
      <c r="Q10" s="1041">
        <v>170</v>
      </c>
      <c r="R10" s="1042"/>
      <c r="S10" s="1042"/>
      <c r="T10" s="1042"/>
      <c r="U10" s="1042"/>
      <c r="V10" s="1042">
        <v>80</v>
      </c>
      <c r="W10" s="1042"/>
      <c r="X10" s="1042"/>
      <c r="Y10" s="1042"/>
      <c r="Z10" s="1042"/>
      <c r="AA10" s="1042">
        <f>Q10-V10</f>
        <v>90</v>
      </c>
      <c r="AB10" s="1042"/>
      <c r="AC10" s="1042"/>
      <c r="AD10" s="1042"/>
      <c r="AE10" s="1043"/>
      <c r="AF10" s="1015">
        <v>1</v>
      </c>
      <c r="AG10" s="1016"/>
      <c r="AH10" s="1016"/>
      <c r="AI10" s="1016"/>
      <c r="AJ10" s="1017"/>
      <c r="AK10" s="1084">
        <v>1</v>
      </c>
      <c r="AL10" s="1085"/>
      <c r="AM10" s="1085"/>
      <c r="AN10" s="1085"/>
      <c r="AO10" s="1085"/>
      <c r="AP10" s="1085">
        <v>165</v>
      </c>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0" t="s">
        <v>563</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939</v>
      </c>
      <c r="CN10" s="986"/>
      <c r="CO10" s="986"/>
      <c r="CP10" s="986"/>
      <c r="CQ10" s="987"/>
      <c r="CR10" s="985">
        <v>80</v>
      </c>
      <c r="CS10" s="986"/>
      <c r="CT10" s="986"/>
      <c r="CU10" s="986"/>
      <c r="CV10" s="987"/>
      <c r="CW10" s="985" t="s">
        <v>488</v>
      </c>
      <c r="CX10" s="986"/>
      <c r="CY10" s="986"/>
      <c r="CZ10" s="986"/>
      <c r="DA10" s="987"/>
      <c r="DB10" s="985" t="s">
        <v>488</v>
      </c>
      <c r="DC10" s="986"/>
      <c r="DD10" s="986"/>
      <c r="DE10" s="986"/>
      <c r="DF10" s="987"/>
      <c r="DG10" s="985" t="s">
        <v>488</v>
      </c>
      <c r="DH10" s="986"/>
      <c r="DI10" s="986"/>
      <c r="DJ10" s="986"/>
      <c r="DK10" s="987"/>
      <c r="DL10" s="985" t="s">
        <v>488</v>
      </c>
      <c r="DM10" s="986"/>
      <c r="DN10" s="986"/>
      <c r="DO10" s="986"/>
      <c r="DP10" s="987"/>
      <c r="DQ10" s="985" t="s">
        <v>488</v>
      </c>
      <c r="DR10" s="986"/>
      <c r="DS10" s="986"/>
      <c r="DT10" s="986"/>
      <c r="DU10" s="987"/>
      <c r="DV10" s="988"/>
      <c r="DW10" s="989"/>
      <c r="DX10" s="989"/>
      <c r="DY10" s="989"/>
      <c r="DZ10" s="990"/>
      <c r="EA10" s="205"/>
    </row>
    <row r="11" spans="1:131" s="206" customFormat="1" ht="26.25" customHeight="1">
      <c r="A11" s="212">
        <v>5</v>
      </c>
      <c r="B11" s="1035"/>
      <c r="C11" s="1036"/>
      <c r="D11" s="1036"/>
      <c r="E11" s="1036"/>
      <c r="F11" s="1036"/>
      <c r="G11" s="1036"/>
      <c r="H11" s="1036"/>
      <c r="I11" s="1036"/>
      <c r="J11" s="1036"/>
      <c r="K11" s="1036"/>
      <c r="L11" s="1036"/>
      <c r="M11" s="1036"/>
      <c r="N11" s="1036"/>
      <c r="O11" s="1036"/>
      <c r="P11" s="1037"/>
      <c r="Q11" s="1041"/>
      <c r="R11" s="1042"/>
      <c r="S11" s="1042"/>
      <c r="T11" s="1042"/>
      <c r="U11" s="1042"/>
      <c r="V11" s="1042"/>
      <c r="W11" s="1042"/>
      <c r="X11" s="1042"/>
      <c r="Y11" s="1042"/>
      <c r="Z11" s="1042"/>
      <c r="AA11" s="1042"/>
      <c r="AB11" s="1042"/>
      <c r="AC11" s="1042"/>
      <c r="AD11" s="1042"/>
      <c r="AE11" s="1043"/>
      <c r="AF11" s="1015"/>
      <c r="AG11" s="1016"/>
      <c r="AH11" s="1016"/>
      <c r="AI11" s="1016"/>
      <c r="AJ11" s="1017"/>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0" t="s">
        <v>564</v>
      </c>
      <c r="BT11" s="1011"/>
      <c r="BU11" s="1011"/>
      <c r="BV11" s="1011"/>
      <c r="BW11" s="1011"/>
      <c r="BX11" s="1011"/>
      <c r="BY11" s="1011"/>
      <c r="BZ11" s="1011"/>
      <c r="CA11" s="1011"/>
      <c r="CB11" s="1011"/>
      <c r="CC11" s="1011"/>
      <c r="CD11" s="1011"/>
      <c r="CE11" s="1011"/>
      <c r="CF11" s="1011"/>
      <c r="CG11" s="1012"/>
      <c r="CH11" s="985">
        <v>575</v>
      </c>
      <c r="CI11" s="986"/>
      <c r="CJ11" s="986"/>
      <c r="CK11" s="986"/>
      <c r="CL11" s="987"/>
      <c r="CM11" s="985">
        <v>3244</v>
      </c>
      <c r="CN11" s="986"/>
      <c r="CO11" s="986"/>
      <c r="CP11" s="986"/>
      <c r="CQ11" s="987"/>
      <c r="CR11" s="985">
        <v>43</v>
      </c>
      <c r="CS11" s="986"/>
      <c r="CT11" s="986"/>
      <c r="CU11" s="986"/>
      <c r="CV11" s="987"/>
      <c r="CW11" s="985" t="s">
        <v>488</v>
      </c>
      <c r="CX11" s="986"/>
      <c r="CY11" s="986"/>
      <c r="CZ11" s="986"/>
      <c r="DA11" s="987"/>
      <c r="DB11" s="985" t="s">
        <v>488</v>
      </c>
      <c r="DC11" s="986"/>
      <c r="DD11" s="986"/>
      <c r="DE11" s="986"/>
      <c r="DF11" s="987"/>
      <c r="DG11" s="985" t="s">
        <v>488</v>
      </c>
      <c r="DH11" s="986"/>
      <c r="DI11" s="986"/>
      <c r="DJ11" s="986"/>
      <c r="DK11" s="987"/>
      <c r="DL11" s="985" t="s">
        <v>488</v>
      </c>
      <c r="DM11" s="986"/>
      <c r="DN11" s="986"/>
      <c r="DO11" s="986"/>
      <c r="DP11" s="987"/>
      <c r="DQ11" s="985" t="s">
        <v>488</v>
      </c>
      <c r="DR11" s="986"/>
      <c r="DS11" s="986"/>
      <c r="DT11" s="986"/>
      <c r="DU11" s="987"/>
      <c r="DV11" s="988"/>
      <c r="DW11" s="989"/>
      <c r="DX11" s="989"/>
      <c r="DY11" s="989"/>
      <c r="DZ11" s="990"/>
      <c r="EA11" s="205"/>
    </row>
    <row r="12" spans="1:131" s="206" customFormat="1" ht="26.25" customHeight="1">
      <c r="A12" s="212">
        <v>6</v>
      </c>
      <c r="B12" s="1035"/>
      <c r="C12" s="1036"/>
      <c r="D12" s="1036"/>
      <c r="E12" s="1036"/>
      <c r="F12" s="1036"/>
      <c r="G12" s="1036"/>
      <c r="H12" s="1036"/>
      <c r="I12" s="1036"/>
      <c r="J12" s="1036"/>
      <c r="K12" s="1036"/>
      <c r="L12" s="1036"/>
      <c r="M12" s="1036"/>
      <c r="N12" s="1036"/>
      <c r="O12" s="1036"/>
      <c r="P12" s="1037"/>
      <c r="Q12" s="1041"/>
      <c r="R12" s="1042"/>
      <c r="S12" s="1042"/>
      <c r="T12" s="1042"/>
      <c r="U12" s="1042"/>
      <c r="V12" s="1042"/>
      <c r="W12" s="1042"/>
      <c r="X12" s="1042"/>
      <c r="Y12" s="1042"/>
      <c r="Z12" s="1042"/>
      <c r="AA12" s="1042"/>
      <c r="AB12" s="1042"/>
      <c r="AC12" s="1042"/>
      <c r="AD12" s="1042"/>
      <c r="AE12" s="1043"/>
      <c r="AF12" s="1015"/>
      <c r="AG12" s="1016"/>
      <c r="AH12" s="1016"/>
      <c r="AI12" s="1016"/>
      <c r="AJ12" s="1017"/>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0" t="s">
        <v>565</v>
      </c>
      <c r="BT12" s="1011"/>
      <c r="BU12" s="1011"/>
      <c r="BV12" s="1011"/>
      <c r="BW12" s="1011"/>
      <c r="BX12" s="1011"/>
      <c r="BY12" s="1011"/>
      <c r="BZ12" s="1011"/>
      <c r="CA12" s="1011"/>
      <c r="CB12" s="1011"/>
      <c r="CC12" s="1011"/>
      <c r="CD12" s="1011"/>
      <c r="CE12" s="1011"/>
      <c r="CF12" s="1011"/>
      <c r="CG12" s="1012"/>
      <c r="CH12" s="985">
        <v>27</v>
      </c>
      <c r="CI12" s="986"/>
      <c r="CJ12" s="986"/>
      <c r="CK12" s="986"/>
      <c r="CL12" s="987"/>
      <c r="CM12" s="985">
        <v>302</v>
      </c>
      <c r="CN12" s="986"/>
      <c r="CO12" s="986"/>
      <c r="CP12" s="986"/>
      <c r="CQ12" s="987"/>
      <c r="CR12" s="985">
        <v>10</v>
      </c>
      <c r="CS12" s="986"/>
      <c r="CT12" s="986"/>
      <c r="CU12" s="986"/>
      <c r="CV12" s="987"/>
      <c r="CW12" s="985" t="s">
        <v>488</v>
      </c>
      <c r="CX12" s="986"/>
      <c r="CY12" s="986"/>
      <c r="CZ12" s="986"/>
      <c r="DA12" s="987"/>
      <c r="DB12" s="985" t="s">
        <v>488</v>
      </c>
      <c r="DC12" s="986"/>
      <c r="DD12" s="986"/>
      <c r="DE12" s="986"/>
      <c r="DF12" s="987"/>
      <c r="DG12" s="985" t="s">
        <v>488</v>
      </c>
      <c r="DH12" s="986"/>
      <c r="DI12" s="986"/>
      <c r="DJ12" s="986"/>
      <c r="DK12" s="987"/>
      <c r="DL12" s="985" t="s">
        <v>488</v>
      </c>
      <c r="DM12" s="986"/>
      <c r="DN12" s="986"/>
      <c r="DO12" s="986"/>
      <c r="DP12" s="987"/>
      <c r="DQ12" s="985" t="s">
        <v>488</v>
      </c>
      <c r="DR12" s="986"/>
      <c r="DS12" s="986"/>
      <c r="DT12" s="986"/>
      <c r="DU12" s="987"/>
      <c r="DV12" s="988"/>
      <c r="DW12" s="989"/>
      <c r="DX12" s="989"/>
      <c r="DY12" s="989"/>
      <c r="DZ12" s="990"/>
      <c r="EA12" s="205"/>
    </row>
    <row r="13" spans="1:131" s="206" customFormat="1" ht="26.25" customHeight="1">
      <c r="A13" s="212">
        <v>7</v>
      </c>
      <c r="B13" s="1035"/>
      <c r="C13" s="1036"/>
      <c r="D13" s="1036"/>
      <c r="E13" s="1036"/>
      <c r="F13" s="1036"/>
      <c r="G13" s="1036"/>
      <c r="H13" s="1036"/>
      <c r="I13" s="1036"/>
      <c r="J13" s="1036"/>
      <c r="K13" s="1036"/>
      <c r="L13" s="1036"/>
      <c r="M13" s="1036"/>
      <c r="N13" s="1036"/>
      <c r="O13" s="1036"/>
      <c r="P13" s="1037"/>
      <c r="Q13" s="1041"/>
      <c r="R13" s="1042"/>
      <c r="S13" s="1042"/>
      <c r="T13" s="1042"/>
      <c r="U13" s="1042"/>
      <c r="V13" s="1042"/>
      <c r="W13" s="1042"/>
      <c r="X13" s="1042"/>
      <c r="Y13" s="1042"/>
      <c r="Z13" s="1042"/>
      <c r="AA13" s="1042"/>
      <c r="AB13" s="1042"/>
      <c r="AC13" s="1042"/>
      <c r="AD13" s="1042"/>
      <c r="AE13" s="1043"/>
      <c r="AF13" s="1015"/>
      <c r="AG13" s="1016"/>
      <c r="AH13" s="1016"/>
      <c r="AI13" s="1016"/>
      <c r="AJ13" s="1017"/>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0" t="s">
        <v>566</v>
      </c>
      <c r="BT13" s="1011"/>
      <c r="BU13" s="1011"/>
      <c r="BV13" s="1011"/>
      <c r="BW13" s="1011"/>
      <c r="BX13" s="1011"/>
      <c r="BY13" s="1011"/>
      <c r="BZ13" s="1011"/>
      <c r="CA13" s="1011"/>
      <c r="CB13" s="1011"/>
      <c r="CC13" s="1011"/>
      <c r="CD13" s="1011"/>
      <c r="CE13" s="1011"/>
      <c r="CF13" s="1011"/>
      <c r="CG13" s="1012"/>
      <c r="CH13" s="985">
        <v>1</v>
      </c>
      <c r="CI13" s="986"/>
      <c r="CJ13" s="986"/>
      <c r="CK13" s="986"/>
      <c r="CL13" s="987"/>
      <c r="CM13" s="985">
        <v>98</v>
      </c>
      <c r="CN13" s="986"/>
      <c r="CO13" s="986"/>
      <c r="CP13" s="986"/>
      <c r="CQ13" s="987"/>
      <c r="CR13" s="985">
        <v>35</v>
      </c>
      <c r="CS13" s="986"/>
      <c r="CT13" s="986"/>
      <c r="CU13" s="986"/>
      <c r="CV13" s="987"/>
      <c r="CW13" s="985" t="s">
        <v>488</v>
      </c>
      <c r="CX13" s="986"/>
      <c r="CY13" s="986"/>
      <c r="CZ13" s="986"/>
      <c r="DA13" s="987"/>
      <c r="DB13" s="985" t="s">
        <v>488</v>
      </c>
      <c r="DC13" s="986"/>
      <c r="DD13" s="986"/>
      <c r="DE13" s="986"/>
      <c r="DF13" s="987"/>
      <c r="DG13" s="985" t="s">
        <v>488</v>
      </c>
      <c r="DH13" s="986"/>
      <c r="DI13" s="986"/>
      <c r="DJ13" s="986"/>
      <c r="DK13" s="987"/>
      <c r="DL13" s="985" t="s">
        <v>488</v>
      </c>
      <c r="DM13" s="986"/>
      <c r="DN13" s="986"/>
      <c r="DO13" s="986"/>
      <c r="DP13" s="987"/>
      <c r="DQ13" s="985" t="s">
        <v>488</v>
      </c>
      <c r="DR13" s="986"/>
      <c r="DS13" s="986"/>
      <c r="DT13" s="986"/>
      <c r="DU13" s="987"/>
      <c r="DV13" s="988"/>
      <c r="DW13" s="989"/>
      <c r="DX13" s="989"/>
      <c r="DY13" s="989"/>
      <c r="DZ13" s="990"/>
      <c r="EA13" s="205"/>
    </row>
    <row r="14" spans="1:131" s="206" customFormat="1" ht="26.25" customHeight="1">
      <c r="A14" s="212">
        <v>8</v>
      </c>
      <c r="B14" s="1035"/>
      <c r="C14" s="1036"/>
      <c r="D14" s="1036"/>
      <c r="E14" s="1036"/>
      <c r="F14" s="1036"/>
      <c r="G14" s="1036"/>
      <c r="H14" s="1036"/>
      <c r="I14" s="1036"/>
      <c r="J14" s="1036"/>
      <c r="K14" s="1036"/>
      <c r="L14" s="1036"/>
      <c r="M14" s="1036"/>
      <c r="N14" s="1036"/>
      <c r="O14" s="1036"/>
      <c r="P14" s="1037"/>
      <c r="Q14" s="1041"/>
      <c r="R14" s="1042"/>
      <c r="S14" s="1042"/>
      <c r="T14" s="1042"/>
      <c r="U14" s="1042"/>
      <c r="V14" s="1042"/>
      <c r="W14" s="1042"/>
      <c r="X14" s="1042"/>
      <c r="Y14" s="1042"/>
      <c r="Z14" s="1042"/>
      <c r="AA14" s="1042"/>
      <c r="AB14" s="1042"/>
      <c r="AC14" s="1042"/>
      <c r="AD14" s="1042"/>
      <c r="AE14" s="1043"/>
      <c r="AF14" s="1015"/>
      <c r="AG14" s="1016"/>
      <c r="AH14" s="1016"/>
      <c r="AI14" s="1016"/>
      <c r="AJ14" s="1017"/>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0" t="s">
        <v>567</v>
      </c>
      <c r="BT14" s="1011"/>
      <c r="BU14" s="1011"/>
      <c r="BV14" s="1011"/>
      <c r="BW14" s="1011"/>
      <c r="BX14" s="1011"/>
      <c r="BY14" s="1011"/>
      <c r="BZ14" s="1011"/>
      <c r="CA14" s="1011"/>
      <c r="CB14" s="1011"/>
      <c r="CC14" s="1011"/>
      <c r="CD14" s="1011"/>
      <c r="CE14" s="1011"/>
      <c r="CF14" s="1011"/>
      <c r="CG14" s="1012"/>
      <c r="CH14" s="985">
        <v>9</v>
      </c>
      <c r="CI14" s="986"/>
      <c r="CJ14" s="986"/>
      <c r="CK14" s="986"/>
      <c r="CL14" s="987"/>
      <c r="CM14" s="985">
        <v>179</v>
      </c>
      <c r="CN14" s="986"/>
      <c r="CO14" s="986"/>
      <c r="CP14" s="986"/>
      <c r="CQ14" s="987"/>
      <c r="CR14" s="985">
        <v>3</v>
      </c>
      <c r="CS14" s="986"/>
      <c r="CT14" s="986"/>
      <c r="CU14" s="986"/>
      <c r="CV14" s="987"/>
      <c r="CW14" s="985">
        <v>11</v>
      </c>
      <c r="CX14" s="986"/>
      <c r="CY14" s="986"/>
      <c r="CZ14" s="986"/>
      <c r="DA14" s="987"/>
      <c r="DB14" s="985" t="s">
        <v>488</v>
      </c>
      <c r="DC14" s="986"/>
      <c r="DD14" s="986"/>
      <c r="DE14" s="986"/>
      <c r="DF14" s="987"/>
      <c r="DG14" s="985" t="s">
        <v>488</v>
      </c>
      <c r="DH14" s="986"/>
      <c r="DI14" s="986"/>
      <c r="DJ14" s="986"/>
      <c r="DK14" s="987"/>
      <c r="DL14" s="985" t="s">
        <v>488</v>
      </c>
      <c r="DM14" s="986"/>
      <c r="DN14" s="986"/>
      <c r="DO14" s="986"/>
      <c r="DP14" s="987"/>
      <c r="DQ14" s="985" t="s">
        <v>488</v>
      </c>
      <c r="DR14" s="986"/>
      <c r="DS14" s="986"/>
      <c r="DT14" s="986"/>
      <c r="DU14" s="987"/>
      <c r="DV14" s="988"/>
      <c r="DW14" s="989"/>
      <c r="DX14" s="989"/>
      <c r="DY14" s="989"/>
      <c r="DZ14" s="990"/>
      <c r="EA14" s="205"/>
    </row>
    <row r="15" spans="1:131" s="206" customFormat="1" ht="26.25" customHeight="1">
      <c r="A15" s="212">
        <v>9</v>
      </c>
      <c r="B15" s="1035"/>
      <c r="C15" s="1036"/>
      <c r="D15" s="1036"/>
      <c r="E15" s="1036"/>
      <c r="F15" s="1036"/>
      <c r="G15" s="1036"/>
      <c r="H15" s="1036"/>
      <c r="I15" s="1036"/>
      <c r="J15" s="1036"/>
      <c r="K15" s="1036"/>
      <c r="L15" s="1036"/>
      <c r="M15" s="1036"/>
      <c r="N15" s="1036"/>
      <c r="O15" s="1036"/>
      <c r="P15" s="1037"/>
      <c r="Q15" s="1041"/>
      <c r="R15" s="1042"/>
      <c r="S15" s="1042"/>
      <c r="T15" s="1042"/>
      <c r="U15" s="1042"/>
      <c r="V15" s="1042"/>
      <c r="W15" s="1042"/>
      <c r="X15" s="1042"/>
      <c r="Y15" s="1042"/>
      <c r="Z15" s="1042"/>
      <c r="AA15" s="1042"/>
      <c r="AB15" s="1042"/>
      <c r="AC15" s="1042"/>
      <c r="AD15" s="1042"/>
      <c r="AE15" s="1043"/>
      <c r="AF15" s="1015"/>
      <c r="AG15" s="1016"/>
      <c r="AH15" s="1016"/>
      <c r="AI15" s="1016"/>
      <c r="AJ15" s="1017"/>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0" t="s">
        <v>568</v>
      </c>
      <c r="BT15" s="1011"/>
      <c r="BU15" s="1011"/>
      <c r="BV15" s="1011"/>
      <c r="BW15" s="1011"/>
      <c r="BX15" s="1011"/>
      <c r="BY15" s="1011"/>
      <c r="BZ15" s="1011"/>
      <c r="CA15" s="1011"/>
      <c r="CB15" s="1011"/>
      <c r="CC15" s="1011"/>
      <c r="CD15" s="1011"/>
      <c r="CE15" s="1011"/>
      <c r="CF15" s="1011"/>
      <c r="CG15" s="1012"/>
      <c r="CH15" s="985">
        <v>4</v>
      </c>
      <c r="CI15" s="986"/>
      <c r="CJ15" s="986"/>
      <c r="CK15" s="986"/>
      <c r="CL15" s="987"/>
      <c r="CM15" s="985">
        <v>196</v>
      </c>
      <c r="CN15" s="986"/>
      <c r="CO15" s="986"/>
      <c r="CP15" s="986"/>
      <c r="CQ15" s="987"/>
      <c r="CR15" s="985">
        <v>30</v>
      </c>
      <c r="CS15" s="986"/>
      <c r="CT15" s="986"/>
      <c r="CU15" s="986"/>
      <c r="CV15" s="987"/>
      <c r="CW15" s="985">
        <v>62</v>
      </c>
      <c r="CX15" s="986"/>
      <c r="CY15" s="986"/>
      <c r="CZ15" s="986"/>
      <c r="DA15" s="987"/>
      <c r="DB15" s="985" t="s">
        <v>488</v>
      </c>
      <c r="DC15" s="986"/>
      <c r="DD15" s="986"/>
      <c r="DE15" s="986"/>
      <c r="DF15" s="987"/>
      <c r="DG15" s="985" t="s">
        <v>488</v>
      </c>
      <c r="DH15" s="986"/>
      <c r="DI15" s="986"/>
      <c r="DJ15" s="986"/>
      <c r="DK15" s="987"/>
      <c r="DL15" s="985" t="s">
        <v>488</v>
      </c>
      <c r="DM15" s="986"/>
      <c r="DN15" s="986"/>
      <c r="DO15" s="986"/>
      <c r="DP15" s="987"/>
      <c r="DQ15" s="985" t="s">
        <v>488</v>
      </c>
      <c r="DR15" s="986"/>
      <c r="DS15" s="986"/>
      <c r="DT15" s="986"/>
      <c r="DU15" s="987"/>
      <c r="DV15" s="988"/>
      <c r="DW15" s="989"/>
      <c r="DX15" s="989"/>
      <c r="DY15" s="989"/>
      <c r="DZ15" s="990"/>
      <c r="EA15" s="205"/>
    </row>
    <row r="16" spans="1:131" s="206" customFormat="1" ht="26.25" customHeight="1">
      <c r="A16" s="212">
        <v>10</v>
      </c>
      <c r="B16" s="1035"/>
      <c r="C16" s="1036"/>
      <c r="D16" s="1036"/>
      <c r="E16" s="1036"/>
      <c r="F16" s="1036"/>
      <c r="G16" s="1036"/>
      <c r="H16" s="1036"/>
      <c r="I16" s="1036"/>
      <c r="J16" s="1036"/>
      <c r="K16" s="1036"/>
      <c r="L16" s="1036"/>
      <c r="M16" s="1036"/>
      <c r="N16" s="1036"/>
      <c r="O16" s="1036"/>
      <c r="P16" s="1037"/>
      <c r="Q16" s="1041"/>
      <c r="R16" s="1042"/>
      <c r="S16" s="1042"/>
      <c r="T16" s="1042"/>
      <c r="U16" s="1042"/>
      <c r="V16" s="1042"/>
      <c r="W16" s="1042"/>
      <c r="X16" s="1042"/>
      <c r="Y16" s="1042"/>
      <c r="Z16" s="1042"/>
      <c r="AA16" s="1042"/>
      <c r="AB16" s="1042"/>
      <c r="AC16" s="1042"/>
      <c r="AD16" s="1042"/>
      <c r="AE16" s="1043"/>
      <c r="AF16" s="1015"/>
      <c r="AG16" s="1016"/>
      <c r="AH16" s="1016"/>
      <c r="AI16" s="1016"/>
      <c r="AJ16" s="1017"/>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0" t="s">
        <v>569</v>
      </c>
      <c r="BT16" s="1011"/>
      <c r="BU16" s="1011"/>
      <c r="BV16" s="1011"/>
      <c r="BW16" s="1011"/>
      <c r="BX16" s="1011"/>
      <c r="BY16" s="1011"/>
      <c r="BZ16" s="1011"/>
      <c r="CA16" s="1011"/>
      <c r="CB16" s="1011"/>
      <c r="CC16" s="1011"/>
      <c r="CD16" s="1011"/>
      <c r="CE16" s="1011"/>
      <c r="CF16" s="1011"/>
      <c r="CG16" s="1012"/>
      <c r="CH16" s="985">
        <v>-16</v>
      </c>
      <c r="CI16" s="986"/>
      <c r="CJ16" s="986"/>
      <c r="CK16" s="986"/>
      <c r="CL16" s="987"/>
      <c r="CM16" s="985">
        <v>17</v>
      </c>
      <c r="CN16" s="986"/>
      <c r="CO16" s="986"/>
      <c r="CP16" s="986"/>
      <c r="CQ16" s="987"/>
      <c r="CR16" s="985">
        <v>15</v>
      </c>
      <c r="CS16" s="986"/>
      <c r="CT16" s="986"/>
      <c r="CU16" s="986"/>
      <c r="CV16" s="987"/>
      <c r="CW16" s="985" t="s">
        <v>488</v>
      </c>
      <c r="CX16" s="986"/>
      <c r="CY16" s="986"/>
      <c r="CZ16" s="986"/>
      <c r="DA16" s="987"/>
      <c r="DB16" s="985" t="s">
        <v>488</v>
      </c>
      <c r="DC16" s="986"/>
      <c r="DD16" s="986"/>
      <c r="DE16" s="986"/>
      <c r="DF16" s="987"/>
      <c r="DG16" s="985" t="s">
        <v>488</v>
      </c>
      <c r="DH16" s="986"/>
      <c r="DI16" s="986"/>
      <c r="DJ16" s="986"/>
      <c r="DK16" s="987"/>
      <c r="DL16" s="985" t="s">
        <v>488</v>
      </c>
      <c r="DM16" s="986"/>
      <c r="DN16" s="986"/>
      <c r="DO16" s="986"/>
      <c r="DP16" s="987"/>
      <c r="DQ16" s="985" t="s">
        <v>488</v>
      </c>
      <c r="DR16" s="986"/>
      <c r="DS16" s="986"/>
      <c r="DT16" s="986"/>
      <c r="DU16" s="987"/>
      <c r="DV16" s="988"/>
      <c r="DW16" s="989"/>
      <c r="DX16" s="989"/>
      <c r="DY16" s="989"/>
      <c r="DZ16" s="990"/>
      <c r="EA16" s="205"/>
    </row>
    <row r="17" spans="1:131" s="206" customFormat="1" ht="26.25" customHeight="1">
      <c r="A17" s="212">
        <v>11</v>
      </c>
      <c r="B17" s="1035"/>
      <c r="C17" s="1036"/>
      <c r="D17" s="1036"/>
      <c r="E17" s="1036"/>
      <c r="F17" s="1036"/>
      <c r="G17" s="1036"/>
      <c r="H17" s="1036"/>
      <c r="I17" s="1036"/>
      <c r="J17" s="1036"/>
      <c r="K17" s="1036"/>
      <c r="L17" s="1036"/>
      <c r="M17" s="1036"/>
      <c r="N17" s="1036"/>
      <c r="O17" s="1036"/>
      <c r="P17" s="1037"/>
      <c r="Q17" s="1041"/>
      <c r="R17" s="1042"/>
      <c r="S17" s="1042"/>
      <c r="T17" s="1042"/>
      <c r="U17" s="1042"/>
      <c r="V17" s="1042"/>
      <c r="W17" s="1042"/>
      <c r="X17" s="1042"/>
      <c r="Y17" s="1042"/>
      <c r="Z17" s="1042"/>
      <c r="AA17" s="1042"/>
      <c r="AB17" s="1042"/>
      <c r="AC17" s="1042"/>
      <c r="AD17" s="1042"/>
      <c r="AE17" s="1043"/>
      <c r="AF17" s="1015"/>
      <c r="AG17" s="1016"/>
      <c r="AH17" s="1016"/>
      <c r="AI17" s="1016"/>
      <c r="AJ17" s="1017"/>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0" t="s">
        <v>570</v>
      </c>
      <c r="BT17" s="1011"/>
      <c r="BU17" s="1011"/>
      <c r="BV17" s="1011"/>
      <c r="BW17" s="1011"/>
      <c r="BX17" s="1011"/>
      <c r="BY17" s="1011"/>
      <c r="BZ17" s="1011"/>
      <c r="CA17" s="1011"/>
      <c r="CB17" s="1011"/>
      <c r="CC17" s="1011"/>
      <c r="CD17" s="1011"/>
      <c r="CE17" s="1011"/>
      <c r="CF17" s="1011"/>
      <c r="CG17" s="1012"/>
      <c r="CH17" s="985">
        <v>-12</v>
      </c>
      <c r="CI17" s="986"/>
      <c r="CJ17" s="986"/>
      <c r="CK17" s="986"/>
      <c r="CL17" s="987"/>
      <c r="CM17" s="985">
        <v>2</v>
      </c>
      <c r="CN17" s="986"/>
      <c r="CO17" s="986"/>
      <c r="CP17" s="986"/>
      <c r="CQ17" s="987"/>
      <c r="CR17" s="985">
        <v>70</v>
      </c>
      <c r="CS17" s="986"/>
      <c r="CT17" s="986"/>
      <c r="CU17" s="986"/>
      <c r="CV17" s="987"/>
      <c r="CW17" s="985" t="s">
        <v>488</v>
      </c>
      <c r="CX17" s="986"/>
      <c r="CY17" s="986"/>
      <c r="CZ17" s="986"/>
      <c r="DA17" s="987"/>
      <c r="DB17" s="985" t="s">
        <v>488</v>
      </c>
      <c r="DC17" s="986"/>
      <c r="DD17" s="986"/>
      <c r="DE17" s="986"/>
      <c r="DF17" s="987"/>
      <c r="DG17" s="985" t="s">
        <v>488</v>
      </c>
      <c r="DH17" s="986"/>
      <c r="DI17" s="986"/>
      <c r="DJ17" s="986"/>
      <c r="DK17" s="987"/>
      <c r="DL17" s="985" t="s">
        <v>488</v>
      </c>
      <c r="DM17" s="986"/>
      <c r="DN17" s="986"/>
      <c r="DO17" s="986"/>
      <c r="DP17" s="987"/>
      <c r="DQ17" s="985" t="s">
        <v>488</v>
      </c>
      <c r="DR17" s="986"/>
      <c r="DS17" s="986"/>
      <c r="DT17" s="986"/>
      <c r="DU17" s="987"/>
      <c r="DV17" s="988"/>
      <c r="DW17" s="989"/>
      <c r="DX17" s="989"/>
      <c r="DY17" s="989"/>
      <c r="DZ17" s="990"/>
      <c r="EA17" s="205"/>
    </row>
    <row r="18" spans="1:131" s="206" customFormat="1" ht="26.25" customHeight="1">
      <c r="A18" s="212">
        <v>12</v>
      </c>
      <c r="B18" s="1035"/>
      <c r="C18" s="1036"/>
      <c r="D18" s="1036"/>
      <c r="E18" s="1036"/>
      <c r="F18" s="1036"/>
      <c r="G18" s="1036"/>
      <c r="H18" s="1036"/>
      <c r="I18" s="1036"/>
      <c r="J18" s="1036"/>
      <c r="K18" s="1036"/>
      <c r="L18" s="1036"/>
      <c r="M18" s="1036"/>
      <c r="N18" s="1036"/>
      <c r="O18" s="1036"/>
      <c r="P18" s="1037"/>
      <c r="Q18" s="1041"/>
      <c r="R18" s="1042"/>
      <c r="S18" s="1042"/>
      <c r="T18" s="1042"/>
      <c r="U18" s="1042"/>
      <c r="V18" s="1042"/>
      <c r="W18" s="1042"/>
      <c r="X18" s="1042"/>
      <c r="Y18" s="1042"/>
      <c r="Z18" s="1042"/>
      <c r="AA18" s="1042"/>
      <c r="AB18" s="1042"/>
      <c r="AC18" s="1042"/>
      <c r="AD18" s="1042"/>
      <c r="AE18" s="1043"/>
      <c r="AF18" s="1015"/>
      <c r="AG18" s="1016"/>
      <c r="AH18" s="1016"/>
      <c r="AI18" s="1016"/>
      <c r="AJ18" s="1017"/>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0" t="s">
        <v>571</v>
      </c>
      <c r="BT18" s="1011"/>
      <c r="BU18" s="1011"/>
      <c r="BV18" s="1011"/>
      <c r="BW18" s="1011"/>
      <c r="BX18" s="1011"/>
      <c r="BY18" s="1011"/>
      <c r="BZ18" s="1011"/>
      <c r="CA18" s="1011"/>
      <c r="CB18" s="1011"/>
      <c r="CC18" s="1011"/>
      <c r="CD18" s="1011"/>
      <c r="CE18" s="1011"/>
      <c r="CF18" s="1011"/>
      <c r="CG18" s="1012"/>
      <c r="CH18" s="985" t="s">
        <v>488</v>
      </c>
      <c r="CI18" s="986"/>
      <c r="CJ18" s="986"/>
      <c r="CK18" s="986"/>
      <c r="CL18" s="987"/>
      <c r="CM18" s="985" t="s">
        <v>488</v>
      </c>
      <c r="CN18" s="986"/>
      <c r="CO18" s="986"/>
      <c r="CP18" s="986"/>
      <c r="CQ18" s="987"/>
      <c r="CR18" s="985">
        <v>10</v>
      </c>
      <c r="CS18" s="986"/>
      <c r="CT18" s="986"/>
      <c r="CU18" s="986"/>
      <c r="CV18" s="987"/>
      <c r="CW18" s="985" t="s">
        <v>488</v>
      </c>
      <c r="CX18" s="986"/>
      <c r="CY18" s="986"/>
      <c r="CZ18" s="986"/>
      <c r="DA18" s="987"/>
      <c r="DB18" s="985" t="s">
        <v>488</v>
      </c>
      <c r="DC18" s="986"/>
      <c r="DD18" s="986"/>
      <c r="DE18" s="986"/>
      <c r="DF18" s="987"/>
      <c r="DG18" s="985" t="s">
        <v>488</v>
      </c>
      <c r="DH18" s="986"/>
      <c r="DI18" s="986"/>
      <c r="DJ18" s="986"/>
      <c r="DK18" s="987"/>
      <c r="DL18" s="985" t="s">
        <v>488</v>
      </c>
      <c r="DM18" s="986"/>
      <c r="DN18" s="986"/>
      <c r="DO18" s="986"/>
      <c r="DP18" s="987"/>
      <c r="DQ18" s="985" t="s">
        <v>488</v>
      </c>
      <c r="DR18" s="986"/>
      <c r="DS18" s="986"/>
      <c r="DT18" s="986"/>
      <c r="DU18" s="987"/>
      <c r="DV18" s="988"/>
      <c r="DW18" s="989"/>
      <c r="DX18" s="989"/>
      <c r="DY18" s="989"/>
      <c r="DZ18" s="990"/>
      <c r="EA18" s="205"/>
    </row>
    <row r="19" spans="1:131" s="206" customFormat="1" ht="26.25" customHeight="1">
      <c r="A19" s="212">
        <v>13</v>
      </c>
      <c r="B19" s="1035"/>
      <c r="C19" s="1036"/>
      <c r="D19" s="1036"/>
      <c r="E19" s="1036"/>
      <c r="F19" s="1036"/>
      <c r="G19" s="1036"/>
      <c r="H19" s="1036"/>
      <c r="I19" s="1036"/>
      <c r="J19" s="1036"/>
      <c r="K19" s="1036"/>
      <c r="L19" s="1036"/>
      <c r="M19" s="1036"/>
      <c r="N19" s="1036"/>
      <c r="O19" s="1036"/>
      <c r="P19" s="1037"/>
      <c r="Q19" s="1041"/>
      <c r="R19" s="1042"/>
      <c r="S19" s="1042"/>
      <c r="T19" s="1042"/>
      <c r="U19" s="1042"/>
      <c r="V19" s="1042"/>
      <c r="W19" s="1042"/>
      <c r="X19" s="1042"/>
      <c r="Y19" s="1042"/>
      <c r="Z19" s="1042"/>
      <c r="AA19" s="1042"/>
      <c r="AB19" s="1042"/>
      <c r="AC19" s="1042"/>
      <c r="AD19" s="1042"/>
      <c r="AE19" s="1043"/>
      <c r="AF19" s="1015"/>
      <c r="AG19" s="1016"/>
      <c r="AH19" s="1016"/>
      <c r="AI19" s="1016"/>
      <c r="AJ19" s="1017"/>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0" t="s">
        <v>572</v>
      </c>
      <c r="BT19" s="1011"/>
      <c r="BU19" s="1011"/>
      <c r="BV19" s="1011"/>
      <c r="BW19" s="1011"/>
      <c r="BX19" s="1011"/>
      <c r="BY19" s="1011"/>
      <c r="BZ19" s="1011"/>
      <c r="CA19" s="1011"/>
      <c r="CB19" s="1011"/>
      <c r="CC19" s="1011"/>
      <c r="CD19" s="1011"/>
      <c r="CE19" s="1011"/>
      <c r="CF19" s="1011"/>
      <c r="CG19" s="1012"/>
      <c r="CH19" s="985">
        <v>-1</v>
      </c>
      <c r="CI19" s="986"/>
      <c r="CJ19" s="986"/>
      <c r="CK19" s="986"/>
      <c r="CL19" s="987"/>
      <c r="CM19" s="985">
        <v>39</v>
      </c>
      <c r="CN19" s="986"/>
      <c r="CO19" s="986"/>
      <c r="CP19" s="986"/>
      <c r="CQ19" s="987"/>
      <c r="CR19" s="985">
        <v>20</v>
      </c>
      <c r="CS19" s="986"/>
      <c r="CT19" s="986"/>
      <c r="CU19" s="986"/>
      <c r="CV19" s="987"/>
      <c r="CW19" s="985">
        <v>17</v>
      </c>
      <c r="CX19" s="986"/>
      <c r="CY19" s="986"/>
      <c r="CZ19" s="986"/>
      <c r="DA19" s="987"/>
      <c r="DB19" s="985" t="s">
        <v>488</v>
      </c>
      <c r="DC19" s="986"/>
      <c r="DD19" s="986"/>
      <c r="DE19" s="986"/>
      <c r="DF19" s="987"/>
      <c r="DG19" s="985" t="s">
        <v>488</v>
      </c>
      <c r="DH19" s="986"/>
      <c r="DI19" s="986"/>
      <c r="DJ19" s="986"/>
      <c r="DK19" s="987"/>
      <c r="DL19" s="985" t="s">
        <v>488</v>
      </c>
      <c r="DM19" s="986"/>
      <c r="DN19" s="986"/>
      <c r="DO19" s="986"/>
      <c r="DP19" s="987"/>
      <c r="DQ19" s="985" t="s">
        <v>488</v>
      </c>
      <c r="DR19" s="986"/>
      <c r="DS19" s="986"/>
      <c r="DT19" s="986"/>
      <c r="DU19" s="987"/>
      <c r="DV19" s="988"/>
      <c r="DW19" s="989"/>
      <c r="DX19" s="989"/>
      <c r="DY19" s="989"/>
      <c r="DZ19" s="990"/>
      <c r="EA19" s="205"/>
    </row>
    <row r="20" spans="1:131" s="206" customFormat="1" ht="26.25" customHeight="1">
      <c r="A20" s="212">
        <v>14</v>
      </c>
      <c r="B20" s="1035"/>
      <c r="C20" s="1036"/>
      <c r="D20" s="1036"/>
      <c r="E20" s="1036"/>
      <c r="F20" s="1036"/>
      <c r="G20" s="1036"/>
      <c r="H20" s="1036"/>
      <c r="I20" s="1036"/>
      <c r="J20" s="1036"/>
      <c r="K20" s="1036"/>
      <c r="L20" s="1036"/>
      <c r="M20" s="1036"/>
      <c r="N20" s="1036"/>
      <c r="O20" s="1036"/>
      <c r="P20" s="1037"/>
      <c r="Q20" s="1041"/>
      <c r="R20" s="1042"/>
      <c r="S20" s="1042"/>
      <c r="T20" s="1042"/>
      <c r="U20" s="1042"/>
      <c r="V20" s="1042"/>
      <c r="W20" s="1042"/>
      <c r="X20" s="1042"/>
      <c r="Y20" s="1042"/>
      <c r="Z20" s="1042"/>
      <c r="AA20" s="1042"/>
      <c r="AB20" s="1042"/>
      <c r="AC20" s="1042"/>
      <c r="AD20" s="1042"/>
      <c r="AE20" s="1043"/>
      <c r="AF20" s="1015"/>
      <c r="AG20" s="1016"/>
      <c r="AH20" s="1016"/>
      <c r="AI20" s="1016"/>
      <c r="AJ20" s="1017"/>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0" t="s">
        <v>573</v>
      </c>
      <c r="BT20" s="1011"/>
      <c r="BU20" s="1011"/>
      <c r="BV20" s="1011"/>
      <c r="BW20" s="1011"/>
      <c r="BX20" s="1011"/>
      <c r="BY20" s="1011"/>
      <c r="BZ20" s="1011"/>
      <c r="CA20" s="1011"/>
      <c r="CB20" s="1011"/>
      <c r="CC20" s="1011"/>
      <c r="CD20" s="1011"/>
      <c r="CE20" s="1011"/>
      <c r="CF20" s="1011"/>
      <c r="CG20" s="1012"/>
      <c r="CH20" s="985">
        <v>187</v>
      </c>
      <c r="CI20" s="986"/>
      <c r="CJ20" s="986"/>
      <c r="CK20" s="986"/>
      <c r="CL20" s="987"/>
      <c r="CM20" s="985">
        <v>12334</v>
      </c>
      <c r="CN20" s="986"/>
      <c r="CO20" s="986"/>
      <c r="CP20" s="986"/>
      <c r="CQ20" s="987"/>
      <c r="CR20" s="985">
        <v>0</v>
      </c>
      <c r="CS20" s="986"/>
      <c r="CT20" s="986"/>
      <c r="CU20" s="986"/>
      <c r="CV20" s="987"/>
      <c r="CW20" s="985" t="s">
        <v>488</v>
      </c>
      <c r="CX20" s="986"/>
      <c r="CY20" s="986"/>
      <c r="CZ20" s="986"/>
      <c r="DA20" s="987"/>
      <c r="DB20" s="985" t="s">
        <v>488</v>
      </c>
      <c r="DC20" s="986"/>
      <c r="DD20" s="986"/>
      <c r="DE20" s="986"/>
      <c r="DF20" s="987"/>
      <c r="DG20" s="985" t="s">
        <v>488</v>
      </c>
      <c r="DH20" s="986"/>
      <c r="DI20" s="986"/>
      <c r="DJ20" s="986"/>
      <c r="DK20" s="987"/>
      <c r="DL20" s="985" t="s">
        <v>488</v>
      </c>
      <c r="DM20" s="986"/>
      <c r="DN20" s="986"/>
      <c r="DO20" s="986"/>
      <c r="DP20" s="987"/>
      <c r="DQ20" s="985" t="s">
        <v>488</v>
      </c>
      <c r="DR20" s="986"/>
      <c r="DS20" s="986"/>
      <c r="DT20" s="986"/>
      <c r="DU20" s="987"/>
      <c r="DV20" s="988"/>
      <c r="DW20" s="989"/>
      <c r="DX20" s="989"/>
      <c r="DY20" s="989"/>
      <c r="DZ20" s="990"/>
      <c r="EA20" s="205"/>
    </row>
    <row r="21" spans="1:131" s="206" customFormat="1" ht="26.25" customHeight="1" thickBot="1">
      <c r="A21" s="212">
        <v>15</v>
      </c>
      <c r="B21" s="1035"/>
      <c r="C21" s="1036"/>
      <c r="D21" s="1036"/>
      <c r="E21" s="1036"/>
      <c r="F21" s="1036"/>
      <c r="G21" s="1036"/>
      <c r="H21" s="1036"/>
      <c r="I21" s="1036"/>
      <c r="J21" s="1036"/>
      <c r="K21" s="1036"/>
      <c r="L21" s="1036"/>
      <c r="M21" s="1036"/>
      <c r="N21" s="1036"/>
      <c r="O21" s="1036"/>
      <c r="P21" s="1037"/>
      <c r="Q21" s="1041"/>
      <c r="R21" s="1042"/>
      <c r="S21" s="1042"/>
      <c r="T21" s="1042"/>
      <c r="U21" s="1042"/>
      <c r="V21" s="1042"/>
      <c r="W21" s="1042"/>
      <c r="X21" s="1042"/>
      <c r="Y21" s="1042"/>
      <c r="Z21" s="1042"/>
      <c r="AA21" s="1042"/>
      <c r="AB21" s="1042"/>
      <c r="AC21" s="1042"/>
      <c r="AD21" s="1042"/>
      <c r="AE21" s="1043"/>
      <c r="AF21" s="1015"/>
      <c r="AG21" s="1016"/>
      <c r="AH21" s="1016"/>
      <c r="AI21" s="1016"/>
      <c r="AJ21" s="1017"/>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0" t="s">
        <v>574</v>
      </c>
      <c r="BT21" s="1011"/>
      <c r="BU21" s="1011"/>
      <c r="BV21" s="1011"/>
      <c r="BW21" s="1011"/>
      <c r="BX21" s="1011"/>
      <c r="BY21" s="1011"/>
      <c r="BZ21" s="1011"/>
      <c r="CA21" s="1011"/>
      <c r="CB21" s="1011"/>
      <c r="CC21" s="1011"/>
      <c r="CD21" s="1011"/>
      <c r="CE21" s="1011"/>
      <c r="CF21" s="1011"/>
      <c r="CG21" s="1012"/>
      <c r="CH21" s="985">
        <v>-56</v>
      </c>
      <c r="CI21" s="986"/>
      <c r="CJ21" s="986"/>
      <c r="CK21" s="986"/>
      <c r="CL21" s="987"/>
      <c r="CM21" s="985">
        <v>-62</v>
      </c>
      <c r="CN21" s="986"/>
      <c r="CO21" s="986"/>
      <c r="CP21" s="986"/>
      <c r="CQ21" s="987"/>
      <c r="CR21" s="985">
        <v>40</v>
      </c>
      <c r="CS21" s="986"/>
      <c r="CT21" s="986"/>
      <c r="CU21" s="986"/>
      <c r="CV21" s="987"/>
      <c r="CW21" s="985" t="s">
        <v>488</v>
      </c>
      <c r="CX21" s="986"/>
      <c r="CY21" s="986"/>
      <c r="CZ21" s="986"/>
      <c r="DA21" s="987"/>
      <c r="DB21" s="985" t="s">
        <v>488</v>
      </c>
      <c r="DC21" s="986"/>
      <c r="DD21" s="986"/>
      <c r="DE21" s="986"/>
      <c r="DF21" s="987"/>
      <c r="DG21" s="985" t="s">
        <v>488</v>
      </c>
      <c r="DH21" s="986"/>
      <c r="DI21" s="986"/>
      <c r="DJ21" s="986"/>
      <c r="DK21" s="987"/>
      <c r="DL21" s="985" t="s">
        <v>488</v>
      </c>
      <c r="DM21" s="986"/>
      <c r="DN21" s="986"/>
      <c r="DO21" s="986"/>
      <c r="DP21" s="987"/>
      <c r="DQ21" s="985" t="s">
        <v>488</v>
      </c>
      <c r="DR21" s="986"/>
      <c r="DS21" s="986"/>
      <c r="DT21" s="986"/>
      <c r="DU21" s="987"/>
      <c r="DV21" s="988"/>
      <c r="DW21" s="989"/>
      <c r="DX21" s="989"/>
      <c r="DY21" s="989"/>
      <c r="DZ21" s="990"/>
      <c r="EA21" s="205"/>
    </row>
    <row r="22" spans="1:131" s="206" customFormat="1" ht="26.25" customHeight="1">
      <c r="A22" s="212">
        <v>16</v>
      </c>
      <c r="B22" s="1035"/>
      <c r="C22" s="1036"/>
      <c r="D22" s="1036"/>
      <c r="E22" s="1036"/>
      <c r="F22" s="1036"/>
      <c r="G22" s="1036"/>
      <c r="H22" s="1036"/>
      <c r="I22" s="1036"/>
      <c r="J22" s="1036"/>
      <c r="K22" s="1036"/>
      <c r="L22" s="1036"/>
      <c r="M22" s="1036"/>
      <c r="N22" s="1036"/>
      <c r="O22" s="1036"/>
      <c r="P22" s="1037"/>
      <c r="Q22" s="1079"/>
      <c r="R22" s="1080"/>
      <c r="S22" s="1080"/>
      <c r="T22" s="1080"/>
      <c r="U22" s="1080"/>
      <c r="V22" s="1080"/>
      <c r="W22" s="1080"/>
      <c r="X22" s="1080"/>
      <c r="Y22" s="1080"/>
      <c r="Z22" s="1080"/>
      <c r="AA22" s="1080"/>
      <c r="AB22" s="1080"/>
      <c r="AC22" s="1080"/>
      <c r="AD22" s="1080"/>
      <c r="AE22" s="1081"/>
      <c r="AF22" s="1015"/>
      <c r="AG22" s="1016"/>
      <c r="AH22" s="1016"/>
      <c r="AI22" s="1016"/>
      <c r="AJ22" s="1017"/>
      <c r="AK22" s="1075"/>
      <c r="AL22" s="1076"/>
      <c r="AM22" s="1076"/>
      <c r="AN22" s="1076"/>
      <c r="AO22" s="1076"/>
      <c r="AP22" s="1076"/>
      <c r="AQ22" s="1076"/>
      <c r="AR22" s="1076"/>
      <c r="AS22" s="1076"/>
      <c r="AT22" s="1076"/>
      <c r="AU22" s="1077"/>
      <c r="AV22" s="1077"/>
      <c r="AW22" s="1077"/>
      <c r="AX22" s="1077"/>
      <c r="AY22" s="1078"/>
      <c r="AZ22" s="1033" t="s">
        <v>366</v>
      </c>
      <c r="BA22" s="1033"/>
      <c r="BB22" s="1033"/>
      <c r="BC22" s="1033"/>
      <c r="BD22" s="1034"/>
      <c r="BE22" s="204"/>
      <c r="BF22" s="204"/>
      <c r="BG22" s="204"/>
      <c r="BH22" s="204"/>
      <c r="BI22" s="204"/>
      <c r="BJ22" s="204"/>
      <c r="BK22" s="204"/>
      <c r="BL22" s="204"/>
      <c r="BM22" s="204"/>
      <c r="BN22" s="204"/>
      <c r="BO22" s="204"/>
      <c r="BP22" s="204"/>
      <c r="BQ22" s="213">
        <v>16</v>
      </c>
      <c r="BR22" s="214"/>
      <c r="BS22" s="1010" t="s">
        <v>575</v>
      </c>
      <c r="BT22" s="1011"/>
      <c r="BU22" s="1011"/>
      <c r="BV22" s="1011"/>
      <c r="BW22" s="1011"/>
      <c r="BX22" s="1011"/>
      <c r="BY22" s="1011"/>
      <c r="BZ22" s="1011"/>
      <c r="CA22" s="1011"/>
      <c r="CB22" s="1011"/>
      <c r="CC22" s="1011"/>
      <c r="CD22" s="1011"/>
      <c r="CE22" s="1011"/>
      <c r="CF22" s="1011"/>
      <c r="CG22" s="1012"/>
      <c r="CH22" s="985">
        <v>1275</v>
      </c>
      <c r="CI22" s="986"/>
      <c r="CJ22" s="986"/>
      <c r="CK22" s="986"/>
      <c r="CL22" s="987"/>
      <c r="CM22" s="985">
        <v>24790</v>
      </c>
      <c r="CN22" s="986"/>
      <c r="CO22" s="986"/>
      <c r="CP22" s="986"/>
      <c r="CQ22" s="987"/>
      <c r="CR22" s="985">
        <v>1</v>
      </c>
      <c r="CS22" s="986"/>
      <c r="CT22" s="986"/>
      <c r="CU22" s="986"/>
      <c r="CV22" s="987"/>
      <c r="CW22" s="985" t="s">
        <v>488</v>
      </c>
      <c r="CX22" s="986"/>
      <c r="CY22" s="986"/>
      <c r="CZ22" s="986"/>
      <c r="DA22" s="987"/>
      <c r="DB22" s="985" t="s">
        <v>488</v>
      </c>
      <c r="DC22" s="986"/>
      <c r="DD22" s="986"/>
      <c r="DE22" s="986"/>
      <c r="DF22" s="987"/>
      <c r="DG22" s="985" t="s">
        <v>488</v>
      </c>
      <c r="DH22" s="986"/>
      <c r="DI22" s="986"/>
      <c r="DJ22" s="986"/>
      <c r="DK22" s="987"/>
      <c r="DL22" s="985" t="s">
        <v>488</v>
      </c>
      <c r="DM22" s="986"/>
      <c r="DN22" s="986"/>
      <c r="DO22" s="986"/>
      <c r="DP22" s="987"/>
      <c r="DQ22" s="985" t="s">
        <v>488</v>
      </c>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6">
        <v>140427</v>
      </c>
      <c r="R23" s="1067"/>
      <c r="S23" s="1067"/>
      <c r="T23" s="1067"/>
      <c r="U23" s="1067"/>
      <c r="V23" s="1067">
        <v>137650</v>
      </c>
      <c r="W23" s="1067"/>
      <c r="X23" s="1067"/>
      <c r="Y23" s="1067"/>
      <c r="Z23" s="1067"/>
      <c r="AA23" s="1067">
        <v>2777</v>
      </c>
      <c r="AB23" s="1067"/>
      <c r="AC23" s="1067"/>
      <c r="AD23" s="1067"/>
      <c r="AE23" s="1068"/>
      <c r="AF23" s="1069">
        <v>2364</v>
      </c>
      <c r="AG23" s="1067"/>
      <c r="AH23" s="1067"/>
      <c r="AI23" s="1067"/>
      <c r="AJ23" s="1070"/>
      <c r="AK23" s="1071"/>
      <c r="AL23" s="1072"/>
      <c r="AM23" s="1072"/>
      <c r="AN23" s="1072"/>
      <c r="AO23" s="1072"/>
      <c r="AP23" s="1067">
        <v>148477</v>
      </c>
      <c r="AQ23" s="1067"/>
      <c r="AR23" s="1067"/>
      <c r="AS23" s="1067"/>
      <c r="AT23" s="1067"/>
      <c r="AU23" s="1073"/>
      <c r="AV23" s="1073"/>
      <c r="AW23" s="1073"/>
      <c r="AX23" s="1073"/>
      <c r="AY23" s="1074"/>
      <c r="AZ23" s="1063" t="s">
        <v>109</v>
      </c>
      <c r="BA23" s="1064"/>
      <c r="BB23" s="1064"/>
      <c r="BC23" s="1064"/>
      <c r="BD23" s="1065"/>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2" t="s">
        <v>369</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1" t="s">
        <v>370</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7" t="s">
        <v>374</v>
      </c>
      <c r="AG26" s="1004"/>
      <c r="AH26" s="1004"/>
      <c r="AI26" s="1004"/>
      <c r="AJ26" s="1058"/>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9"/>
      <c r="AG27" s="1007"/>
      <c r="AH27" s="1007"/>
      <c r="AI27" s="1007"/>
      <c r="AJ27" s="1060"/>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8" t="s">
        <v>379</v>
      </c>
      <c r="C28" s="1049"/>
      <c r="D28" s="1049"/>
      <c r="E28" s="1049"/>
      <c r="F28" s="1049"/>
      <c r="G28" s="1049"/>
      <c r="H28" s="1049"/>
      <c r="I28" s="1049"/>
      <c r="J28" s="1049"/>
      <c r="K28" s="1049"/>
      <c r="L28" s="1049"/>
      <c r="M28" s="1049"/>
      <c r="N28" s="1049"/>
      <c r="O28" s="1049"/>
      <c r="P28" s="1050"/>
      <c r="Q28" s="1051">
        <v>38285</v>
      </c>
      <c r="R28" s="1052"/>
      <c r="S28" s="1052"/>
      <c r="T28" s="1052"/>
      <c r="U28" s="1052"/>
      <c r="V28" s="1052">
        <v>39085</v>
      </c>
      <c r="W28" s="1052"/>
      <c r="X28" s="1052"/>
      <c r="Y28" s="1052"/>
      <c r="Z28" s="1052"/>
      <c r="AA28" s="1052">
        <f t="shared" ref="AA28:AA37" si="0">Q28-V28</f>
        <v>-800</v>
      </c>
      <c r="AB28" s="1052"/>
      <c r="AC28" s="1052"/>
      <c r="AD28" s="1052"/>
      <c r="AE28" s="1053"/>
      <c r="AF28" s="1054">
        <v>-800</v>
      </c>
      <c r="AG28" s="1052"/>
      <c r="AH28" s="1052"/>
      <c r="AI28" s="1052"/>
      <c r="AJ28" s="1055"/>
      <c r="AK28" s="1056">
        <v>3360</v>
      </c>
      <c r="AL28" s="1044"/>
      <c r="AM28" s="1044"/>
      <c r="AN28" s="1044"/>
      <c r="AO28" s="1044"/>
      <c r="AP28" s="1044" t="s">
        <v>488</v>
      </c>
      <c r="AQ28" s="1044"/>
      <c r="AR28" s="1044"/>
      <c r="AS28" s="1044"/>
      <c r="AT28" s="1044"/>
      <c r="AU28" s="1044" t="s">
        <v>488</v>
      </c>
      <c r="AV28" s="1044"/>
      <c r="AW28" s="1044"/>
      <c r="AX28" s="1044"/>
      <c r="AY28" s="1044"/>
      <c r="AZ28" s="1045" t="s">
        <v>488</v>
      </c>
      <c r="BA28" s="1045"/>
      <c r="BB28" s="1045"/>
      <c r="BC28" s="1045"/>
      <c r="BD28" s="1045"/>
      <c r="BE28" s="1046"/>
      <c r="BF28" s="1046"/>
      <c r="BG28" s="1046"/>
      <c r="BH28" s="1046"/>
      <c r="BI28" s="1047"/>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5" t="s">
        <v>380</v>
      </c>
      <c r="C29" s="1036"/>
      <c r="D29" s="1036"/>
      <c r="E29" s="1036"/>
      <c r="F29" s="1036"/>
      <c r="G29" s="1036"/>
      <c r="H29" s="1036"/>
      <c r="I29" s="1036"/>
      <c r="J29" s="1036"/>
      <c r="K29" s="1036"/>
      <c r="L29" s="1036"/>
      <c r="M29" s="1036"/>
      <c r="N29" s="1036"/>
      <c r="O29" s="1036"/>
      <c r="P29" s="1037"/>
      <c r="Q29" s="1041">
        <v>19881</v>
      </c>
      <c r="R29" s="1042"/>
      <c r="S29" s="1042"/>
      <c r="T29" s="1042"/>
      <c r="U29" s="1042"/>
      <c r="V29" s="1042">
        <v>20105</v>
      </c>
      <c r="W29" s="1042"/>
      <c r="X29" s="1042"/>
      <c r="Y29" s="1042"/>
      <c r="Z29" s="1042"/>
      <c r="AA29" s="1042">
        <f t="shared" si="0"/>
        <v>-224</v>
      </c>
      <c r="AB29" s="1042"/>
      <c r="AC29" s="1042"/>
      <c r="AD29" s="1042"/>
      <c r="AE29" s="1043"/>
      <c r="AF29" s="1015">
        <v>-224</v>
      </c>
      <c r="AG29" s="1016"/>
      <c r="AH29" s="1016"/>
      <c r="AI29" s="1016"/>
      <c r="AJ29" s="1017"/>
      <c r="AK29" s="976" t="s">
        <v>488</v>
      </c>
      <c r="AL29" s="967"/>
      <c r="AM29" s="967"/>
      <c r="AN29" s="967"/>
      <c r="AO29" s="967"/>
      <c r="AP29" s="967">
        <v>514</v>
      </c>
      <c r="AQ29" s="967"/>
      <c r="AR29" s="967"/>
      <c r="AS29" s="967"/>
      <c r="AT29" s="967"/>
      <c r="AU29" s="967" t="s">
        <v>488</v>
      </c>
      <c r="AV29" s="967"/>
      <c r="AW29" s="967"/>
      <c r="AX29" s="967"/>
      <c r="AY29" s="967"/>
      <c r="AZ29" s="1040" t="s">
        <v>488</v>
      </c>
      <c r="BA29" s="1040"/>
      <c r="BB29" s="1040"/>
      <c r="BC29" s="1040"/>
      <c r="BD29" s="1040"/>
      <c r="BE29" s="1030"/>
      <c r="BF29" s="1030"/>
      <c r="BG29" s="1030"/>
      <c r="BH29" s="1030"/>
      <c r="BI29" s="1031"/>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5" t="s">
        <v>381</v>
      </c>
      <c r="C30" s="1036"/>
      <c r="D30" s="1036"/>
      <c r="E30" s="1036"/>
      <c r="F30" s="1036"/>
      <c r="G30" s="1036"/>
      <c r="H30" s="1036"/>
      <c r="I30" s="1036"/>
      <c r="J30" s="1036"/>
      <c r="K30" s="1036"/>
      <c r="L30" s="1036"/>
      <c r="M30" s="1036"/>
      <c r="N30" s="1036"/>
      <c r="O30" s="1036"/>
      <c r="P30" s="1037"/>
      <c r="Q30" s="1041">
        <v>26759</v>
      </c>
      <c r="R30" s="1042"/>
      <c r="S30" s="1042"/>
      <c r="T30" s="1042"/>
      <c r="U30" s="1042"/>
      <c r="V30" s="1042">
        <v>26144</v>
      </c>
      <c r="W30" s="1042"/>
      <c r="X30" s="1042"/>
      <c r="Y30" s="1042"/>
      <c r="Z30" s="1042"/>
      <c r="AA30" s="1042">
        <f t="shared" si="0"/>
        <v>615</v>
      </c>
      <c r="AB30" s="1042"/>
      <c r="AC30" s="1042"/>
      <c r="AD30" s="1042"/>
      <c r="AE30" s="1043"/>
      <c r="AF30" s="1015">
        <v>615</v>
      </c>
      <c r="AG30" s="1016"/>
      <c r="AH30" s="1016"/>
      <c r="AI30" s="1016"/>
      <c r="AJ30" s="1017"/>
      <c r="AK30" s="976">
        <v>4298</v>
      </c>
      <c r="AL30" s="967"/>
      <c r="AM30" s="967"/>
      <c r="AN30" s="967"/>
      <c r="AO30" s="967"/>
      <c r="AP30" s="967" t="s">
        <v>488</v>
      </c>
      <c r="AQ30" s="967"/>
      <c r="AR30" s="967"/>
      <c r="AS30" s="967"/>
      <c r="AT30" s="967"/>
      <c r="AU30" s="967" t="s">
        <v>488</v>
      </c>
      <c r="AV30" s="967"/>
      <c r="AW30" s="967"/>
      <c r="AX30" s="967"/>
      <c r="AY30" s="967"/>
      <c r="AZ30" s="1040" t="s">
        <v>488</v>
      </c>
      <c r="BA30" s="1040"/>
      <c r="BB30" s="1040"/>
      <c r="BC30" s="1040"/>
      <c r="BD30" s="1040"/>
      <c r="BE30" s="1030"/>
      <c r="BF30" s="1030"/>
      <c r="BG30" s="1030"/>
      <c r="BH30" s="1030"/>
      <c r="BI30" s="1031"/>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5" t="s">
        <v>382</v>
      </c>
      <c r="C31" s="1036"/>
      <c r="D31" s="1036"/>
      <c r="E31" s="1036"/>
      <c r="F31" s="1036"/>
      <c r="G31" s="1036"/>
      <c r="H31" s="1036"/>
      <c r="I31" s="1036"/>
      <c r="J31" s="1036"/>
      <c r="K31" s="1036"/>
      <c r="L31" s="1036"/>
      <c r="M31" s="1036"/>
      <c r="N31" s="1036"/>
      <c r="O31" s="1036"/>
      <c r="P31" s="1037"/>
      <c r="Q31" s="1041">
        <v>3898</v>
      </c>
      <c r="R31" s="1042"/>
      <c r="S31" s="1042"/>
      <c r="T31" s="1042"/>
      <c r="U31" s="1042"/>
      <c r="V31" s="1042">
        <v>3823</v>
      </c>
      <c r="W31" s="1042"/>
      <c r="X31" s="1042"/>
      <c r="Y31" s="1042"/>
      <c r="Z31" s="1042"/>
      <c r="AA31" s="1042">
        <f t="shared" si="0"/>
        <v>75</v>
      </c>
      <c r="AB31" s="1042"/>
      <c r="AC31" s="1042"/>
      <c r="AD31" s="1042"/>
      <c r="AE31" s="1043"/>
      <c r="AF31" s="1015">
        <v>75</v>
      </c>
      <c r="AG31" s="1016"/>
      <c r="AH31" s="1016"/>
      <c r="AI31" s="1016"/>
      <c r="AJ31" s="1017"/>
      <c r="AK31" s="976">
        <v>1022</v>
      </c>
      <c r="AL31" s="967"/>
      <c r="AM31" s="967"/>
      <c r="AN31" s="967"/>
      <c r="AO31" s="967"/>
      <c r="AP31" s="967" t="s">
        <v>488</v>
      </c>
      <c r="AQ31" s="967"/>
      <c r="AR31" s="967"/>
      <c r="AS31" s="967"/>
      <c r="AT31" s="967"/>
      <c r="AU31" s="967" t="s">
        <v>488</v>
      </c>
      <c r="AV31" s="967"/>
      <c r="AW31" s="967"/>
      <c r="AX31" s="967"/>
      <c r="AY31" s="967"/>
      <c r="AZ31" s="1040" t="s">
        <v>488</v>
      </c>
      <c r="BA31" s="1040"/>
      <c r="BB31" s="1040"/>
      <c r="BC31" s="1040"/>
      <c r="BD31" s="1040"/>
      <c r="BE31" s="1030"/>
      <c r="BF31" s="1030"/>
      <c r="BG31" s="1030"/>
      <c r="BH31" s="1030"/>
      <c r="BI31" s="1031"/>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5" t="s">
        <v>383</v>
      </c>
      <c r="C32" s="1036"/>
      <c r="D32" s="1036"/>
      <c r="E32" s="1036"/>
      <c r="F32" s="1036"/>
      <c r="G32" s="1036"/>
      <c r="H32" s="1036"/>
      <c r="I32" s="1036"/>
      <c r="J32" s="1036"/>
      <c r="K32" s="1036"/>
      <c r="L32" s="1036"/>
      <c r="M32" s="1036"/>
      <c r="N32" s="1036"/>
      <c r="O32" s="1036"/>
      <c r="P32" s="1037"/>
      <c r="Q32" s="1041">
        <v>4570</v>
      </c>
      <c r="R32" s="1042"/>
      <c r="S32" s="1042"/>
      <c r="T32" s="1042"/>
      <c r="U32" s="1042"/>
      <c r="V32" s="1042">
        <v>4209</v>
      </c>
      <c r="W32" s="1042"/>
      <c r="X32" s="1042"/>
      <c r="Y32" s="1042"/>
      <c r="Z32" s="1042"/>
      <c r="AA32" s="1042">
        <f t="shared" si="0"/>
        <v>361</v>
      </c>
      <c r="AB32" s="1042"/>
      <c r="AC32" s="1042"/>
      <c r="AD32" s="1042"/>
      <c r="AE32" s="1043"/>
      <c r="AF32" s="1015">
        <v>2489</v>
      </c>
      <c r="AG32" s="1016"/>
      <c r="AH32" s="1016"/>
      <c r="AI32" s="1016"/>
      <c r="AJ32" s="1017"/>
      <c r="AK32" s="976">
        <v>135</v>
      </c>
      <c r="AL32" s="967"/>
      <c r="AM32" s="967"/>
      <c r="AN32" s="967"/>
      <c r="AO32" s="967"/>
      <c r="AP32" s="967">
        <v>18482</v>
      </c>
      <c r="AQ32" s="967"/>
      <c r="AR32" s="967"/>
      <c r="AS32" s="967"/>
      <c r="AT32" s="967"/>
      <c r="AU32" s="967">
        <v>1109</v>
      </c>
      <c r="AV32" s="967"/>
      <c r="AW32" s="967"/>
      <c r="AX32" s="967"/>
      <c r="AY32" s="967"/>
      <c r="AZ32" s="1040" t="s">
        <v>488</v>
      </c>
      <c r="BA32" s="1040"/>
      <c r="BB32" s="1040"/>
      <c r="BC32" s="1040"/>
      <c r="BD32" s="1040"/>
      <c r="BE32" s="1030" t="s">
        <v>384</v>
      </c>
      <c r="BF32" s="1030"/>
      <c r="BG32" s="1030"/>
      <c r="BH32" s="1030"/>
      <c r="BI32" s="1031"/>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5" t="s">
        <v>385</v>
      </c>
      <c r="C33" s="1036"/>
      <c r="D33" s="1036"/>
      <c r="E33" s="1036"/>
      <c r="F33" s="1036"/>
      <c r="G33" s="1036"/>
      <c r="H33" s="1036"/>
      <c r="I33" s="1036"/>
      <c r="J33" s="1036"/>
      <c r="K33" s="1036"/>
      <c r="L33" s="1036"/>
      <c r="M33" s="1036"/>
      <c r="N33" s="1036"/>
      <c r="O33" s="1036"/>
      <c r="P33" s="1037"/>
      <c r="Q33" s="1041">
        <v>7589</v>
      </c>
      <c r="R33" s="1042"/>
      <c r="S33" s="1042"/>
      <c r="T33" s="1042"/>
      <c r="U33" s="1042"/>
      <c r="V33" s="1042">
        <v>6620</v>
      </c>
      <c r="W33" s="1042"/>
      <c r="X33" s="1042"/>
      <c r="Y33" s="1042"/>
      <c r="Z33" s="1042"/>
      <c r="AA33" s="1042">
        <f t="shared" si="0"/>
        <v>969</v>
      </c>
      <c r="AB33" s="1042"/>
      <c r="AC33" s="1042"/>
      <c r="AD33" s="1042"/>
      <c r="AE33" s="1043"/>
      <c r="AF33" s="1015">
        <v>2003</v>
      </c>
      <c r="AG33" s="1016"/>
      <c r="AH33" s="1016"/>
      <c r="AI33" s="1016"/>
      <c r="AJ33" s="1017"/>
      <c r="AK33" s="976">
        <v>1642</v>
      </c>
      <c r="AL33" s="967"/>
      <c r="AM33" s="967"/>
      <c r="AN33" s="967"/>
      <c r="AO33" s="967"/>
      <c r="AP33" s="967">
        <v>57591</v>
      </c>
      <c r="AQ33" s="967"/>
      <c r="AR33" s="967"/>
      <c r="AS33" s="967"/>
      <c r="AT33" s="967"/>
      <c r="AU33" s="967">
        <v>15377</v>
      </c>
      <c r="AV33" s="967"/>
      <c r="AW33" s="967"/>
      <c r="AX33" s="967"/>
      <c r="AY33" s="967"/>
      <c r="AZ33" s="1040" t="s">
        <v>488</v>
      </c>
      <c r="BA33" s="1040"/>
      <c r="BB33" s="1040"/>
      <c r="BC33" s="1040"/>
      <c r="BD33" s="1040"/>
      <c r="BE33" s="1030" t="s">
        <v>384</v>
      </c>
      <c r="BF33" s="1030"/>
      <c r="BG33" s="1030"/>
      <c r="BH33" s="1030"/>
      <c r="BI33" s="1031"/>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5" t="s">
        <v>386</v>
      </c>
      <c r="C34" s="1036"/>
      <c r="D34" s="1036"/>
      <c r="E34" s="1036"/>
      <c r="F34" s="1036"/>
      <c r="G34" s="1036"/>
      <c r="H34" s="1036"/>
      <c r="I34" s="1036"/>
      <c r="J34" s="1036"/>
      <c r="K34" s="1036"/>
      <c r="L34" s="1036"/>
      <c r="M34" s="1036"/>
      <c r="N34" s="1036"/>
      <c r="O34" s="1036"/>
      <c r="P34" s="1037"/>
      <c r="Q34" s="1041">
        <v>1315</v>
      </c>
      <c r="R34" s="1042"/>
      <c r="S34" s="1042"/>
      <c r="T34" s="1042"/>
      <c r="U34" s="1042"/>
      <c r="V34" s="1042">
        <v>1281</v>
      </c>
      <c r="W34" s="1042"/>
      <c r="X34" s="1042"/>
      <c r="Y34" s="1042"/>
      <c r="Z34" s="1042"/>
      <c r="AA34" s="1042">
        <f t="shared" si="0"/>
        <v>34</v>
      </c>
      <c r="AB34" s="1042"/>
      <c r="AC34" s="1042"/>
      <c r="AD34" s="1042"/>
      <c r="AE34" s="1043"/>
      <c r="AF34" s="1015">
        <v>292</v>
      </c>
      <c r="AG34" s="1016"/>
      <c r="AH34" s="1016"/>
      <c r="AI34" s="1016"/>
      <c r="AJ34" s="1017"/>
      <c r="AK34" s="976">
        <v>309</v>
      </c>
      <c r="AL34" s="967"/>
      <c r="AM34" s="967"/>
      <c r="AN34" s="967"/>
      <c r="AO34" s="967"/>
      <c r="AP34" s="967">
        <v>1554</v>
      </c>
      <c r="AQ34" s="967"/>
      <c r="AR34" s="967"/>
      <c r="AS34" s="967"/>
      <c r="AT34" s="967"/>
      <c r="AU34" s="967">
        <v>303</v>
      </c>
      <c r="AV34" s="967"/>
      <c r="AW34" s="967"/>
      <c r="AX34" s="967"/>
      <c r="AY34" s="967"/>
      <c r="AZ34" s="1040" t="s">
        <v>488</v>
      </c>
      <c r="BA34" s="1040"/>
      <c r="BB34" s="1040"/>
      <c r="BC34" s="1040"/>
      <c r="BD34" s="1040"/>
      <c r="BE34" s="1030" t="s">
        <v>384</v>
      </c>
      <c r="BF34" s="1030"/>
      <c r="BG34" s="1030"/>
      <c r="BH34" s="1030"/>
      <c r="BI34" s="1031"/>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5" t="s">
        <v>387</v>
      </c>
      <c r="C35" s="1036"/>
      <c r="D35" s="1036"/>
      <c r="E35" s="1036"/>
      <c r="F35" s="1036"/>
      <c r="G35" s="1036"/>
      <c r="H35" s="1036"/>
      <c r="I35" s="1036"/>
      <c r="J35" s="1036"/>
      <c r="K35" s="1036"/>
      <c r="L35" s="1036"/>
      <c r="M35" s="1036"/>
      <c r="N35" s="1036"/>
      <c r="O35" s="1036"/>
      <c r="P35" s="1037"/>
      <c r="Q35" s="1041">
        <v>19991</v>
      </c>
      <c r="R35" s="1042"/>
      <c r="S35" s="1042"/>
      <c r="T35" s="1042"/>
      <c r="U35" s="1042"/>
      <c r="V35" s="1042">
        <v>20899</v>
      </c>
      <c r="W35" s="1042"/>
      <c r="X35" s="1042"/>
      <c r="Y35" s="1042"/>
      <c r="Z35" s="1042"/>
      <c r="AA35" s="1042">
        <f t="shared" si="0"/>
        <v>-908</v>
      </c>
      <c r="AB35" s="1042"/>
      <c r="AC35" s="1042"/>
      <c r="AD35" s="1042"/>
      <c r="AE35" s="1043"/>
      <c r="AF35" s="1015">
        <v>-1993</v>
      </c>
      <c r="AG35" s="1016"/>
      <c r="AH35" s="1016"/>
      <c r="AI35" s="1016"/>
      <c r="AJ35" s="1017"/>
      <c r="AK35" s="976">
        <v>226</v>
      </c>
      <c r="AL35" s="967"/>
      <c r="AM35" s="967"/>
      <c r="AN35" s="967"/>
      <c r="AO35" s="967"/>
      <c r="AP35" s="967">
        <v>21037</v>
      </c>
      <c r="AQ35" s="967"/>
      <c r="AR35" s="967"/>
      <c r="AS35" s="967"/>
      <c r="AT35" s="967"/>
      <c r="AU35" s="967">
        <v>14074</v>
      </c>
      <c r="AV35" s="967"/>
      <c r="AW35" s="967"/>
      <c r="AX35" s="967"/>
      <c r="AY35" s="967"/>
      <c r="AZ35" s="1040">
        <v>11.5</v>
      </c>
      <c r="BA35" s="1040"/>
      <c r="BB35" s="1040"/>
      <c r="BC35" s="1040"/>
      <c r="BD35" s="1040"/>
      <c r="BE35" s="1030" t="s">
        <v>384</v>
      </c>
      <c r="BF35" s="1030"/>
      <c r="BG35" s="1030"/>
      <c r="BH35" s="1030"/>
      <c r="BI35" s="1031"/>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5" t="s">
        <v>388</v>
      </c>
      <c r="C36" s="1036"/>
      <c r="D36" s="1036"/>
      <c r="E36" s="1036"/>
      <c r="F36" s="1036"/>
      <c r="G36" s="1036"/>
      <c r="H36" s="1036"/>
      <c r="I36" s="1036"/>
      <c r="J36" s="1036"/>
      <c r="K36" s="1036"/>
      <c r="L36" s="1036"/>
      <c r="M36" s="1036"/>
      <c r="N36" s="1036"/>
      <c r="O36" s="1036"/>
      <c r="P36" s="1037"/>
      <c r="Q36" s="1041">
        <v>431</v>
      </c>
      <c r="R36" s="1042"/>
      <c r="S36" s="1042"/>
      <c r="T36" s="1042"/>
      <c r="U36" s="1042"/>
      <c r="V36" s="1042">
        <v>423</v>
      </c>
      <c r="W36" s="1042"/>
      <c r="X36" s="1042"/>
      <c r="Y36" s="1042"/>
      <c r="Z36" s="1042"/>
      <c r="AA36" s="1042">
        <f t="shared" si="0"/>
        <v>8</v>
      </c>
      <c r="AB36" s="1042"/>
      <c r="AC36" s="1042"/>
      <c r="AD36" s="1042"/>
      <c r="AE36" s="1043"/>
      <c r="AF36" s="1015">
        <v>8</v>
      </c>
      <c r="AG36" s="1016"/>
      <c r="AH36" s="1016"/>
      <c r="AI36" s="1016"/>
      <c r="AJ36" s="1017"/>
      <c r="AK36" s="976">
        <v>179</v>
      </c>
      <c r="AL36" s="967"/>
      <c r="AM36" s="967"/>
      <c r="AN36" s="967"/>
      <c r="AO36" s="967"/>
      <c r="AP36" s="967">
        <v>570</v>
      </c>
      <c r="AQ36" s="967"/>
      <c r="AR36" s="967"/>
      <c r="AS36" s="967"/>
      <c r="AT36" s="967"/>
      <c r="AU36" s="967">
        <v>384</v>
      </c>
      <c r="AV36" s="967"/>
      <c r="AW36" s="967"/>
      <c r="AX36" s="967"/>
      <c r="AY36" s="967"/>
      <c r="AZ36" s="1040" t="s">
        <v>488</v>
      </c>
      <c r="BA36" s="1040"/>
      <c r="BB36" s="1040"/>
      <c r="BC36" s="1040"/>
      <c r="BD36" s="1040"/>
      <c r="BE36" s="1030" t="s">
        <v>389</v>
      </c>
      <c r="BF36" s="1030"/>
      <c r="BG36" s="1030"/>
      <c r="BH36" s="1030"/>
      <c r="BI36" s="1031"/>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5" t="s">
        <v>390</v>
      </c>
      <c r="C37" s="1036"/>
      <c r="D37" s="1036"/>
      <c r="E37" s="1036"/>
      <c r="F37" s="1036"/>
      <c r="G37" s="1036"/>
      <c r="H37" s="1036"/>
      <c r="I37" s="1036"/>
      <c r="J37" s="1036"/>
      <c r="K37" s="1036"/>
      <c r="L37" s="1036"/>
      <c r="M37" s="1036"/>
      <c r="N37" s="1036"/>
      <c r="O37" s="1036"/>
      <c r="P37" s="1037"/>
      <c r="Q37" s="1041">
        <v>64</v>
      </c>
      <c r="R37" s="1042"/>
      <c r="S37" s="1042"/>
      <c r="T37" s="1042"/>
      <c r="U37" s="1042"/>
      <c r="V37" s="1042">
        <v>63</v>
      </c>
      <c r="W37" s="1042"/>
      <c r="X37" s="1042"/>
      <c r="Y37" s="1042"/>
      <c r="Z37" s="1042"/>
      <c r="AA37" s="1042">
        <f t="shared" si="0"/>
        <v>1</v>
      </c>
      <c r="AB37" s="1042"/>
      <c r="AC37" s="1042"/>
      <c r="AD37" s="1042"/>
      <c r="AE37" s="1043"/>
      <c r="AF37" s="1015">
        <v>1</v>
      </c>
      <c r="AG37" s="1016"/>
      <c r="AH37" s="1016"/>
      <c r="AI37" s="1016"/>
      <c r="AJ37" s="1017"/>
      <c r="AK37" s="976">
        <v>55</v>
      </c>
      <c r="AL37" s="967"/>
      <c r="AM37" s="967"/>
      <c r="AN37" s="967"/>
      <c r="AO37" s="967"/>
      <c r="AP37" s="967" t="s">
        <v>488</v>
      </c>
      <c r="AQ37" s="967"/>
      <c r="AR37" s="967"/>
      <c r="AS37" s="967"/>
      <c r="AT37" s="967"/>
      <c r="AU37" s="967" t="s">
        <v>488</v>
      </c>
      <c r="AV37" s="967"/>
      <c r="AW37" s="967"/>
      <c r="AX37" s="967"/>
      <c r="AY37" s="967"/>
      <c r="AZ37" s="1040" t="s">
        <v>488</v>
      </c>
      <c r="BA37" s="1040"/>
      <c r="BB37" s="1040"/>
      <c r="BC37" s="1040"/>
      <c r="BD37" s="1040"/>
      <c r="BE37" s="1030" t="s">
        <v>389</v>
      </c>
      <c r="BF37" s="1030"/>
      <c r="BG37" s="1030"/>
      <c r="BH37" s="1030"/>
      <c r="BI37" s="1031"/>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5"/>
      <c r="C38" s="1036"/>
      <c r="D38" s="1036"/>
      <c r="E38" s="1036"/>
      <c r="F38" s="1036"/>
      <c r="G38" s="1036"/>
      <c r="H38" s="1036"/>
      <c r="I38" s="1036"/>
      <c r="J38" s="1036"/>
      <c r="K38" s="1036"/>
      <c r="L38" s="1036"/>
      <c r="M38" s="1036"/>
      <c r="N38" s="1036"/>
      <c r="O38" s="1036"/>
      <c r="P38" s="1037"/>
      <c r="Q38" s="1041"/>
      <c r="R38" s="1042"/>
      <c r="S38" s="1042"/>
      <c r="T38" s="1042"/>
      <c r="U38" s="1042"/>
      <c r="V38" s="1042"/>
      <c r="W38" s="1042"/>
      <c r="X38" s="1042"/>
      <c r="Y38" s="1042"/>
      <c r="Z38" s="1042"/>
      <c r="AA38" s="1042"/>
      <c r="AB38" s="1042"/>
      <c r="AC38" s="1042"/>
      <c r="AD38" s="1042"/>
      <c r="AE38" s="1043"/>
      <c r="AF38" s="1015"/>
      <c r="AG38" s="1016"/>
      <c r="AH38" s="1016"/>
      <c r="AI38" s="1016"/>
      <c r="AJ38" s="1017"/>
      <c r="AK38" s="976"/>
      <c r="AL38" s="967"/>
      <c r="AM38" s="967"/>
      <c r="AN38" s="967"/>
      <c r="AO38" s="967"/>
      <c r="AP38" s="967"/>
      <c r="AQ38" s="967"/>
      <c r="AR38" s="967"/>
      <c r="AS38" s="967"/>
      <c r="AT38" s="967"/>
      <c r="AU38" s="967"/>
      <c r="AV38" s="967"/>
      <c r="AW38" s="967"/>
      <c r="AX38" s="967"/>
      <c r="AY38" s="967"/>
      <c r="AZ38" s="1040"/>
      <c r="BA38" s="1040"/>
      <c r="BB38" s="1040"/>
      <c r="BC38" s="1040"/>
      <c r="BD38" s="1040"/>
      <c r="BE38" s="1030"/>
      <c r="BF38" s="1030"/>
      <c r="BG38" s="1030"/>
      <c r="BH38" s="1030"/>
      <c r="BI38" s="1031"/>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5"/>
      <c r="C39" s="1036"/>
      <c r="D39" s="1036"/>
      <c r="E39" s="1036"/>
      <c r="F39" s="1036"/>
      <c r="G39" s="1036"/>
      <c r="H39" s="1036"/>
      <c r="I39" s="1036"/>
      <c r="J39" s="1036"/>
      <c r="K39" s="1036"/>
      <c r="L39" s="1036"/>
      <c r="M39" s="1036"/>
      <c r="N39" s="1036"/>
      <c r="O39" s="1036"/>
      <c r="P39" s="1037"/>
      <c r="Q39" s="1041"/>
      <c r="R39" s="1042"/>
      <c r="S39" s="1042"/>
      <c r="T39" s="1042"/>
      <c r="U39" s="1042"/>
      <c r="V39" s="1042"/>
      <c r="W39" s="1042"/>
      <c r="X39" s="1042"/>
      <c r="Y39" s="1042"/>
      <c r="Z39" s="1042"/>
      <c r="AA39" s="1042"/>
      <c r="AB39" s="1042"/>
      <c r="AC39" s="1042"/>
      <c r="AD39" s="1042"/>
      <c r="AE39" s="1043"/>
      <c r="AF39" s="1015"/>
      <c r="AG39" s="1016"/>
      <c r="AH39" s="1016"/>
      <c r="AI39" s="1016"/>
      <c r="AJ39" s="1017"/>
      <c r="AK39" s="976"/>
      <c r="AL39" s="967"/>
      <c r="AM39" s="967"/>
      <c r="AN39" s="967"/>
      <c r="AO39" s="967"/>
      <c r="AP39" s="967"/>
      <c r="AQ39" s="967"/>
      <c r="AR39" s="967"/>
      <c r="AS39" s="967"/>
      <c r="AT39" s="967"/>
      <c r="AU39" s="967"/>
      <c r="AV39" s="967"/>
      <c r="AW39" s="967"/>
      <c r="AX39" s="967"/>
      <c r="AY39" s="967"/>
      <c r="AZ39" s="1040"/>
      <c r="BA39" s="1040"/>
      <c r="BB39" s="1040"/>
      <c r="BC39" s="1040"/>
      <c r="BD39" s="1040"/>
      <c r="BE39" s="1030"/>
      <c r="BF39" s="1030"/>
      <c r="BG39" s="1030"/>
      <c r="BH39" s="1030"/>
      <c r="BI39" s="1031"/>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5"/>
      <c r="C40" s="1036"/>
      <c r="D40" s="1036"/>
      <c r="E40" s="1036"/>
      <c r="F40" s="1036"/>
      <c r="G40" s="1036"/>
      <c r="H40" s="1036"/>
      <c r="I40" s="1036"/>
      <c r="J40" s="1036"/>
      <c r="K40" s="1036"/>
      <c r="L40" s="1036"/>
      <c r="M40" s="1036"/>
      <c r="N40" s="1036"/>
      <c r="O40" s="1036"/>
      <c r="P40" s="1037"/>
      <c r="Q40" s="1041"/>
      <c r="R40" s="1042"/>
      <c r="S40" s="1042"/>
      <c r="T40" s="1042"/>
      <c r="U40" s="1042"/>
      <c r="V40" s="1042"/>
      <c r="W40" s="1042"/>
      <c r="X40" s="1042"/>
      <c r="Y40" s="1042"/>
      <c r="Z40" s="1042"/>
      <c r="AA40" s="1042"/>
      <c r="AB40" s="1042"/>
      <c r="AC40" s="1042"/>
      <c r="AD40" s="1042"/>
      <c r="AE40" s="1043"/>
      <c r="AF40" s="1015"/>
      <c r="AG40" s="1016"/>
      <c r="AH40" s="1016"/>
      <c r="AI40" s="1016"/>
      <c r="AJ40" s="1017"/>
      <c r="AK40" s="976"/>
      <c r="AL40" s="967"/>
      <c r="AM40" s="967"/>
      <c r="AN40" s="967"/>
      <c r="AO40" s="967"/>
      <c r="AP40" s="967"/>
      <c r="AQ40" s="967"/>
      <c r="AR40" s="967"/>
      <c r="AS40" s="967"/>
      <c r="AT40" s="967"/>
      <c r="AU40" s="967"/>
      <c r="AV40" s="967"/>
      <c r="AW40" s="967"/>
      <c r="AX40" s="967"/>
      <c r="AY40" s="967"/>
      <c r="AZ40" s="1040"/>
      <c r="BA40" s="1040"/>
      <c r="BB40" s="1040"/>
      <c r="BC40" s="1040"/>
      <c r="BD40" s="1040"/>
      <c r="BE40" s="1030"/>
      <c r="BF40" s="1030"/>
      <c r="BG40" s="1030"/>
      <c r="BH40" s="1030"/>
      <c r="BI40" s="1031"/>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5"/>
      <c r="C41" s="1036"/>
      <c r="D41" s="1036"/>
      <c r="E41" s="1036"/>
      <c r="F41" s="1036"/>
      <c r="G41" s="1036"/>
      <c r="H41" s="1036"/>
      <c r="I41" s="1036"/>
      <c r="J41" s="1036"/>
      <c r="K41" s="1036"/>
      <c r="L41" s="1036"/>
      <c r="M41" s="1036"/>
      <c r="N41" s="1036"/>
      <c r="O41" s="1036"/>
      <c r="P41" s="1037"/>
      <c r="Q41" s="1041"/>
      <c r="R41" s="1042"/>
      <c r="S41" s="1042"/>
      <c r="T41" s="1042"/>
      <c r="U41" s="1042"/>
      <c r="V41" s="1042"/>
      <c r="W41" s="1042"/>
      <c r="X41" s="1042"/>
      <c r="Y41" s="1042"/>
      <c r="Z41" s="1042"/>
      <c r="AA41" s="1042"/>
      <c r="AB41" s="1042"/>
      <c r="AC41" s="1042"/>
      <c r="AD41" s="1042"/>
      <c r="AE41" s="1043"/>
      <c r="AF41" s="1015"/>
      <c r="AG41" s="1016"/>
      <c r="AH41" s="1016"/>
      <c r="AI41" s="1016"/>
      <c r="AJ41" s="1017"/>
      <c r="AK41" s="976"/>
      <c r="AL41" s="967"/>
      <c r="AM41" s="967"/>
      <c r="AN41" s="967"/>
      <c r="AO41" s="967"/>
      <c r="AP41" s="967"/>
      <c r="AQ41" s="967"/>
      <c r="AR41" s="967"/>
      <c r="AS41" s="967"/>
      <c r="AT41" s="967"/>
      <c r="AU41" s="967"/>
      <c r="AV41" s="967"/>
      <c r="AW41" s="967"/>
      <c r="AX41" s="967"/>
      <c r="AY41" s="967"/>
      <c r="AZ41" s="1040"/>
      <c r="BA41" s="1040"/>
      <c r="BB41" s="1040"/>
      <c r="BC41" s="1040"/>
      <c r="BD41" s="1040"/>
      <c r="BE41" s="1030"/>
      <c r="BF41" s="1030"/>
      <c r="BG41" s="1030"/>
      <c r="BH41" s="1030"/>
      <c r="BI41" s="1031"/>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5"/>
      <c r="C42" s="1036"/>
      <c r="D42" s="1036"/>
      <c r="E42" s="1036"/>
      <c r="F42" s="1036"/>
      <c r="G42" s="1036"/>
      <c r="H42" s="1036"/>
      <c r="I42" s="1036"/>
      <c r="J42" s="1036"/>
      <c r="K42" s="1036"/>
      <c r="L42" s="1036"/>
      <c r="M42" s="1036"/>
      <c r="N42" s="1036"/>
      <c r="O42" s="1036"/>
      <c r="P42" s="1037"/>
      <c r="Q42" s="1041"/>
      <c r="R42" s="1042"/>
      <c r="S42" s="1042"/>
      <c r="T42" s="1042"/>
      <c r="U42" s="1042"/>
      <c r="V42" s="1042"/>
      <c r="W42" s="1042"/>
      <c r="X42" s="1042"/>
      <c r="Y42" s="1042"/>
      <c r="Z42" s="1042"/>
      <c r="AA42" s="1042"/>
      <c r="AB42" s="1042"/>
      <c r="AC42" s="1042"/>
      <c r="AD42" s="1042"/>
      <c r="AE42" s="1043"/>
      <c r="AF42" s="1015"/>
      <c r="AG42" s="1016"/>
      <c r="AH42" s="1016"/>
      <c r="AI42" s="1016"/>
      <c r="AJ42" s="1017"/>
      <c r="AK42" s="976"/>
      <c r="AL42" s="967"/>
      <c r="AM42" s="967"/>
      <c r="AN42" s="967"/>
      <c r="AO42" s="967"/>
      <c r="AP42" s="967"/>
      <c r="AQ42" s="967"/>
      <c r="AR42" s="967"/>
      <c r="AS42" s="967"/>
      <c r="AT42" s="967"/>
      <c r="AU42" s="967"/>
      <c r="AV42" s="967"/>
      <c r="AW42" s="967"/>
      <c r="AX42" s="967"/>
      <c r="AY42" s="967"/>
      <c r="AZ42" s="1040"/>
      <c r="BA42" s="1040"/>
      <c r="BB42" s="1040"/>
      <c r="BC42" s="1040"/>
      <c r="BD42" s="1040"/>
      <c r="BE42" s="1030"/>
      <c r="BF42" s="1030"/>
      <c r="BG42" s="1030"/>
      <c r="BH42" s="1030"/>
      <c r="BI42" s="1031"/>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5"/>
      <c r="C43" s="1036"/>
      <c r="D43" s="1036"/>
      <c r="E43" s="1036"/>
      <c r="F43" s="1036"/>
      <c r="G43" s="1036"/>
      <c r="H43" s="1036"/>
      <c r="I43" s="1036"/>
      <c r="J43" s="1036"/>
      <c r="K43" s="1036"/>
      <c r="L43" s="1036"/>
      <c r="M43" s="1036"/>
      <c r="N43" s="1036"/>
      <c r="O43" s="1036"/>
      <c r="P43" s="1037"/>
      <c r="Q43" s="1041"/>
      <c r="R43" s="1042"/>
      <c r="S43" s="1042"/>
      <c r="T43" s="1042"/>
      <c r="U43" s="1042"/>
      <c r="V43" s="1042"/>
      <c r="W43" s="1042"/>
      <c r="X43" s="1042"/>
      <c r="Y43" s="1042"/>
      <c r="Z43" s="1042"/>
      <c r="AA43" s="1042"/>
      <c r="AB43" s="1042"/>
      <c r="AC43" s="1042"/>
      <c r="AD43" s="1042"/>
      <c r="AE43" s="1043"/>
      <c r="AF43" s="1015"/>
      <c r="AG43" s="1016"/>
      <c r="AH43" s="1016"/>
      <c r="AI43" s="1016"/>
      <c r="AJ43" s="1017"/>
      <c r="AK43" s="976"/>
      <c r="AL43" s="967"/>
      <c r="AM43" s="967"/>
      <c r="AN43" s="967"/>
      <c r="AO43" s="967"/>
      <c r="AP43" s="967"/>
      <c r="AQ43" s="967"/>
      <c r="AR43" s="967"/>
      <c r="AS43" s="967"/>
      <c r="AT43" s="967"/>
      <c r="AU43" s="967"/>
      <c r="AV43" s="967"/>
      <c r="AW43" s="967"/>
      <c r="AX43" s="967"/>
      <c r="AY43" s="967"/>
      <c r="AZ43" s="1040"/>
      <c r="BA43" s="1040"/>
      <c r="BB43" s="1040"/>
      <c r="BC43" s="1040"/>
      <c r="BD43" s="1040"/>
      <c r="BE43" s="1030"/>
      <c r="BF43" s="1030"/>
      <c r="BG43" s="1030"/>
      <c r="BH43" s="1030"/>
      <c r="BI43" s="1031"/>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5"/>
      <c r="C44" s="1036"/>
      <c r="D44" s="1036"/>
      <c r="E44" s="1036"/>
      <c r="F44" s="1036"/>
      <c r="G44" s="1036"/>
      <c r="H44" s="1036"/>
      <c r="I44" s="1036"/>
      <c r="J44" s="1036"/>
      <c r="K44" s="1036"/>
      <c r="L44" s="1036"/>
      <c r="M44" s="1036"/>
      <c r="N44" s="1036"/>
      <c r="O44" s="1036"/>
      <c r="P44" s="1037"/>
      <c r="Q44" s="1041"/>
      <c r="R44" s="1042"/>
      <c r="S44" s="1042"/>
      <c r="T44" s="1042"/>
      <c r="U44" s="1042"/>
      <c r="V44" s="1042"/>
      <c r="W44" s="1042"/>
      <c r="X44" s="1042"/>
      <c r="Y44" s="1042"/>
      <c r="Z44" s="1042"/>
      <c r="AA44" s="1042"/>
      <c r="AB44" s="1042"/>
      <c r="AC44" s="1042"/>
      <c r="AD44" s="1042"/>
      <c r="AE44" s="1043"/>
      <c r="AF44" s="1015"/>
      <c r="AG44" s="1016"/>
      <c r="AH44" s="1016"/>
      <c r="AI44" s="1016"/>
      <c r="AJ44" s="1017"/>
      <c r="AK44" s="976"/>
      <c r="AL44" s="967"/>
      <c r="AM44" s="967"/>
      <c r="AN44" s="967"/>
      <c r="AO44" s="967"/>
      <c r="AP44" s="967"/>
      <c r="AQ44" s="967"/>
      <c r="AR44" s="967"/>
      <c r="AS44" s="967"/>
      <c r="AT44" s="967"/>
      <c r="AU44" s="967"/>
      <c r="AV44" s="967"/>
      <c r="AW44" s="967"/>
      <c r="AX44" s="967"/>
      <c r="AY44" s="967"/>
      <c r="AZ44" s="1040"/>
      <c r="BA44" s="1040"/>
      <c r="BB44" s="1040"/>
      <c r="BC44" s="1040"/>
      <c r="BD44" s="1040"/>
      <c r="BE44" s="1030"/>
      <c r="BF44" s="1030"/>
      <c r="BG44" s="1030"/>
      <c r="BH44" s="1030"/>
      <c r="BI44" s="1031"/>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5"/>
      <c r="C45" s="1036"/>
      <c r="D45" s="1036"/>
      <c r="E45" s="1036"/>
      <c r="F45" s="1036"/>
      <c r="G45" s="1036"/>
      <c r="H45" s="1036"/>
      <c r="I45" s="1036"/>
      <c r="J45" s="1036"/>
      <c r="K45" s="1036"/>
      <c r="L45" s="1036"/>
      <c r="M45" s="1036"/>
      <c r="N45" s="1036"/>
      <c r="O45" s="1036"/>
      <c r="P45" s="1037"/>
      <c r="Q45" s="1041"/>
      <c r="R45" s="1042"/>
      <c r="S45" s="1042"/>
      <c r="T45" s="1042"/>
      <c r="U45" s="1042"/>
      <c r="V45" s="1042"/>
      <c r="W45" s="1042"/>
      <c r="X45" s="1042"/>
      <c r="Y45" s="1042"/>
      <c r="Z45" s="1042"/>
      <c r="AA45" s="1042"/>
      <c r="AB45" s="1042"/>
      <c r="AC45" s="1042"/>
      <c r="AD45" s="1042"/>
      <c r="AE45" s="1043"/>
      <c r="AF45" s="1015"/>
      <c r="AG45" s="1016"/>
      <c r="AH45" s="1016"/>
      <c r="AI45" s="1016"/>
      <c r="AJ45" s="1017"/>
      <c r="AK45" s="976"/>
      <c r="AL45" s="967"/>
      <c r="AM45" s="967"/>
      <c r="AN45" s="967"/>
      <c r="AO45" s="967"/>
      <c r="AP45" s="967"/>
      <c r="AQ45" s="967"/>
      <c r="AR45" s="967"/>
      <c r="AS45" s="967"/>
      <c r="AT45" s="967"/>
      <c r="AU45" s="967"/>
      <c r="AV45" s="967"/>
      <c r="AW45" s="967"/>
      <c r="AX45" s="967"/>
      <c r="AY45" s="967"/>
      <c r="AZ45" s="1040"/>
      <c r="BA45" s="1040"/>
      <c r="BB45" s="1040"/>
      <c r="BC45" s="1040"/>
      <c r="BD45" s="1040"/>
      <c r="BE45" s="1030"/>
      <c r="BF45" s="1030"/>
      <c r="BG45" s="1030"/>
      <c r="BH45" s="1030"/>
      <c r="BI45" s="1031"/>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5"/>
      <c r="C46" s="1036"/>
      <c r="D46" s="1036"/>
      <c r="E46" s="1036"/>
      <c r="F46" s="1036"/>
      <c r="G46" s="1036"/>
      <c r="H46" s="1036"/>
      <c r="I46" s="1036"/>
      <c r="J46" s="1036"/>
      <c r="K46" s="1036"/>
      <c r="L46" s="1036"/>
      <c r="M46" s="1036"/>
      <c r="N46" s="1036"/>
      <c r="O46" s="1036"/>
      <c r="P46" s="1037"/>
      <c r="Q46" s="1041"/>
      <c r="R46" s="1042"/>
      <c r="S46" s="1042"/>
      <c r="T46" s="1042"/>
      <c r="U46" s="1042"/>
      <c r="V46" s="1042"/>
      <c r="W46" s="1042"/>
      <c r="X46" s="1042"/>
      <c r="Y46" s="1042"/>
      <c r="Z46" s="1042"/>
      <c r="AA46" s="1042"/>
      <c r="AB46" s="1042"/>
      <c r="AC46" s="1042"/>
      <c r="AD46" s="1042"/>
      <c r="AE46" s="1043"/>
      <c r="AF46" s="1015"/>
      <c r="AG46" s="1016"/>
      <c r="AH46" s="1016"/>
      <c r="AI46" s="1016"/>
      <c r="AJ46" s="1017"/>
      <c r="AK46" s="976"/>
      <c r="AL46" s="967"/>
      <c r="AM46" s="967"/>
      <c r="AN46" s="967"/>
      <c r="AO46" s="967"/>
      <c r="AP46" s="967"/>
      <c r="AQ46" s="967"/>
      <c r="AR46" s="967"/>
      <c r="AS46" s="967"/>
      <c r="AT46" s="967"/>
      <c r="AU46" s="967"/>
      <c r="AV46" s="967"/>
      <c r="AW46" s="967"/>
      <c r="AX46" s="967"/>
      <c r="AY46" s="967"/>
      <c r="AZ46" s="1040"/>
      <c r="BA46" s="1040"/>
      <c r="BB46" s="1040"/>
      <c r="BC46" s="1040"/>
      <c r="BD46" s="1040"/>
      <c r="BE46" s="1030"/>
      <c r="BF46" s="1030"/>
      <c r="BG46" s="1030"/>
      <c r="BH46" s="1030"/>
      <c r="BI46" s="1031"/>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5"/>
      <c r="C47" s="1036"/>
      <c r="D47" s="1036"/>
      <c r="E47" s="1036"/>
      <c r="F47" s="1036"/>
      <c r="G47" s="1036"/>
      <c r="H47" s="1036"/>
      <c r="I47" s="1036"/>
      <c r="J47" s="1036"/>
      <c r="K47" s="1036"/>
      <c r="L47" s="1036"/>
      <c r="M47" s="1036"/>
      <c r="N47" s="1036"/>
      <c r="O47" s="1036"/>
      <c r="P47" s="1037"/>
      <c r="Q47" s="1041"/>
      <c r="R47" s="1042"/>
      <c r="S47" s="1042"/>
      <c r="T47" s="1042"/>
      <c r="U47" s="1042"/>
      <c r="V47" s="1042"/>
      <c r="W47" s="1042"/>
      <c r="X47" s="1042"/>
      <c r="Y47" s="1042"/>
      <c r="Z47" s="1042"/>
      <c r="AA47" s="1042"/>
      <c r="AB47" s="1042"/>
      <c r="AC47" s="1042"/>
      <c r="AD47" s="1042"/>
      <c r="AE47" s="1043"/>
      <c r="AF47" s="1015"/>
      <c r="AG47" s="1016"/>
      <c r="AH47" s="1016"/>
      <c r="AI47" s="1016"/>
      <c r="AJ47" s="1017"/>
      <c r="AK47" s="976"/>
      <c r="AL47" s="967"/>
      <c r="AM47" s="967"/>
      <c r="AN47" s="967"/>
      <c r="AO47" s="967"/>
      <c r="AP47" s="967"/>
      <c r="AQ47" s="967"/>
      <c r="AR47" s="967"/>
      <c r="AS47" s="967"/>
      <c r="AT47" s="967"/>
      <c r="AU47" s="967"/>
      <c r="AV47" s="967"/>
      <c r="AW47" s="967"/>
      <c r="AX47" s="967"/>
      <c r="AY47" s="967"/>
      <c r="AZ47" s="1040"/>
      <c r="BA47" s="1040"/>
      <c r="BB47" s="1040"/>
      <c r="BC47" s="1040"/>
      <c r="BD47" s="1040"/>
      <c r="BE47" s="1030"/>
      <c r="BF47" s="1030"/>
      <c r="BG47" s="1030"/>
      <c r="BH47" s="1030"/>
      <c r="BI47" s="1031"/>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5"/>
      <c r="C48" s="1036"/>
      <c r="D48" s="1036"/>
      <c r="E48" s="1036"/>
      <c r="F48" s="1036"/>
      <c r="G48" s="1036"/>
      <c r="H48" s="1036"/>
      <c r="I48" s="1036"/>
      <c r="J48" s="1036"/>
      <c r="K48" s="1036"/>
      <c r="L48" s="1036"/>
      <c r="M48" s="1036"/>
      <c r="N48" s="1036"/>
      <c r="O48" s="1036"/>
      <c r="P48" s="1037"/>
      <c r="Q48" s="1041"/>
      <c r="R48" s="1042"/>
      <c r="S48" s="1042"/>
      <c r="T48" s="1042"/>
      <c r="U48" s="1042"/>
      <c r="V48" s="1042"/>
      <c r="W48" s="1042"/>
      <c r="X48" s="1042"/>
      <c r="Y48" s="1042"/>
      <c r="Z48" s="1042"/>
      <c r="AA48" s="1042"/>
      <c r="AB48" s="1042"/>
      <c r="AC48" s="1042"/>
      <c r="AD48" s="1042"/>
      <c r="AE48" s="1043"/>
      <c r="AF48" s="1015"/>
      <c r="AG48" s="1016"/>
      <c r="AH48" s="1016"/>
      <c r="AI48" s="1016"/>
      <c r="AJ48" s="1017"/>
      <c r="AK48" s="976"/>
      <c r="AL48" s="967"/>
      <c r="AM48" s="967"/>
      <c r="AN48" s="967"/>
      <c r="AO48" s="967"/>
      <c r="AP48" s="967"/>
      <c r="AQ48" s="967"/>
      <c r="AR48" s="967"/>
      <c r="AS48" s="967"/>
      <c r="AT48" s="967"/>
      <c r="AU48" s="967"/>
      <c r="AV48" s="967"/>
      <c r="AW48" s="967"/>
      <c r="AX48" s="967"/>
      <c r="AY48" s="967"/>
      <c r="AZ48" s="1040"/>
      <c r="BA48" s="1040"/>
      <c r="BB48" s="1040"/>
      <c r="BC48" s="1040"/>
      <c r="BD48" s="1040"/>
      <c r="BE48" s="1030"/>
      <c r="BF48" s="1030"/>
      <c r="BG48" s="1030"/>
      <c r="BH48" s="1030"/>
      <c r="BI48" s="1031"/>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5"/>
      <c r="C49" s="1036"/>
      <c r="D49" s="1036"/>
      <c r="E49" s="1036"/>
      <c r="F49" s="1036"/>
      <c r="G49" s="1036"/>
      <c r="H49" s="1036"/>
      <c r="I49" s="1036"/>
      <c r="J49" s="1036"/>
      <c r="K49" s="1036"/>
      <c r="L49" s="1036"/>
      <c r="M49" s="1036"/>
      <c r="N49" s="1036"/>
      <c r="O49" s="1036"/>
      <c r="P49" s="1037"/>
      <c r="Q49" s="1041"/>
      <c r="R49" s="1042"/>
      <c r="S49" s="1042"/>
      <c r="T49" s="1042"/>
      <c r="U49" s="1042"/>
      <c r="V49" s="1042"/>
      <c r="W49" s="1042"/>
      <c r="X49" s="1042"/>
      <c r="Y49" s="1042"/>
      <c r="Z49" s="1042"/>
      <c r="AA49" s="1042"/>
      <c r="AB49" s="1042"/>
      <c r="AC49" s="1042"/>
      <c r="AD49" s="1042"/>
      <c r="AE49" s="1043"/>
      <c r="AF49" s="1015"/>
      <c r="AG49" s="1016"/>
      <c r="AH49" s="1016"/>
      <c r="AI49" s="1016"/>
      <c r="AJ49" s="1017"/>
      <c r="AK49" s="976"/>
      <c r="AL49" s="967"/>
      <c r="AM49" s="967"/>
      <c r="AN49" s="967"/>
      <c r="AO49" s="967"/>
      <c r="AP49" s="967"/>
      <c r="AQ49" s="967"/>
      <c r="AR49" s="967"/>
      <c r="AS49" s="967"/>
      <c r="AT49" s="967"/>
      <c r="AU49" s="967"/>
      <c r="AV49" s="967"/>
      <c r="AW49" s="967"/>
      <c r="AX49" s="967"/>
      <c r="AY49" s="967"/>
      <c r="AZ49" s="1040"/>
      <c r="BA49" s="1040"/>
      <c r="BB49" s="1040"/>
      <c r="BC49" s="1040"/>
      <c r="BD49" s="1040"/>
      <c r="BE49" s="1030"/>
      <c r="BF49" s="1030"/>
      <c r="BG49" s="1030"/>
      <c r="BH49" s="1030"/>
      <c r="BI49" s="1031"/>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5"/>
      <c r="C50" s="1036"/>
      <c r="D50" s="1036"/>
      <c r="E50" s="1036"/>
      <c r="F50" s="1036"/>
      <c r="G50" s="1036"/>
      <c r="H50" s="1036"/>
      <c r="I50" s="1036"/>
      <c r="J50" s="1036"/>
      <c r="K50" s="1036"/>
      <c r="L50" s="1036"/>
      <c r="M50" s="1036"/>
      <c r="N50" s="1036"/>
      <c r="O50" s="1036"/>
      <c r="P50" s="1037"/>
      <c r="Q50" s="1038"/>
      <c r="R50" s="1019"/>
      <c r="S50" s="1019"/>
      <c r="T50" s="1019"/>
      <c r="U50" s="1019"/>
      <c r="V50" s="1019"/>
      <c r="W50" s="1019"/>
      <c r="X50" s="1019"/>
      <c r="Y50" s="1019"/>
      <c r="Z50" s="1019"/>
      <c r="AA50" s="1019"/>
      <c r="AB50" s="1019"/>
      <c r="AC50" s="1019"/>
      <c r="AD50" s="1019"/>
      <c r="AE50" s="1039"/>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30"/>
      <c r="BF50" s="1030"/>
      <c r="BG50" s="1030"/>
      <c r="BH50" s="1030"/>
      <c r="BI50" s="1031"/>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5"/>
      <c r="C51" s="1036"/>
      <c r="D51" s="1036"/>
      <c r="E51" s="1036"/>
      <c r="F51" s="1036"/>
      <c r="G51" s="1036"/>
      <c r="H51" s="1036"/>
      <c r="I51" s="1036"/>
      <c r="J51" s="1036"/>
      <c r="K51" s="1036"/>
      <c r="L51" s="1036"/>
      <c r="M51" s="1036"/>
      <c r="N51" s="1036"/>
      <c r="O51" s="1036"/>
      <c r="P51" s="1037"/>
      <c r="Q51" s="1038"/>
      <c r="R51" s="1019"/>
      <c r="S51" s="1019"/>
      <c r="T51" s="1019"/>
      <c r="U51" s="1019"/>
      <c r="V51" s="1019"/>
      <c r="W51" s="1019"/>
      <c r="X51" s="1019"/>
      <c r="Y51" s="1019"/>
      <c r="Z51" s="1019"/>
      <c r="AA51" s="1019"/>
      <c r="AB51" s="1019"/>
      <c r="AC51" s="1019"/>
      <c r="AD51" s="1019"/>
      <c r="AE51" s="1039"/>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30"/>
      <c r="BF51" s="1030"/>
      <c r="BG51" s="1030"/>
      <c r="BH51" s="1030"/>
      <c r="BI51" s="1031"/>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5"/>
      <c r="C52" s="1036"/>
      <c r="D52" s="1036"/>
      <c r="E52" s="1036"/>
      <c r="F52" s="1036"/>
      <c r="G52" s="1036"/>
      <c r="H52" s="1036"/>
      <c r="I52" s="1036"/>
      <c r="J52" s="1036"/>
      <c r="K52" s="1036"/>
      <c r="L52" s="1036"/>
      <c r="M52" s="1036"/>
      <c r="N52" s="1036"/>
      <c r="O52" s="1036"/>
      <c r="P52" s="1037"/>
      <c r="Q52" s="1038"/>
      <c r="R52" s="1019"/>
      <c r="S52" s="1019"/>
      <c r="T52" s="1019"/>
      <c r="U52" s="1019"/>
      <c r="V52" s="1019"/>
      <c r="W52" s="1019"/>
      <c r="X52" s="1019"/>
      <c r="Y52" s="1019"/>
      <c r="Z52" s="1019"/>
      <c r="AA52" s="1019"/>
      <c r="AB52" s="1019"/>
      <c r="AC52" s="1019"/>
      <c r="AD52" s="1019"/>
      <c r="AE52" s="1039"/>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30"/>
      <c r="BF52" s="1030"/>
      <c r="BG52" s="1030"/>
      <c r="BH52" s="1030"/>
      <c r="BI52" s="1031"/>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5"/>
      <c r="C53" s="1036"/>
      <c r="D53" s="1036"/>
      <c r="E53" s="1036"/>
      <c r="F53" s="1036"/>
      <c r="G53" s="1036"/>
      <c r="H53" s="1036"/>
      <c r="I53" s="1036"/>
      <c r="J53" s="1036"/>
      <c r="K53" s="1036"/>
      <c r="L53" s="1036"/>
      <c r="M53" s="1036"/>
      <c r="N53" s="1036"/>
      <c r="O53" s="1036"/>
      <c r="P53" s="1037"/>
      <c r="Q53" s="1038"/>
      <c r="R53" s="1019"/>
      <c r="S53" s="1019"/>
      <c r="T53" s="1019"/>
      <c r="U53" s="1019"/>
      <c r="V53" s="1019"/>
      <c r="W53" s="1019"/>
      <c r="X53" s="1019"/>
      <c r="Y53" s="1019"/>
      <c r="Z53" s="1019"/>
      <c r="AA53" s="1019"/>
      <c r="AB53" s="1019"/>
      <c r="AC53" s="1019"/>
      <c r="AD53" s="1019"/>
      <c r="AE53" s="1039"/>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30"/>
      <c r="BF53" s="1030"/>
      <c r="BG53" s="1030"/>
      <c r="BH53" s="1030"/>
      <c r="BI53" s="1031"/>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5"/>
      <c r="C54" s="1036"/>
      <c r="D54" s="1036"/>
      <c r="E54" s="1036"/>
      <c r="F54" s="1036"/>
      <c r="G54" s="1036"/>
      <c r="H54" s="1036"/>
      <c r="I54" s="1036"/>
      <c r="J54" s="1036"/>
      <c r="K54" s="1036"/>
      <c r="L54" s="1036"/>
      <c r="M54" s="1036"/>
      <c r="N54" s="1036"/>
      <c r="O54" s="1036"/>
      <c r="P54" s="1037"/>
      <c r="Q54" s="1038"/>
      <c r="R54" s="1019"/>
      <c r="S54" s="1019"/>
      <c r="T54" s="1019"/>
      <c r="U54" s="1019"/>
      <c r="V54" s="1019"/>
      <c r="W54" s="1019"/>
      <c r="X54" s="1019"/>
      <c r="Y54" s="1019"/>
      <c r="Z54" s="1019"/>
      <c r="AA54" s="1019"/>
      <c r="AB54" s="1019"/>
      <c r="AC54" s="1019"/>
      <c r="AD54" s="1019"/>
      <c r="AE54" s="1039"/>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30"/>
      <c r="BF54" s="1030"/>
      <c r="BG54" s="1030"/>
      <c r="BH54" s="1030"/>
      <c r="BI54" s="1031"/>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5"/>
      <c r="C55" s="1036"/>
      <c r="D55" s="1036"/>
      <c r="E55" s="1036"/>
      <c r="F55" s="1036"/>
      <c r="G55" s="1036"/>
      <c r="H55" s="1036"/>
      <c r="I55" s="1036"/>
      <c r="J55" s="1036"/>
      <c r="K55" s="1036"/>
      <c r="L55" s="1036"/>
      <c r="M55" s="1036"/>
      <c r="N55" s="1036"/>
      <c r="O55" s="1036"/>
      <c r="P55" s="1037"/>
      <c r="Q55" s="1038"/>
      <c r="R55" s="1019"/>
      <c r="S55" s="1019"/>
      <c r="T55" s="1019"/>
      <c r="U55" s="1019"/>
      <c r="V55" s="1019"/>
      <c r="W55" s="1019"/>
      <c r="X55" s="1019"/>
      <c r="Y55" s="1019"/>
      <c r="Z55" s="1019"/>
      <c r="AA55" s="1019"/>
      <c r="AB55" s="1019"/>
      <c r="AC55" s="1019"/>
      <c r="AD55" s="1019"/>
      <c r="AE55" s="1039"/>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30"/>
      <c r="BF55" s="1030"/>
      <c r="BG55" s="1030"/>
      <c r="BH55" s="1030"/>
      <c r="BI55" s="1031"/>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5"/>
      <c r="C56" s="1036"/>
      <c r="D56" s="1036"/>
      <c r="E56" s="1036"/>
      <c r="F56" s="1036"/>
      <c r="G56" s="1036"/>
      <c r="H56" s="1036"/>
      <c r="I56" s="1036"/>
      <c r="J56" s="1036"/>
      <c r="K56" s="1036"/>
      <c r="L56" s="1036"/>
      <c r="M56" s="1036"/>
      <c r="N56" s="1036"/>
      <c r="O56" s="1036"/>
      <c r="P56" s="1037"/>
      <c r="Q56" s="1038"/>
      <c r="R56" s="1019"/>
      <c r="S56" s="1019"/>
      <c r="T56" s="1019"/>
      <c r="U56" s="1019"/>
      <c r="V56" s="1019"/>
      <c r="W56" s="1019"/>
      <c r="X56" s="1019"/>
      <c r="Y56" s="1019"/>
      <c r="Z56" s="1019"/>
      <c r="AA56" s="1019"/>
      <c r="AB56" s="1019"/>
      <c r="AC56" s="1019"/>
      <c r="AD56" s="1019"/>
      <c r="AE56" s="1039"/>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30"/>
      <c r="BF56" s="1030"/>
      <c r="BG56" s="1030"/>
      <c r="BH56" s="1030"/>
      <c r="BI56" s="1031"/>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5"/>
      <c r="C57" s="1036"/>
      <c r="D57" s="1036"/>
      <c r="E57" s="1036"/>
      <c r="F57" s="1036"/>
      <c r="G57" s="1036"/>
      <c r="H57" s="1036"/>
      <c r="I57" s="1036"/>
      <c r="J57" s="1036"/>
      <c r="K57" s="1036"/>
      <c r="L57" s="1036"/>
      <c r="M57" s="1036"/>
      <c r="N57" s="1036"/>
      <c r="O57" s="1036"/>
      <c r="P57" s="1037"/>
      <c r="Q57" s="1038"/>
      <c r="R57" s="1019"/>
      <c r="S57" s="1019"/>
      <c r="T57" s="1019"/>
      <c r="U57" s="1019"/>
      <c r="V57" s="1019"/>
      <c r="W57" s="1019"/>
      <c r="X57" s="1019"/>
      <c r="Y57" s="1019"/>
      <c r="Z57" s="1019"/>
      <c r="AA57" s="1019"/>
      <c r="AB57" s="1019"/>
      <c r="AC57" s="1019"/>
      <c r="AD57" s="1019"/>
      <c r="AE57" s="1039"/>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30"/>
      <c r="BF57" s="1030"/>
      <c r="BG57" s="1030"/>
      <c r="BH57" s="1030"/>
      <c r="BI57" s="1031"/>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5"/>
      <c r="C58" s="1036"/>
      <c r="D58" s="1036"/>
      <c r="E58" s="1036"/>
      <c r="F58" s="1036"/>
      <c r="G58" s="1036"/>
      <c r="H58" s="1036"/>
      <c r="I58" s="1036"/>
      <c r="J58" s="1036"/>
      <c r="K58" s="1036"/>
      <c r="L58" s="1036"/>
      <c r="M58" s="1036"/>
      <c r="N58" s="1036"/>
      <c r="O58" s="1036"/>
      <c r="P58" s="1037"/>
      <c r="Q58" s="1038"/>
      <c r="R58" s="1019"/>
      <c r="S58" s="1019"/>
      <c r="T58" s="1019"/>
      <c r="U58" s="1019"/>
      <c r="V58" s="1019"/>
      <c r="W58" s="1019"/>
      <c r="X58" s="1019"/>
      <c r="Y58" s="1019"/>
      <c r="Z58" s="1019"/>
      <c r="AA58" s="1019"/>
      <c r="AB58" s="1019"/>
      <c r="AC58" s="1019"/>
      <c r="AD58" s="1019"/>
      <c r="AE58" s="1039"/>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30"/>
      <c r="BF58" s="1030"/>
      <c r="BG58" s="1030"/>
      <c r="BH58" s="1030"/>
      <c r="BI58" s="1031"/>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5"/>
      <c r="C59" s="1036"/>
      <c r="D59" s="1036"/>
      <c r="E59" s="1036"/>
      <c r="F59" s="1036"/>
      <c r="G59" s="1036"/>
      <c r="H59" s="1036"/>
      <c r="I59" s="1036"/>
      <c r="J59" s="1036"/>
      <c r="K59" s="1036"/>
      <c r="L59" s="1036"/>
      <c r="M59" s="1036"/>
      <c r="N59" s="1036"/>
      <c r="O59" s="1036"/>
      <c r="P59" s="1037"/>
      <c r="Q59" s="1038"/>
      <c r="R59" s="1019"/>
      <c r="S59" s="1019"/>
      <c r="T59" s="1019"/>
      <c r="U59" s="1019"/>
      <c r="V59" s="1019"/>
      <c r="W59" s="1019"/>
      <c r="X59" s="1019"/>
      <c r="Y59" s="1019"/>
      <c r="Z59" s="1019"/>
      <c r="AA59" s="1019"/>
      <c r="AB59" s="1019"/>
      <c r="AC59" s="1019"/>
      <c r="AD59" s="1019"/>
      <c r="AE59" s="1039"/>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30"/>
      <c r="BF59" s="1030"/>
      <c r="BG59" s="1030"/>
      <c r="BH59" s="1030"/>
      <c r="BI59" s="1031"/>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5"/>
      <c r="C60" s="1036"/>
      <c r="D60" s="1036"/>
      <c r="E60" s="1036"/>
      <c r="F60" s="1036"/>
      <c r="G60" s="1036"/>
      <c r="H60" s="1036"/>
      <c r="I60" s="1036"/>
      <c r="J60" s="1036"/>
      <c r="K60" s="1036"/>
      <c r="L60" s="1036"/>
      <c r="M60" s="1036"/>
      <c r="N60" s="1036"/>
      <c r="O60" s="1036"/>
      <c r="P60" s="1037"/>
      <c r="Q60" s="1038"/>
      <c r="R60" s="1019"/>
      <c r="S60" s="1019"/>
      <c r="T60" s="1019"/>
      <c r="U60" s="1019"/>
      <c r="V60" s="1019"/>
      <c r="W60" s="1019"/>
      <c r="X60" s="1019"/>
      <c r="Y60" s="1019"/>
      <c r="Z60" s="1019"/>
      <c r="AA60" s="1019"/>
      <c r="AB60" s="1019"/>
      <c r="AC60" s="1019"/>
      <c r="AD60" s="1019"/>
      <c r="AE60" s="1039"/>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30"/>
      <c r="BF60" s="1030"/>
      <c r="BG60" s="1030"/>
      <c r="BH60" s="1030"/>
      <c r="BI60" s="1031"/>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5"/>
      <c r="C61" s="1036"/>
      <c r="D61" s="1036"/>
      <c r="E61" s="1036"/>
      <c r="F61" s="1036"/>
      <c r="G61" s="1036"/>
      <c r="H61" s="1036"/>
      <c r="I61" s="1036"/>
      <c r="J61" s="1036"/>
      <c r="K61" s="1036"/>
      <c r="L61" s="1036"/>
      <c r="M61" s="1036"/>
      <c r="N61" s="1036"/>
      <c r="O61" s="1036"/>
      <c r="P61" s="1037"/>
      <c r="Q61" s="1038"/>
      <c r="R61" s="1019"/>
      <c r="S61" s="1019"/>
      <c r="T61" s="1019"/>
      <c r="U61" s="1019"/>
      <c r="V61" s="1019"/>
      <c r="W61" s="1019"/>
      <c r="X61" s="1019"/>
      <c r="Y61" s="1019"/>
      <c r="Z61" s="1019"/>
      <c r="AA61" s="1019"/>
      <c r="AB61" s="1019"/>
      <c r="AC61" s="1019"/>
      <c r="AD61" s="1019"/>
      <c r="AE61" s="1039"/>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30"/>
      <c r="BF61" s="1030"/>
      <c r="BG61" s="1030"/>
      <c r="BH61" s="1030"/>
      <c r="BI61" s="1031"/>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5"/>
      <c r="C62" s="1036"/>
      <c r="D62" s="1036"/>
      <c r="E62" s="1036"/>
      <c r="F62" s="1036"/>
      <c r="G62" s="1036"/>
      <c r="H62" s="1036"/>
      <c r="I62" s="1036"/>
      <c r="J62" s="1036"/>
      <c r="K62" s="1036"/>
      <c r="L62" s="1036"/>
      <c r="M62" s="1036"/>
      <c r="N62" s="1036"/>
      <c r="O62" s="1036"/>
      <c r="P62" s="1037"/>
      <c r="Q62" s="1038"/>
      <c r="R62" s="1019"/>
      <c r="S62" s="1019"/>
      <c r="T62" s="1019"/>
      <c r="U62" s="1019"/>
      <c r="V62" s="1019"/>
      <c r="W62" s="1019"/>
      <c r="X62" s="1019"/>
      <c r="Y62" s="1019"/>
      <c r="Z62" s="1019"/>
      <c r="AA62" s="1019"/>
      <c r="AB62" s="1019"/>
      <c r="AC62" s="1019"/>
      <c r="AD62" s="1019"/>
      <c r="AE62" s="1039"/>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30"/>
      <c r="BF62" s="1030"/>
      <c r="BG62" s="1030"/>
      <c r="BH62" s="1030"/>
      <c r="BI62" s="1031"/>
      <c r="BJ62" s="1032" t="s">
        <v>391</v>
      </c>
      <c r="BK62" s="1033"/>
      <c r="BL62" s="1033"/>
      <c r="BM62" s="1033"/>
      <c r="BN62" s="1034"/>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2466</v>
      </c>
      <c r="AG63" s="955"/>
      <c r="AH63" s="955"/>
      <c r="AI63" s="955"/>
      <c r="AJ63" s="1028"/>
      <c r="AK63" s="1029"/>
      <c r="AL63" s="959"/>
      <c r="AM63" s="959"/>
      <c r="AN63" s="959"/>
      <c r="AO63" s="959"/>
      <c r="AP63" s="1021">
        <f>SUM(AP28:AT62)</f>
        <v>99748</v>
      </c>
      <c r="AQ63" s="947"/>
      <c r="AR63" s="947"/>
      <c r="AS63" s="947"/>
      <c r="AT63" s="1022"/>
      <c r="AU63" s="1021">
        <f>SUM(AU28:AY62)</f>
        <v>31247</v>
      </c>
      <c r="AV63" s="947"/>
      <c r="AW63" s="947"/>
      <c r="AX63" s="947"/>
      <c r="AY63" s="1022"/>
      <c r="AZ63" s="1023"/>
      <c r="BA63" s="1023"/>
      <c r="BB63" s="1023"/>
      <c r="BC63" s="1023"/>
      <c r="BD63" s="1023"/>
      <c r="BE63" s="956"/>
      <c r="BF63" s="956"/>
      <c r="BG63" s="956"/>
      <c r="BH63" s="956"/>
      <c r="BI63" s="957"/>
      <c r="BJ63" s="1024" t="s">
        <v>109</v>
      </c>
      <c r="BK63" s="947"/>
      <c r="BL63" s="947"/>
      <c r="BM63" s="947"/>
      <c r="BN63" s="1025"/>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395</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558</v>
      </c>
      <c r="C68" s="982"/>
      <c r="D68" s="982"/>
      <c r="E68" s="982"/>
      <c r="F68" s="982"/>
      <c r="G68" s="982"/>
      <c r="H68" s="982"/>
      <c r="I68" s="982"/>
      <c r="J68" s="982"/>
      <c r="K68" s="982"/>
      <c r="L68" s="982"/>
      <c r="M68" s="982"/>
      <c r="N68" s="982"/>
      <c r="O68" s="982"/>
      <c r="P68" s="983"/>
      <c r="Q68" s="984">
        <v>2008</v>
      </c>
      <c r="R68" s="978"/>
      <c r="S68" s="978"/>
      <c r="T68" s="978"/>
      <c r="U68" s="978"/>
      <c r="V68" s="978">
        <v>2006</v>
      </c>
      <c r="W68" s="978"/>
      <c r="X68" s="978"/>
      <c r="Y68" s="978"/>
      <c r="Z68" s="978"/>
      <c r="AA68" s="978">
        <v>3</v>
      </c>
      <c r="AB68" s="978"/>
      <c r="AC68" s="978"/>
      <c r="AD68" s="978"/>
      <c r="AE68" s="978"/>
      <c r="AF68" s="978">
        <v>3</v>
      </c>
      <c r="AG68" s="978"/>
      <c r="AH68" s="978"/>
      <c r="AI68" s="978"/>
      <c r="AJ68" s="978"/>
      <c r="AK68" s="978" t="s">
        <v>488</v>
      </c>
      <c r="AL68" s="978"/>
      <c r="AM68" s="978"/>
      <c r="AN68" s="978"/>
      <c r="AO68" s="978"/>
      <c r="AP68" s="978">
        <v>3551</v>
      </c>
      <c r="AQ68" s="978"/>
      <c r="AR68" s="978"/>
      <c r="AS68" s="978"/>
      <c r="AT68" s="978"/>
      <c r="AU68" s="978">
        <v>2684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559</v>
      </c>
      <c r="C69" s="971"/>
      <c r="D69" s="971"/>
      <c r="E69" s="971"/>
      <c r="F69" s="971"/>
      <c r="G69" s="971"/>
      <c r="H69" s="971"/>
      <c r="I69" s="971"/>
      <c r="J69" s="971"/>
      <c r="K69" s="971"/>
      <c r="L69" s="971"/>
      <c r="M69" s="971"/>
      <c r="N69" s="971"/>
      <c r="O69" s="971"/>
      <c r="P69" s="972"/>
      <c r="Q69" s="973">
        <v>702</v>
      </c>
      <c r="R69" s="967"/>
      <c r="S69" s="967"/>
      <c r="T69" s="967"/>
      <c r="U69" s="967"/>
      <c r="V69" s="967">
        <v>674</v>
      </c>
      <c r="W69" s="967"/>
      <c r="X69" s="967"/>
      <c r="Y69" s="967"/>
      <c r="Z69" s="967"/>
      <c r="AA69" s="967">
        <v>28</v>
      </c>
      <c r="AB69" s="967"/>
      <c r="AC69" s="967"/>
      <c r="AD69" s="967"/>
      <c r="AE69" s="967"/>
      <c r="AF69" s="967">
        <v>28</v>
      </c>
      <c r="AG69" s="967"/>
      <c r="AH69" s="967"/>
      <c r="AI69" s="967"/>
      <c r="AJ69" s="967"/>
      <c r="AK69" s="967" t="s">
        <v>488</v>
      </c>
      <c r="AL69" s="967"/>
      <c r="AM69" s="967"/>
      <c r="AN69" s="967"/>
      <c r="AO69" s="967"/>
      <c r="AP69" s="967" t="s">
        <v>488</v>
      </c>
      <c r="AQ69" s="967"/>
      <c r="AR69" s="967"/>
      <c r="AS69" s="967"/>
      <c r="AT69" s="967"/>
      <c r="AU69" s="967" t="s">
        <v>488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31</v>
      </c>
      <c r="AG88" s="955"/>
      <c r="AH88" s="955"/>
      <c r="AI88" s="955"/>
      <c r="AJ88" s="955"/>
      <c r="AK88" s="959"/>
      <c r="AL88" s="959"/>
      <c r="AM88" s="959"/>
      <c r="AN88" s="959"/>
      <c r="AO88" s="959"/>
      <c r="AP88" s="955">
        <f>SUM(AP68:AT87)</f>
        <v>3551</v>
      </c>
      <c r="AQ88" s="955"/>
      <c r="AR88" s="955"/>
      <c r="AS88" s="955"/>
      <c r="AT88" s="955"/>
      <c r="AU88" s="955">
        <f>SUM(AU68:AY87)</f>
        <v>2684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692</v>
      </c>
      <c r="CS102" s="947"/>
      <c r="CT102" s="947"/>
      <c r="CU102" s="947"/>
      <c r="CV102" s="948"/>
      <c r="CW102" s="946">
        <f>SUM(CW7:DA88)</f>
        <v>130</v>
      </c>
      <c r="CX102" s="947"/>
      <c r="CY102" s="947"/>
      <c r="CZ102" s="947"/>
      <c r="DA102" s="948"/>
      <c r="DB102" s="946" t="s">
        <v>576</v>
      </c>
      <c r="DC102" s="947"/>
      <c r="DD102" s="947"/>
      <c r="DE102" s="947"/>
      <c r="DF102" s="948"/>
      <c r="DG102" s="946">
        <f>SUM(DG7:DK88)</f>
        <v>2474</v>
      </c>
      <c r="DH102" s="947"/>
      <c r="DI102" s="947"/>
      <c r="DJ102" s="947"/>
      <c r="DK102" s="948"/>
      <c r="DL102" s="946" t="s">
        <v>576</v>
      </c>
      <c r="DM102" s="947"/>
      <c r="DN102" s="947"/>
      <c r="DO102" s="947"/>
      <c r="DP102" s="948"/>
      <c r="DQ102" s="946">
        <f>SUM(DQ7:DU88)</f>
        <v>2039</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285</v>
      </c>
      <c r="AG109" s="888"/>
      <c r="AH109" s="888"/>
      <c r="AI109" s="888"/>
      <c r="AJ109" s="889"/>
      <c r="AK109" s="890" t="s">
        <v>284</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285</v>
      </c>
      <c r="BW109" s="888"/>
      <c r="BX109" s="888"/>
      <c r="BY109" s="888"/>
      <c r="BZ109" s="889"/>
      <c r="CA109" s="890" t="s">
        <v>284</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285</v>
      </c>
      <c r="DM109" s="888"/>
      <c r="DN109" s="888"/>
      <c r="DO109" s="888"/>
      <c r="DP109" s="889"/>
      <c r="DQ109" s="890" t="s">
        <v>284</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16503612</v>
      </c>
      <c r="AB110" s="873"/>
      <c r="AC110" s="873"/>
      <c r="AD110" s="873"/>
      <c r="AE110" s="874"/>
      <c r="AF110" s="875">
        <v>16311518</v>
      </c>
      <c r="AG110" s="873"/>
      <c r="AH110" s="873"/>
      <c r="AI110" s="873"/>
      <c r="AJ110" s="874"/>
      <c r="AK110" s="875">
        <v>16155542</v>
      </c>
      <c r="AL110" s="873"/>
      <c r="AM110" s="873"/>
      <c r="AN110" s="873"/>
      <c r="AO110" s="874"/>
      <c r="AP110" s="876">
        <v>26.3</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149443816</v>
      </c>
      <c r="BR110" s="800"/>
      <c r="BS110" s="800"/>
      <c r="BT110" s="800"/>
      <c r="BU110" s="800"/>
      <c r="BV110" s="800">
        <v>150574381</v>
      </c>
      <c r="BW110" s="800"/>
      <c r="BX110" s="800"/>
      <c r="BY110" s="800"/>
      <c r="BZ110" s="800"/>
      <c r="CA110" s="800">
        <v>148477421</v>
      </c>
      <c r="CB110" s="800"/>
      <c r="CC110" s="800"/>
      <c r="CD110" s="800"/>
      <c r="CE110" s="800"/>
      <c r="CF110" s="861">
        <v>242.1</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412</v>
      </c>
      <c r="DH110" s="800"/>
      <c r="DI110" s="800"/>
      <c r="DJ110" s="800"/>
      <c r="DK110" s="800"/>
      <c r="DL110" s="800" t="s">
        <v>412</v>
      </c>
      <c r="DM110" s="800"/>
      <c r="DN110" s="800"/>
      <c r="DO110" s="800"/>
      <c r="DP110" s="800"/>
      <c r="DQ110" s="800" t="s">
        <v>412</v>
      </c>
      <c r="DR110" s="800"/>
      <c r="DS110" s="800"/>
      <c r="DT110" s="800"/>
      <c r="DU110" s="800"/>
      <c r="DV110" s="801" t="s">
        <v>412</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414</v>
      </c>
      <c r="AB111" s="909"/>
      <c r="AC111" s="909"/>
      <c r="AD111" s="909"/>
      <c r="AE111" s="910"/>
      <c r="AF111" s="911" t="s">
        <v>414</v>
      </c>
      <c r="AG111" s="909"/>
      <c r="AH111" s="909"/>
      <c r="AI111" s="909"/>
      <c r="AJ111" s="910"/>
      <c r="AK111" s="911" t="s">
        <v>414</v>
      </c>
      <c r="AL111" s="909"/>
      <c r="AM111" s="909"/>
      <c r="AN111" s="909"/>
      <c r="AO111" s="910"/>
      <c r="AP111" s="912" t="s">
        <v>414</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2208234</v>
      </c>
      <c r="BR111" s="771"/>
      <c r="BS111" s="771"/>
      <c r="BT111" s="771"/>
      <c r="BU111" s="771"/>
      <c r="BV111" s="771">
        <v>1949923</v>
      </c>
      <c r="BW111" s="771"/>
      <c r="BX111" s="771"/>
      <c r="BY111" s="771"/>
      <c r="BZ111" s="771"/>
      <c r="CA111" s="771">
        <v>1786863</v>
      </c>
      <c r="CB111" s="771"/>
      <c r="CC111" s="771"/>
      <c r="CD111" s="771"/>
      <c r="CE111" s="771"/>
      <c r="CF111" s="848">
        <v>2.9</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417</v>
      </c>
      <c r="DH111" s="771"/>
      <c r="DI111" s="771"/>
      <c r="DJ111" s="771"/>
      <c r="DK111" s="771"/>
      <c r="DL111" s="771" t="s">
        <v>417</v>
      </c>
      <c r="DM111" s="771"/>
      <c r="DN111" s="771"/>
      <c r="DO111" s="771"/>
      <c r="DP111" s="771"/>
      <c r="DQ111" s="771" t="s">
        <v>417</v>
      </c>
      <c r="DR111" s="771"/>
      <c r="DS111" s="771"/>
      <c r="DT111" s="771"/>
      <c r="DU111" s="771"/>
      <c r="DV111" s="823" t="s">
        <v>417</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417</v>
      </c>
      <c r="AB112" s="784"/>
      <c r="AC112" s="784"/>
      <c r="AD112" s="784"/>
      <c r="AE112" s="785"/>
      <c r="AF112" s="786" t="s">
        <v>417</v>
      </c>
      <c r="AG112" s="784"/>
      <c r="AH112" s="784"/>
      <c r="AI112" s="784"/>
      <c r="AJ112" s="785"/>
      <c r="AK112" s="786" t="s">
        <v>417</v>
      </c>
      <c r="AL112" s="784"/>
      <c r="AM112" s="784"/>
      <c r="AN112" s="784"/>
      <c r="AO112" s="785"/>
      <c r="AP112" s="754" t="s">
        <v>417</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32119292</v>
      </c>
      <c r="BR112" s="771"/>
      <c r="BS112" s="771"/>
      <c r="BT112" s="771"/>
      <c r="BU112" s="771"/>
      <c r="BV112" s="771">
        <v>31470162</v>
      </c>
      <c r="BW112" s="771"/>
      <c r="BX112" s="771"/>
      <c r="BY112" s="771"/>
      <c r="BZ112" s="771"/>
      <c r="CA112" s="771">
        <v>31246296</v>
      </c>
      <c r="CB112" s="771"/>
      <c r="CC112" s="771"/>
      <c r="CD112" s="771"/>
      <c r="CE112" s="771"/>
      <c r="CF112" s="848">
        <v>50.9</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14392</v>
      </c>
      <c r="DH112" s="771"/>
      <c r="DI112" s="771"/>
      <c r="DJ112" s="771"/>
      <c r="DK112" s="771"/>
      <c r="DL112" s="771">
        <v>10872</v>
      </c>
      <c r="DM112" s="771"/>
      <c r="DN112" s="771"/>
      <c r="DO112" s="771"/>
      <c r="DP112" s="771"/>
      <c r="DQ112" s="771">
        <v>11266</v>
      </c>
      <c r="DR112" s="771"/>
      <c r="DS112" s="771"/>
      <c r="DT112" s="771"/>
      <c r="DU112" s="771"/>
      <c r="DV112" s="823">
        <v>0</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2350366</v>
      </c>
      <c r="AB113" s="909"/>
      <c r="AC113" s="909"/>
      <c r="AD113" s="909"/>
      <c r="AE113" s="910"/>
      <c r="AF113" s="911">
        <v>2398518</v>
      </c>
      <c r="AG113" s="909"/>
      <c r="AH113" s="909"/>
      <c r="AI113" s="909"/>
      <c r="AJ113" s="910"/>
      <c r="AK113" s="911">
        <v>2523989</v>
      </c>
      <c r="AL113" s="909"/>
      <c r="AM113" s="909"/>
      <c r="AN113" s="909"/>
      <c r="AO113" s="910"/>
      <c r="AP113" s="912">
        <v>4.0999999999999996</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3482146</v>
      </c>
      <c r="BR113" s="771"/>
      <c r="BS113" s="771"/>
      <c r="BT113" s="771"/>
      <c r="BU113" s="771"/>
      <c r="BV113" s="771">
        <v>3023949</v>
      </c>
      <c r="BW113" s="771"/>
      <c r="BX113" s="771"/>
      <c r="BY113" s="771"/>
      <c r="BZ113" s="771"/>
      <c r="CA113" s="771">
        <v>2684239</v>
      </c>
      <c r="CB113" s="771"/>
      <c r="CC113" s="771"/>
      <c r="CD113" s="771"/>
      <c r="CE113" s="771"/>
      <c r="CF113" s="848">
        <v>4.4000000000000004</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417</v>
      </c>
      <c r="DH113" s="784"/>
      <c r="DI113" s="784"/>
      <c r="DJ113" s="784"/>
      <c r="DK113" s="785"/>
      <c r="DL113" s="786" t="s">
        <v>417</v>
      </c>
      <c r="DM113" s="784"/>
      <c r="DN113" s="784"/>
      <c r="DO113" s="784"/>
      <c r="DP113" s="785"/>
      <c r="DQ113" s="786" t="s">
        <v>417</v>
      </c>
      <c r="DR113" s="784"/>
      <c r="DS113" s="784"/>
      <c r="DT113" s="784"/>
      <c r="DU113" s="785"/>
      <c r="DV113" s="754" t="s">
        <v>417</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417</v>
      </c>
      <c r="AB114" s="784"/>
      <c r="AC114" s="784"/>
      <c r="AD114" s="784"/>
      <c r="AE114" s="785"/>
      <c r="AF114" s="786" t="s">
        <v>417</v>
      </c>
      <c r="AG114" s="784"/>
      <c r="AH114" s="784"/>
      <c r="AI114" s="784"/>
      <c r="AJ114" s="785"/>
      <c r="AK114" s="786" t="s">
        <v>417</v>
      </c>
      <c r="AL114" s="784"/>
      <c r="AM114" s="784"/>
      <c r="AN114" s="784"/>
      <c r="AO114" s="785"/>
      <c r="AP114" s="754" t="s">
        <v>417</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20290853</v>
      </c>
      <c r="BR114" s="771"/>
      <c r="BS114" s="771"/>
      <c r="BT114" s="771"/>
      <c r="BU114" s="771"/>
      <c r="BV114" s="771">
        <v>18938608</v>
      </c>
      <c r="BW114" s="771"/>
      <c r="BX114" s="771"/>
      <c r="BY114" s="771"/>
      <c r="BZ114" s="771"/>
      <c r="CA114" s="771">
        <v>18034210</v>
      </c>
      <c r="CB114" s="771"/>
      <c r="CC114" s="771"/>
      <c r="CD114" s="771"/>
      <c r="CE114" s="771"/>
      <c r="CF114" s="848">
        <v>29.4</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417</v>
      </c>
      <c r="DH114" s="784"/>
      <c r="DI114" s="784"/>
      <c r="DJ114" s="784"/>
      <c r="DK114" s="785"/>
      <c r="DL114" s="786" t="s">
        <v>417</v>
      </c>
      <c r="DM114" s="784"/>
      <c r="DN114" s="784"/>
      <c r="DO114" s="784"/>
      <c r="DP114" s="785"/>
      <c r="DQ114" s="786" t="s">
        <v>417</v>
      </c>
      <c r="DR114" s="784"/>
      <c r="DS114" s="784"/>
      <c r="DT114" s="784"/>
      <c r="DU114" s="785"/>
      <c r="DV114" s="754" t="s">
        <v>417</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232208</v>
      </c>
      <c r="AB115" s="909"/>
      <c r="AC115" s="909"/>
      <c r="AD115" s="909"/>
      <c r="AE115" s="910"/>
      <c r="AF115" s="911">
        <v>146307</v>
      </c>
      <c r="AG115" s="909"/>
      <c r="AH115" s="909"/>
      <c r="AI115" s="909"/>
      <c r="AJ115" s="910"/>
      <c r="AK115" s="911">
        <v>144586</v>
      </c>
      <c r="AL115" s="909"/>
      <c r="AM115" s="909"/>
      <c r="AN115" s="909"/>
      <c r="AO115" s="910"/>
      <c r="AP115" s="912">
        <v>0.2</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2288569</v>
      </c>
      <c r="BR115" s="771"/>
      <c r="BS115" s="771"/>
      <c r="BT115" s="771"/>
      <c r="BU115" s="771"/>
      <c r="BV115" s="771">
        <v>2159243</v>
      </c>
      <c r="BW115" s="771"/>
      <c r="BX115" s="771"/>
      <c r="BY115" s="771"/>
      <c r="BZ115" s="771"/>
      <c r="CA115" s="771">
        <v>2039471</v>
      </c>
      <c r="CB115" s="771"/>
      <c r="CC115" s="771"/>
      <c r="CD115" s="771"/>
      <c r="CE115" s="771"/>
      <c r="CF115" s="848">
        <v>3.3</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272255</v>
      </c>
      <c r="DH115" s="784"/>
      <c r="DI115" s="784"/>
      <c r="DJ115" s="784"/>
      <c r="DK115" s="785"/>
      <c r="DL115" s="786">
        <v>273755</v>
      </c>
      <c r="DM115" s="784"/>
      <c r="DN115" s="784"/>
      <c r="DO115" s="784"/>
      <c r="DP115" s="785"/>
      <c r="DQ115" s="786">
        <v>275144</v>
      </c>
      <c r="DR115" s="784"/>
      <c r="DS115" s="784"/>
      <c r="DT115" s="784"/>
      <c r="DU115" s="785"/>
      <c r="DV115" s="754">
        <v>0.4</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555</v>
      </c>
      <c r="AB116" s="784"/>
      <c r="AC116" s="784"/>
      <c r="AD116" s="784"/>
      <c r="AE116" s="785"/>
      <c r="AF116" s="786">
        <v>475</v>
      </c>
      <c r="AG116" s="784"/>
      <c r="AH116" s="784"/>
      <c r="AI116" s="784"/>
      <c r="AJ116" s="785"/>
      <c r="AK116" s="786">
        <v>821</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417</v>
      </c>
      <c r="BR116" s="771"/>
      <c r="BS116" s="771"/>
      <c r="BT116" s="771"/>
      <c r="BU116" s="771"/>
      <c r="BV116" s="771" t="s">
        <v>417</v>
      </c>
      <c r="BW116" s="771"/>
      <c r="BX116" s="771"/>
      <c r="BY116" s="771"/>
      <c r="BZ116" s="771"/>
      <c r="CA116" s="771" t="s">
        <v>417</v>
      </c>
      <c r="CB116" s="771"/>
      <c r="CC116" s="771"/>
      <c r="CD116" s="771"/>
      <c r="CE116" s="771"/>
      <c r="CF116" s="848" t="s">
        <v>417</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1833674</v>
      </c>
      <c r="DH116" s="784"/>
      <c r="DI116" s="784"/>
      <c r="DJ116" s="784"/>
      <c r="DK116" s="785"/>
      <c r="DL116" s="786">
        <v>1601025</v>
      </c>
      <c r="DM116" s="784"/>
      <c r="DN116" s="784"/>
      <c r="DO116" s="784"/>
      <c r="DP116" s="785"/>
      <c r="DQ116" s="786">
        <v>1459824</v>
      </c>
      <c r="DR116" s="784"/>
      <c r="DS116" s="784"/>
      <c r="DT116" s="784"/>
      <c r="DU116" s="785"/>
      <c r="DV116" s="754">
        <v>2.4</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19086741</v>
      </c>
      <c r="AB117" s="895"/>
      <c r="AC117" s="895"/>
      <c r="AD117" s="895"/>
      <c r="AE117" s="896"/>
      <c r="AF117" s="898">
        <v>18856818</v>
      </c>
      <c r="AG117" s="895"/>
      <c r="AH117" s="895"/>
      <c r="AI117" s="895"/>
      <c r="AJ117" s="896"/>
      <c r="AK117" s="898">
        <v>18824938</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285</v>
      </c>
      <c r="AG118" s="888"/>
      <c r="AH118" s="888"/>
      <c r="AI118" s="888"/>
      <c r="AJ118" s="889"/>
      <c r="AK118" s="890" t="s">
        <v>284</v>
      </c>
      <c r="AL118" s="888"/>
      <c r="AM118" s="888"/>
      <c r="AN118" s="888"/>
      <c r="AO118" s="889"/>
      <c r="AP118" s="891" t="s">
        <v>406</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437</v>
      </c>
      <c r="BP118" s="838"/>
      <c r="BQ118" s="857">
        <v>209832910</v>
      </c>
      <c r="BR118" s="858"/>
      <c r="BS118" s="858"/>
      <c r="BT118" s="858"/>
      <c r="BU118" s="858"/>
      <c r="BV118" s="858">
        <v>208116266</v>
      </c>
      <c r="BW118" s="858"/>
      <c r="BX118" s="858"/>
      <c r="BY118" s="858"/>
      <c r="BZ118" s="858"/>
      <c r="CA118" s="858">
        <v>204268500</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8360873</v>
      </c>
      <c r="BR119" s="800"/>
      <c r="BS119" s="800"/>
      <c r="BT119" s="800"/>
      <c r="BU119" s="800"/>
      <c r="BV119" s="800">
        <v>9511973</v>
      </c>
      <c r="BW119" s="800"/>
      <c r="BX119" s="800"/>
      <c r="BY119" s="800"/>
      <c r="BZ119" s="800"/>
      <c r="CA119" s="800">
        <v>10884516</v>
      </c>
      <c r="CB119" s="800"/>
      <c r="CC119" s="800"/>
      <c r="CD119" s="800"/>
      <c r="CE119" s="800"/>
      <c r="CF119" s="861">
        <v>17.7</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87913</v>
      </c>
      <c r="DH119" s="717"/>
      <c r="DI119" s="717"/>
      <c r="DJ119" s="717"/>
      <c r="DK119" s="718"/>
      <c r="DL119" s="719">
        <v>64271</v>
      </c>
      <c r="DM119" s="717"/>
      <c r="DN119" s="717"/>
      <c r="DO119" s="717"/>
      <c r="DP119" s="718"/>
      <c r="DQ119" s="719">
        <v>40629</v>
      </c>
      <c r="DR119" s="717"/>
      <c r="DS119" s="717"/>
      <c r="DT119" s="717"/>
      <c r="DU119" s="718"/>
      <c r="DV119" s="807">
        <v>0.1</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30358440</v>
      </c>
      <c r="BR120" s="771"/>
      <c r="BS120" s="771"/>
      <c r="BT120" s="771"/>
      <c r="BU120" s="771"/>
      <c r="BV120" s="771">
        <v>27666862</v>
      </c>
      <c r="BW120" s="771"/>
      <c r="BX120" s="771"/>
      <c r="BY120" s="771"/>
      <c r="BZ120" s="771"/>
      <c r="CA120" s="771">
        <v>26598687</v>
      </c>
      <c r="CB120" s="771"/>
      <c r="CC120" s="771"/>
      <c r="CD120" s="771"/>
      <c r="CE120" s="771"/>
      <c r="CF120" s="848">
        <v>43.4</v>
      </c>
      <c r="CG120" s="849"/>
      <c r="CH120" s="849"/>
      <c r="CI120" s="849"/>
      <c r="CJ120" s="849"/>
      <c r="CK120" s="850" t="s">
        <v>443</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15946744</v>
      </c>
      <c r="DH120" s="800"/>
      <c r="DI120" s="800"/>
      <c r="DJ120" s="800"/>
      <c r="DK120" s="800"/>
      <c r="DL120" s="800">
        <v>15699774</v>
      </c>
      <c r="DM120" s="800"/>
      <c r="DN120" s="800"/>
      <c r="DO120" s="800"/>
      <c r="DP120" s="800"/>
      <c r="DQ120" s="800">
        <v>15376703</v>
      </c>
      <c r="DR120" s="800"/>
      <c r="DS120" s="800"/>
      <c r="DT120" s="800"/>
      <c r="DU120" s="800"/>
      <c r="DV120" s="801">
        <v>25.1</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123678582</v>
      </c>
      <c r="BR121" s="858"/>
      <c r="BS121" s="858"/>
      <c r="BT121" s="858"/>
      <c r="BU121" s="858"/>
      <c r="BV121" s="858">
        <v>125692726</v>
      </c>
      <c r="BW121" s="858"/>
      <c r="BX121" s="858"/>
      <c r="BY121" s="858"/>
      <c r="BZ121" s="858"/>
      <c r="CA121" s="858">
        <v>125495314</v>
      </c>
      <c r="CB121" s="858"/>
      <c r="CC121" s="858"/>
      <c r="CD121" s="858"/>
      <c r="CE121" s="858"/>
      <c r="CF121" s="859">
        <v>204.6</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14274585</v>
      </c>
      <c r="DH121" s="771"/>
      <c r="DI121" s="771"/>
      <c r="DJ121" s="771"/>
      <c r="DK121" s="771"/>
      <c r="DL121" s="771">
        <v>13954073</v>
      </c>
      <c r="DM121" s="771"/>
      <c r="DN121" s="771"/>
      <c r="DO121" s="771"/>
      <c r="DP121" s="771"/>
      <c r="DQ121" s="771">
        <v>14073693</v>
      </c>
      <c r="DR121" s="771"/>
      <c r="DS121" s="771"/>
      <c r="DT121" s="771"/>
      <c r="DU121" s="771"/>
      <c r="DV121" s="823">
        <v>22.9</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446</v>
      </c>
      <c r="BP122" s="838"/>
      <c r="BQ122" s="839">
        <v>162397895</v>
      </c>
      <c r="BR122" s="840"/>
      <c r="BS122" s="840"/>
      <c r="BT122" s="840"/>
      <c r="BU122" s="840"/>
      <c r="BV122" s="840">
        <v>162871561</v>
      </c>
      <c r="BW122" s="840"/>
      <c r="BX122" s="840"/>
      <c r="BY122" s="840"/>
      <c r="BZ122" s="840"/>
      <c r="CA122" s="840">
        <v>162978517</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1068298</v>
      </c>
      <c r="DH122" s="771"/>
      <c r="DI122" s="771"/>
      <c r="DJ122" s="771"/>
      <c r="DK122" s="771"/>
      <c r="DL122" s="771">
        <v>1094324</v>
      </c>
      <c r="DM122" s="771"/>
      <c r="DN122" s="771"/>
      <c r="DO122" s="771"/>
      <c r="DP122" s="771"/>
      <c r="DQ122" s="771">
        <v>1108934</v>
      </c>
      <c r="DR122" s="771"/>
      <c r="DS122" s="771"/>
      <c r="DT122" s="771"/>
      <c r="DU122" s="771"/>
      <c r="DV122" s="823">
        <v>1.8</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448</v>
      </c>
      <c r="AB123" s="784"/>
      <c r="AC123" s="784"/>
      <c r="AD123" s="784"/>
      <c r="AE123" s="785"/>
      <c r="AF123" s="786" t="s">
        <v>448</v>
      </c>
      <c r="AG123" s="784"/>
      <c r="AH123" s="784"/>
      <c r="AI123" s="784"/>
      <c r="AJ123" s="785"/>
      <c r="AK123" s="786" t="s">
        <v>448</v>
      </c>
      <c r="AL123" s="784"/>
      <c r="AM123" s="784"/>
      <c r="AN123" s="784"/>
      <c r="AO123" s="785"/>
      <c r="AP123" s="754" t="s">
        <v>448</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77</v>
      </c>
      <c r="BR123" s="832"/>
      <c r="BS123" s="832"/>
      <c r="BT123" s="832"/>
      <c r="BU123" s="832"/>
      <c r="BV123" s="832">
        <v>73.3</v>
      </c>
      <c r="BW123" s="832"/>
      <c r="BX123" s="832"/>
      <c r="BY123" s="832"/>
      <c r="BZ123" s="832"/>
      <c r="CA123" s="832">
        <v>67.3</v>
      </c>
      <c r="CB123" s="832"/>
      <c r="CC123" s="832"/>
      <c r="CD123" s="832"/>
      <c r="CE123" s="832"/>
      <c r="CF123" s="730"/>
      <c r="CG123" s="731"/>
      <c r="CH123" s="731"/>
      <c r="CI123" s="731"/>
      <c r="CJ123" s="833"/>
      <c r="CK123" s="851"/>
      <c r="CL123" s="812"/>
      <c r="CM123" s="812"/>
      <c r="CN123" s="812"/>
      <c r="CO123" s="813"/>
      <c r="CP123" s="828" t="s">
        <v>450</v>
      </c>
      <c r="CQ123" s="829"/>
      <c r="CR123" s="829"/>
      <c r="CS123" s="829"/>
      <c r="CT123" s="829"/>
      <c r="CU123" s="829"/>
      <c r="CV123" s="829"/>
      <c r="CW123" s="829"/>
      <c r="CX123" s="829"/>
      <c r="CY123" s="829"/>
      <c r="CZ123" s="829"/>
      <c r="DA123" s="829"/>
      <c r="DB123" s="829"/>
      <c r="DC123" s="829"/>
      <c r="DD123" s="829"/>
      <c r="DE123" s="829"/>
      <c r="DF123" s="830"/>
      <c r="DG123" s="783">
        <v>492887</v>
      </c>
      <c r="DH123" s="784"/>
      <c r="DI123" s="784"/>
      <c r="DJ123" s="784"/>
      <c r="DK123" s="785"/>
      <c r="DL123" s="786">
        <v>435311</v>
      </c>
      <c r="DM123" s="784"/>
      <c r="DN123" s="784"/>
      <c r="DO123" s="784"/>
      <c r="DP123" s="785"/>
      <c r="DQ123" s="786">
        <v>384033</v>
      </c>
      <c r="DR123" s="784"/>
      <c r="DS123" s="784"/>
      <c r="DT123" s="784"/>
      <c r="DU123" s="785"/>
      <c r="DV123" s="754">
        <v>0.6</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448</v>
      </c>
      <c r="AB124" s="784"/>
      <c r="AC124" s="784"/>
      <c r="AD124" s="784"/>
      <c r="AE124" s="785"/>
      <c r="AF124" s="786" t="s">
        <v>448</v>
      </c>
      <c r="AG124" s="784"/>
      <c r="AH124" s="784"/>
      <c r="AI124" s="784"/>
      <c r="AJ124" s="785"/>
      <c r="AK124" s="786" t="s">
        <v>448</v>
      </c>
      <c r="AL124" s="784"/>
      <c r="AM124" s="784"/>
      <c r="AN124" s="784"/>
      <c r="AO124" s="785"/>
      <c r="AP124" s="754" t="s">
        <v>448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336778</v>
      </c>
      <c r="DH124" s="717"/>
      <c r="DI124" s="717"/>
      <c r="DJ124" s="717"/>
      <c r="DK124" s="718"/>
      <c r="DL124" s="719">
        <v>286680</v>
      </c>
      <c r="DM124" s="717"/>
      <c r="DN124" s="717"/>
      <c r="DO124" s="717"/>
      <c r="DP124" s="718"/>
      <c r="DQ124" s="719">
        <v>302933</v>
      </c>
      <c r="DR124" s="717"/>
      <c r="DS124" s="717"/>
      <c r="DT124" s="717"/>
      <c r="DU124" s="718"/>
      <c r="DV124" s="807">
        <v>0.5</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448</v>
      </c>
      <c r="AB125" s="784"/>
      <c r="AC125" s="784"/>
      <c r="AD125" s="784"/>
      <c r="AE125" s="785"/>
      <c r="AF125" s="786" t="s">
        <v>448</v>
      </c>
      <c r="AG125" s="784"/>
      <c r="AH125" s="784"/>
      <c r="AI125" s="784"/>
      <c r="AJ125" s="785"/>
      <c r="AK125" s="786" t="s">
        <v>448</v>
      </c>
      <c r="AL125" s="784"/>
      <c r="AM125" s="784"/>
      <c r="AN125" s="784"/>
      <c r="AO125" s="785"/>
      <c r="AP125" s="754" t="s">
        <v>448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448</v>
      </c>
      <c r="DH125" s="800"/>
      <c r="DI125" s="800"/>
      <c r="DJ125" s="800"/>
      <c r="DK125" s="800"/>
      <c r="DL125" s="800" t="s">
        <v>448</v>
      </c>
      <c r="DM125" s="800"/>
      <c r="DN125" s="800"/>
      <c r="DO125" s="800"/>
      <c r="DP125" s="800"/>
      <c r="DQ125" s="800" t="s">
        <v>448</v>
      </c>
      <c r="DR125" s="800"/>
      <c r="DS125" s="800"/>
      <c r="DT125" s="800"/>
      <c r="DU125" s="800"/>
      <c r="DV125" s="801" t="s">
        <v>448</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231935</v>
      </c>
      <c r="AB126" s="784"/>
      <c r="AC126" s="784"/>
      <c r="AD126" s="784"/>
      <c r="AE126" s="785"/>
      <c r="AF126" s="786">
        <v>146113</v>
      </c>
      <c r="AG126" s="784"/>
      <c r="AH126" s="784"/>
      <c r="AI126" s="784"/>
      <c r="AJ126" s="785"/>
      <c r="AK126" s="786">
        <v>144107</v>
      </c>
      <c r="AL126" s="784"/>
      <c r="AM126" s="784"/>
      <c r="AN126" s="784"/>
      <c r="AO126" s="785"/>
      <c r="AP126" s="754">
        <v>0.2</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v>2288569</v>
      </c>
      <c r="DH126" s="771"/>
      <c r="DI126" s="771"/>
      <c r="DJ126" s="771"/>
      <c r="DK126" s="771"/>
      <c r="DL126" s="771">
        <v>2159243</v>
      </c>
      <c r="DM126" s="771"/>
      <c r="DN126" s="771"/>
      <c r="DO126" s="771"/>
      <c r="DP126" s="771"/>
      <c r="DQ126" s="771">
        <v>2039471</v>
      </c>
      <c r="DR126" s="771"/>
      <c r="DS126" s="771"/>
      <c r="DT126" s="771"/>
      <c r="DU126" s="771"/>
      <c r="DV126" s="823">
        <v>3.3</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273</v>
      </c>
      <c r="AB127" s="784"/>
      <c r="AC127" s="784"/>
      <c r="AD127" s="784"/>
      <c r="AE127" s="785"/>
      <c r="AF127" s="786">
        <v>194</v>
      </c>
      <c r="AG127" s="784"/>
      <c r="AH127" s="784"/>
      <c r="AI127" s="784"/>
      <c r="AJ127" s="785"/>
      <c r="AK127" s="786">
        <v>479</v>
      </c>
      <c r="AL127" s="784"/>
      <c r="AM127" s="784"/>
      <c r="AN127" s="784"/>
      <c r="AO127" s="785"/>
      <c r="AP127" s="754">
        <v>0</v>
      </c>
      <c r="AQ127" s="755"/>
      <c r="AR127" s="755"/>
      <c r="AS127" s="755"/>
      <c r="AT127" s="756"/>
      <c r="AU127" s="233"/>
      <c r="AV127" s="233"/>
      <c r="AW127" s="233"/>
      <c r="AX127" s="757" t="s">
        <v>460</v>
      </c>
      <c r="AY127" s="758"/>
      <c r="AZ127" s="758"/>
      <c r="BA127" s="758"/>
      <c r="BB127" s="758"/>
      <c r="BC127" s="758"/>
      <c r="BD127" s="758"/>
      <c r="BE127" s="759"/>
      <c r="BF127" s="760" t="s">
        <v>448</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462</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2763107</v>
      </c>
      <c r="AB128" s="724"/>
      <c r="AC128" s="724"/>
      <c r="AD128" s="724"/>
      <c r="AE128" s="725"/>
      <c r="AF128" s="726">
        <v>2838249</v>
      </c>
      <c r="AG128" s="724"/>
      <c r="AH128" s="724"/>
      <c r="AI128" s="724"/>
      <c r="AJ128" s="725"/>
      <c r="AK128" s="726">
        <v>2718732</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466</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72868240</v>
      </c>
      <c r="AB129" s="784"/>
      <c r="AC129" s="784"/>
      <c r="AD129" s="784"/>
      <c r="AE129" s="785"/>
      <c r="AF129" s="786">
        <v>73285702</v>
      </c>
      <c r="AG129" s="784"/>
      <c r="AH129" s="784"/>
      <c r="AI129" s="784"/>
      <c r="AJ129" s="785"/>
      <c r="AK129" s="786">
        <v>72627075</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7.7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11297581</v>
      </c>
      <c r="AB130" s="784"/>
      <c r="AC130" s="784"/>
      <c r="AD130" s="784"/>
      <c r="AE130" s="785"/>
      <c r="AF130" s="786">
        <v>11594322</v>
      </c>
      <c r="AG130" s="784"/>
      <c r="AH130" s="784"/>
      <c r="AI130" s="784"/>
      <c r="AJ130" s="785"/>
      <c r="AK130" s="786">
        <v>11286863</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67.3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61570659</v>
      </c>
      <c r="AB131" s="717"/>
      <c r="AC131" s="717"/>
      <c r="AD131" s="717"/>
      <c r="AE131" s="718"/>
      <c r="AF131" s="719">
        <v>61691380</v>
      </c>
      <c r="AG131" s="717"/>
      <c r="AH131" s="717"/>
      <c r="AI131" s="717"/>
      <c r="AJ131" s="718"/>
      <c r="AK131" s="719">
        <v>61340212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8.1630651380000003</v>
      </c>
      <c r="AB132" s="740"/>
      <c r="AC132" s="740"/>
      <c r="AD132" s="740"/>
      <c r="AE132" s="741"/>
      <c r="AF132" s="742">
        <v>7.1715805350000004</v>
      </c>
      <c r="AG132" s="740"/>
      <c r="AH132" s="740"/>
      <c r="AI132" s="740"/>
      <c r="AJ132" s="741"/>
      <c r="AK132" s="742">
        <v>7.8567433060000003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8.6999999999999993</v>
      </c>
      <c r="AB133" s="749"/>
      <c r="AC133" s="749"/>
      <c r="AD133" s="749"/>
      <c r="AE133" s="750"/>
      <c r="AF133" s="748">
        <v>7.9</v>
      </c>
      <c r="AG133" s="749"/>
      <c r="AH133" s="749"/>
      <c r="AI133" s="749"/>
      <c r="AJ133" s="750"/>
      <c r="AK133" s="748">
        <v>7.7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131"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131"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21" t="s">
        <v>478</v>
      </c>
      <c r="L7" s="254"/>
      <c r="M7" s="255" t="s">
        <v>479</v>
      </c>
      <c r="N7" s="256"/>
    </row>
    <row r="8" spans="1:16">
      <c r="A8" s="248"/>
      <c r="B8" s="244"/>
      <c r="C8" s="244"/>
      <c r="D8" s="244"/>
      <c r="E8" s="244"/>
      <c r="F8" s="244"/>
      <c r="G8" s="257"/>
      <c r="H8" s="258"/>
      <c r="I8" s="258"/>
      <c r="J8" s="259"/>
      <c r="K8" s="1122"/>
      <c r="L8" s="260" t="s">
        <v>480</v>
      </c>
      <c r="M8" s="261" t="s">
        <v>481</v>
      </c>
      <c r="N8" s="262" t="s">
        <v>482</v>
      </c>
    </row>
    <row r="9" spans="1:16">
      <c r="A9" s="248"/>
      <c r="B9" s="244"/>
      <c r="C9" s="244"/>
      <c r="D9" s="244"/>
      <c r="E9" s="244"/>
      <c r="F9" s="244"/>
      <c r="G9" s="1135" t="s">
        <v>483</v>
      </c>
      <c r="H9" s="1136"/>
      <c r="I9" s="1136"/>
      <c r="J9" s="1137"/>
      <c r="K9" s="263">
        <v>17957224</v>
      </c>
      <c r="L9" s="264">
        <v>66851</v>
      </c>
      <c r="M9" s="265">
        <v>57944</v>
      </c>
      <c r="N9" s="266">
        <v>15.4</v>
      </c>
    </row>
    <row r="10" spans="1:16">
      <c r="A10" s="248"/>
      <c r="B10" s="244"/>
      <c r="C10" s="244"/>
      <c r="D10" s="244"/>
      <c r="E10" s="244"/>
      <c r="F10" s="244"/>
      <c r="G10" s="1135" t="s">
        <v>484</v>
      </c>
      <c r="H10" s="1136"/>
      <c r="I10" s="1136"/>
      <c r="J10" s="1137"/>
      <c r="K10" s="267">
        <v>371412</v>
      </c>
      <c r="L10" s="268">
        <v>1383</v>
      </c>
      <c r="M10" s="269">
        <v>2485</v>
      </c>
      <c r="N10" s="270">
        <v>-44.3</v>
      </c>
    </row>
    <row r="11" spans="1:16" ht="13.5" customHeight="1">
      <c r="A11" s="248"/>
      <c r="B11" s="244"/>
      <c r="C11" s="244"/>
      <c r="D11" s="244"/>
      <c r="E11" s="244"/>
      <c r="F11" s="244"/>
      <c r="G11" s="1135" t="s">
        <v>485</v>
      </c>
      <c r="H11" s="1136"/>
      <c r="I11" s="1136"/>
      <c r="J11" s="1137"/>
      <c r="K11" s="267">
        <v>763</v>
      </c>
      <c r="L11" s="268">
        <v>3</v>
      </c>
      <c r="M11" s="269">
        <v>1532</v>
      </c>
      <c r="N11" s="270">
        <v>-99.8</v>
      </c>
    </row>
    <row r="12" spans="1:16" ht="13.5" customHeight="1">
      <c r="A12" s="248"/>
      <c r="B12" s="244"/>
      <c r="C12" s="244"/>
      <c r="D12" s="244"/>
      <c r="E12" s="244"/>
      <c r="F12" s="244"/>
      <c r="G12" s="1135" t="s">
        <v>486</v>
      </c>
      <c r="H12" s="1136"/>
      <c r="I12" s="1136"/>
      <c r="J12" s="1137"/>
      <c r="K12" s="267">
        <v>943697</v>
      </c>
      <c r="L12" s="268">
        <v>3513</v>
      </c>
      <c r="M12" s="269">
        <v>599</v>
      </c>
      <c r="N12" s="270">
        <v>486.5</v>
      </c>
    </row>
    <row r="13" spans="1:16" ht="13.5" customHeight="1">
      <c r="A13" s="248"/>
      <c r="B13" s="244"/>
      <c r="C13" s="244"/>
      <c r="D13" s="244"/>
      <c r="E13" s="244"/>
      <c r="F13" s="244"/>
      <c r="G13" s="1135" t="s">
        <v>487</v>
      </c>
      <c r="H13" s="1136"/>
      <c r="I13" s="1136"/>
      <c r="J13" s="1137"/>
      <c r="K13" s="267" t="s">
        <v>488</v>
      </c>
      <c r="L13" s="268" t="s">
        <v>488</v>
      </c>
      <c r="M13" s="269">
        <v>18</v>
      </c>
      <c r="N13" s="270" t="s">
        <v>488</v>
      </c>
    </row>
    <row r="14" spans="1:16" ht="13.5" customHeight="1">
      <c r="A14" s="248"/>
      <c r="B14" s="244"/>
      <c r="C14" s="244"/>
      <c r="D14" s="244"/>
      <c r="E14" s="244"/>
      <c r="F14" s="244"/>
      <c r="G14" s="1135" t="s">
        <v>489</v>
      </c>
      <c r="H14" s="1136"/>
      <c r="I14" s="1136"/>
      <c r="J14" s="1137"/>
      <c r="K14" s="267">
        <v>812397</v>
      </c>
      <c r="L14" s="268">
        <v>3024</v>
      </c>
      <c r="M14" s="269">
        <v>1786</v>
      </c>
      <c r="N14" s="270">
        <v>69.3</v>
      </c>
    </row>
    <row r="15" spans="1:16" ht="13.5" customHeight="1">
      <c r="A15" s="248"/>
      <c r="B15" s="244"/>
      <c r="C15" s="244"/>
      <c r="D15" s="244"/>
      <c r="E15" s="244"/>
      <c r="F15" s="244"/>
      <c r="G15" s="1135" t="s">
        <v>490</v>
      </c>
      <c r="H15" s="1136"/>
      <c r="I15" s="1136"/>
      <c r="J15" s="1137"/>
      <c r="K15" s="267">
        <v>338153</v>
      </c>
      <c r="L15" s="268">
        <v>1259</v>
      </c>
      <c r="M15" s="269">
        <v>1355</v>
      </c>
      <c r="N15" s="270">
        <v>-7.1</v>
      </c>
    </row>
    <row r="16" spans="1:16">
      <c r="A16" s="248"/>
      <c r="B16" s="244"/>
      <c r="C16" s="244"/>
      <c r="D16" s="244"/>
      <c r="E16" s="244"/>
      <c r="F16" s="244"/>
      <c r="G16" s="1138" t="s">
        <v>491</v>
      </c>
      <c r="H16" s="1139"/>
      <c r="I16" s="1139"/>
      <c r="J16" s="1140"/>
      <c r="K16" s="268">
        <v>-1709477</v>
      </c>
      <c r="L16" s="268">
        <v>-6364</v>
      </c>
      <c r="M16" s="269">
        <v>-4955</v>
      </c>
      <c r="N16" s="270">
        <v>28.4</v>
      </c>
    </row>
    <row r="17" spans="1:16">
      <c r="A17" s="248"/>
      <c r="B17" s="244"/>
      <c r="C17" s="244"/>
      <c r="D17" s="244"/>
      <c r="E17" s="244"/>
      <c r="F17" s="244"/>
      <c r="G17" s="1138" t="s">
        <v>168</v>
      </c>
      <c r="H17" s="1139"/>
      <c r="I17" s="1139"/>
      <c r="J17" s="1140"/>
      <c r="K17" s="268">
        <v>18714169</v>
      </c>
      <c r="L17" s="268">
        <v>69669</v>
      </c>
      <c r="M17" s="269">
        <v>60765</v>
      </c>
      <c r="N17" s="270">
        <v>14.7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2" t="s">
        <v>496</v>
      </c>
      <c r="H21" s="1133"/>
      <c r="I21" s="1133"/>
      <c r="J21" s="1134"/>
      <c r="K21" s="280">
        <v>7.46</v>
      </c>
      <c r="L21" s="281">
        <v>6.13</v>
      </c>
      <c r="M21" s="282">
        <v>1.33</v>
      </c>
      <c r="N21" s="249"/>
      <c r="O21" s="283"/>
      <c r="P21" s="279"/>
    </row>
    <row r="22" spans="1:16" s="284" customFormat="1">
      <c r="A22" s="279"/>
      <c r="B22" s="249"/>
      <c r="C22" s="249"/>
      <c r="D22" s="249"/>
      <c r="E22" s="249"/>
      <c r="F22" s="249"/>
      <c r="G22" s="1132" t="s">
        <v>497</v>
      </c>
      <c r="H22" s="1133"/>
      <c r="I22" s="1133"/>
      <c r="J22" s="1134"/>
      <c r="K22" s="285">
        <v>97.7</v>
      </c>
      <c r="L22" s="286">
        <v>100.5</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21" t="s">
        <v>478</v>
      </c>
      <c r="L30" s="254"/>
      <c r="M30" s="255" t="s">
        <v>479</v>
      </c>
      <c r="N30" s="256"/>
    </row>
    <row r="31" spans="1:16">
      <c r="A31" s="248"/>
      <c r="B31" s="244"/>
      <c r="C31" s="244"/>
      <c r="D31" s="244"/>
      <c r="E31" s="244"/>
      <c r="F31" s="244"/>
      <c r="G31" s="257"/>
      <c r="H31" s="258"/>
      <c r="I31" s="258"/>
      <c r="J31" s="259"/>
      <c r="K31" s="1122"/>
      <c r="L31" s="260" t="s">
        <v>480</v>
      </c>
      <c r="M31" s="261" t="s">
        <v>481</v>
      </c>
      <c r="N31" s="262" t="s">
        <v>482</v>
      </c>
    </row>
    <row r="32" spans="1:16" ht="27" customHeight="1">
      <c r="A32" s="248"/>
      <c r="B32" s="244"/>
      <c r="C32" s="244"/>
      <c r="D32" s="244"/>
      <c r="E32" s="244"/>
      <c r="F32" s="244"/>
      <c r="G32" s="1123" t="s">
        <v>501</v>
      </c>
      <c r="H32" s="1124"/>
      <c r="I32" s="1124"/>
      <c r="J32" s="1125"/>
      <c r="K32" s="294">
        <v>16155542</v>
      </c>
      <c r="L32" s="294">
        <v>60143</v>
      </c>
      <c r="M32" s="295">
        <v>38141</v>
      </c>
      <c r="N32" s="296">
        <v>57.7</v>
      </c>
    </row>
    <row r="33" spans="1:16" ht="13.5" customHeight="1">
      <c r="A33" s="248"/>
      <c r="B33" s="244"/>
      <c r="C33" s="244"/>
      <c r="D33" s="244"/>
      <c r="E33" s="244"/>
      <c r="F33" s="244"/>
      <c r="G33" s="1123" t="s">
        <v>502</v>
      </c>
      <c r="H33" s="1124"/>
      <c r="I33" s="1124"/>
      <c r="J33" s="1125"/>
      <c r="K33" s="294" t="s">
        <v>488</v>
      </c>
      <c r="L33" s="294" t="s">
        <v>488</v>
      </c>
      <c r="M33" s="295">
        <v>3</v>
      </c>
      <c r="N33" s="296" t="s">
        <v>488</v>
      </c>
    </row>
    <row r="34" spans="1:16" ht="27" customHeight="1">
      <c r="A34" s="248"/>
      <c r="B34" s="244"/>
      <c r="C34" s="244"/>
      <c r="D34" s="244"/>
      <c r="E34" s="244"/>
      <c r="F34" s="244"/>
      <c r="G34" s="1123" t="s">
        <v>503</v>
      </c>
      <c r="H34" s="1124"/>
      <c r="I34" s="1124"/>
      <c r="J34" s="1125"/>
      <c r="K34" s="294" t="s">
        <v>488</v>
      </c>
      <c r="L34" s="294" t="s">
        <v>488</v>
      </c>
      <c r="M34" s="295">
        <v>102</v>
      </c>
      <c r="N34" s="296" t="s">
        <v>488</v>
      </c>
    </row>
    <row r="35" spans="1:16" ht="27" customHeight="1">
      <c r="A35" s="248"/>
      <c r="B35" s="244"/>
      <c r="C35" s="244"/>
      <c r="D35" s="244"/>
      <c r="E35" s="244"/>
      <c r="F35" s="244"/>
      <c r="G35" s="1123" t="s">
        <v>504</v>
      </c>
      <c r="H35" s="1124"/>
      <c r="I35" s="1124"/>
      <c r="J35" s="1125"/>
      <c r="K35" s="294">
        <v>2523989</v>
      </c>
      <c r="L35" s="294">
        <v>9396</v>
      </c>
      <c r="M35" s="295">
        <v>9900</v>
      </c>
      <c r="N35" s="296">
        <v>-5.0999999999999996</v>
      </c>
    </row>
    <row r="36" spans="1:16" ht="27" customHeight="1">
      <c r="A36" s="248"/>
      <c r="B36" s="244"/>
      <c r="C36" s="244"/>
      <c r="D36" s="244"/>
      <c r="E36" s="244"/>
      <c r="F36" s="244"/>
      <c r="G36" s="1123" t="s">
        <v>505</v>
      </c>
      <c r="H36" s="1124"/>
      <c r="I36" s="1124"/>
      <c r="J36" s="1125"/>
      <c r="K36" s="294" t="s">
        <v>488</v>
      </c>
      <c r="L36" s="294" t="s">
        <v>488</v>
      </c>
      <c r="M36" s="295">
        <v>437</v>
      </c>
      <c r="N36" s="296" t="s">
        <v>488</v>
      </c>
    </row>
    <row r="37" spans="1:16" ht="13.5" customHeight="1">
      <c r="A37" s="248"/>
      <c r="B37" s="244"/>
      <c r="C37" s="244"/>
      <c r="D37" s="244"/>
      <c r="E37" s="244"/>
      <c r="F37" s="244"/>
      <c r="G37" s="1123" t="s">
        <v>506</v>
      </c>
      <c r="H37" s="1124"/>
      <c r="I37" s="1124"/>
      <c r="J37" s="1125"/>
      <c r="K37" s="294">
        <v>144586</v>
      </c>
      <c r="L37" s="294">
        <v>538</v>
      </c>
      <c r="M37" s="295">
        <v>880</v>
      </c>
      <c r="N37" s="296">
        <v>-38.9</v>
      </c>
    </row>
    <row r="38" spans="1:16" ht="27" customHeight="1">
      <c r="A38" s="248"/>
      <c r="B38" s="244"/>
      <c r="C38" s="244"/>
      <c r="D38" s="244"/>
      <c r="E38" s="244"/>
      <c r="F38" s="244"/>
      <c r="G38" s="1126" t="s">
        <v>507</v>
      </c>
      <c r="H38" s="1127"/>
      <c r="I38" s="1127"/>
      <c r="J38" s="1128"/>
      <c r="K38" s="297">
        <v>821</v>
      </c>
      <c r="L38" s="297">
        <v>3</v>
      </c>
      <c r="M38" s="298">
        <v>3</v>
      </c>
      <c r="N38" s="299">
        <v>0</v>
      </c>
      <c r="O38" s="293"/>
    </row>
    <row r="39" spans="1:16">
      <c r="A39" s="248"/>
      <c r="B39" s="244"/>
      <c r="C39" s="244"/>
      <c r="D39" s="244"/>
      <c r="E39" s="244"/>
      <c r="F39" s="244"/>
      <c r="G39" s="1126" t="s">
        <v>508</v>
      </c>
      <c r="H39" s="1127"/>
      <c r="I39" s="1127"/>
      <c r="J39" s="1128"/>
      <c r="K39" s="300">
        <v>-2718732</v>
      </c>
      <c r="L39" s="300">
        <v>-10121</v>
      </c>
      <c r="M39" s="301">
        <v>-8348</v>
      </c>
      <c r="N39" s="302">
        <v>21.2</v>
      </c>
      <c r="O39" s="293"/>
    </row>
    <row r="40" spans="1:16" ht="27" customHeight="1">
      <c r="A40" s="248"/>
      <c r="B40" s="244"/>
      <c r="C40" s="244"/>
      <c r="D40" s="244"/>
      <c r="E40" s="244"/>
      <c r="F40" s="244"/>
      <c r="G40" s="1123" t="s">
        <v>509</v>
      </c>
      <c r="H40" s="1124"/>
      <c r="I40" s="1124"/>
      <c r="J40" s="1125"/>
      <c r="K40" s="300">
        <v>-11286863</v>
      </c>
      <c r="L40" s="300">
        <v>-42018</v>
      </c>
      <c r="M40" s="301">
        <v>-29144</v>
      </c>
      <c r="N40" s="302">
        <v>44.2</v>
      </c>
      <c r="O40" s="293"/>
    </row>
    <row r="41" spans="1:16">
      <c r="A41" s="248"/>
      <c r="B41" s="244"/>
      <c r="C41" s="244"/>
      <c r="D41" s="244"/>
      <c r="E41" s="244"/>
      <c r="F41" s="244"/>
      <c r="G41" s="1129" t="s">
        <v>279</v>
      </c>
      <c r="H41" s="1130"/>
      <c r="I41" s="1130"/>
      <c r="J41" s="1131"/>
      <c r="K41" s="294">
        <v>4819343</v>
      </c>
      <c r="L41" s="300">
        <v>17941</v>
      </c>
      <c r="M41" s="301">
        <v>11972</v>
      </c>
      <c r="N41" s="302">
        <v>49.9</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16" t="s">
        <v>478</v>
      </c>
      <c r="J49" s="1118" t="s">
        <v>513</v>
      </c>
      <c r="K49" s="1119"/>
      <c r="L49" s="1119"/>
      <c r="M49" s="1119"/>
      <c r="N49" s="1120"/>
    </row>
    <row r="50" spans="1:14">
      <c r="A50" s="248"/>
      <c r="B50" s="244"/>
      <c r="C50" s="244"/>
      <c r="D50" s="244"/>
      <c r="E50" s="244"/>
      <c r="F50" s="244"/>
      <c r="G50" s="312"/>
      <c r="H50" s="313"/>
      <c r="I50" s="1117"/>
      <c r="J50" s="314" t="s">
        <v>514</v>
      </c>
      <c r="K50" s="315" t="s">
        <v>515</v>
      </c>
      <c r="L50" s="316" t="s">
        <v>516</v>
      </c>
      <c r="M50" s="317" t="s">
        <v>517</v>
      </c>
      <c r="N50" s="318" t="s">
        <v>518</v>
      </c>
    </row>
    <row r="51" spans="1:14">
      <c r="A51" s="248"/>
      <c r="B51" s="244"/>
      <c r="C51" s="244"/>
      <c r="D51" s="244"/>
      <c r="E51" s="244"/>
      <c r="F51" s="244"/>
      <c r="G51" s="310" t="s">
        <v>519</v>
      </c>
      <c r="H51" s="311"/>
      <c r="I51" s="319">
        <v>11787198</v>
      </c>
      <c r="J51" s="320">
        <v>42544</v>
      </c>
      <c r="K51" s="321">
        <v>4.2</v>
      </c>
      <c r="L51" s="322">
        <v>43858</v>
      </c>
      <c r="M51" s="323">
        <v>-7</v>
      </c>
      <c r="N51" s="324">
        <v>11.2</v>
      </c>
    </row>
    <row r="52" spans="1:14">
      <c r="A52" s="248"/>
      <c r="B52" s="244"/>
      <c r="C52" s="244"/>
      <c r="D52" s="244"/>
      <c r="E52" s="244"/>
      <c r="F52" s="244"/>
      <c r="G52" s="325"/>
      <c r="H52" s="326" t="s">
        <v>520</v>
      </c>
      <c r="I52" s="327">
        <v>6664029</v>
      </c>
      <c r="J52" s="328">
        <v>24053</v>
      </c>
      <c r="K52" s="329">
        <v>23.5</v>
      </c>
      <c r="L52" s="330">
        <v>23714</v>
      </c>
      <c r="M52" s="331">
        <v>-11.5</v>
      </c>
      <c r="N52" s="332">
        <v>35</v>
      </c>
    </row>
    <row r="53" spans="1:14">
      <c r="A53" s="248"/>
      <c r="B53" s="244"/>
      <c r="C53" s="244"/>
      <c r="D53" s="244"/>
      <c r="E53" s="244"/>
      <c r="F53" s="244"/>
      <c r="G53" s="310" t="s">
        <v>521</v>
      </c>
      <c r="H53" s="311"/>
      <c r="I53" s="319">
        <v>9475941</v>
      </c>
      <c r="J53" s="320">
        <v>34425</v>
      </c>
      <c r="K53" s="321">
        <v>-19.100000000000001</v>
      </c>
      <c r="L53" s="322">
        <v>41705</v>
      </c>
      <c r="M53" s="323">
        <v>-4.9000000000000004</v>
      </c>
      <c r="N53" s="324">
        <v>-14.2</v>
      </c>
    </row>
    <row r="54" spans="1:14">
      <c r="A54" s="248"/>
      <c r="B54" s="244"/>
      <c r="C54" s="244"/>
      <c r="D54" s="244"/>
      <c r="E54" s="244"/>
      <c r="F54" s="244"/>
      <c r="G54" s="325"/>
      <c r="H54" s="326" t="s">
        <v>520</v>
      </c>
      <c r="I54" s="327">
        <v>5278006</v>
      </c>
      <c r="J54" s="328">
        <v>19174</v>
      </c>
      <c r="K54" s="329">
        <v>-20.3</v>
      </c>
      <c r="L54" s="330">
        <v>22742</v>
      </c>
      <c r="M54" s="331">
        <v>-4.0999999999999996</v>
      </c>
      <c r="N54" s="332">
        <v>-16.2</v>
      </c>
    </row>
    <row r="55" spans="1:14">
      <c r="A55" s="248"/>
      <c r="B55" s="244"/>
      <c r="C55" s="244"/>
      <c r="D55" s="244"/>
      <c r="E55" s="244"/>
      <c r="F55" s="244"/>
      <c r="G55" s="310" t="s">
        <v>522</v>
      </c>
      <c r="H55" s="311"/>
      <c r="I55" s="319">
        <v>16489949</v>
      </c>
      <c r="J55" s="320">
        <v>60076</v>
      </c>
      <c r="K55" s="321">
        <v>74.5</v>
      </c>
      <c r="L55" s="322">
        <v>47677</v>
      </c>
      <c r="M55" s="323">
        <v>14.3</v>
      </c>
      <c r="N55" s="324">
        <v>60.2</v>
      </c>
    </row>
    <row r="56" spans="1:14">
      <c r="A56" s="248"/>
      <c r="B56" s="244"/>
      <c r="C56" s="244"/>
      <c r="D56" s="244"/>
      <c r="E56" s="244"/>
      <c r="F56" s="244"/>
      <c r="G56" s="325"/>
      <c r="H56" s="326" t="s">
        <v>520</v>
      </c>
      <c r="I56" s="327">
        <v>9541539</v>
      </c>
      <c r="J56" s="328">
        <v>34762</v>
      </c>
      <c r="K56" s="329">
        <v>81.3</v>
      </c>
      <c r="L56" s="330">
        <v>23360</v>
      </c>
      <c r="M56" s="331">
        <v>2.7</v>
      </c>
      <c r="N56" s="332">
        <v>78.599999999999994</v>
      </c>
    </row>
    <row r="57" spans="1:14">
      <c r="A57" s="248"/>
      <c r="B57" s="244"/>
      <c r="C57" s="244"/>
      <c r="D57" s="244"/>
      <c r="E57" s="244"/>
      <c r="F57" s="244"/>
      <c r="G57" s="310" t="s">
        <v>523</v>
      </c>
      <c r="H57" s="311"/>
      <c r="I57" s="319">
        <v>18298350</v>
      </c>
      <c r="J57" s="320">
        <v>67402</v>
      </c>
      <c r="K57" s="321">
        <v>12.2</v>
      </c>
      <c r="L57" s="322">
        <v>51613</v>
      </c>
      <c r="M57" s="323">
        <v>8.3000000000000007</v>
      </c>
      <c r="N57" s="324">
        <v>3.9</v>
      </c>
    </row>
    <row r="58" spans="1:14">
      <c r="A58" s="248"/>
      <c r="B58" s="244"/>
      <c r="C58" s="244"/>
      <c r="D58" s="244"/>
      <c r="E58" s="244"/>
      <c r="F58" s="244"/>
      <c r="G58" s="325"/>
      <c r="H58" s="326" t="s">
        <v>520</v>
      </c>
      <c r="I58" s="327">
        <v>7448795</v>
      </c>
      <c r="J58" s="328">
        <v>27438</v>
      </c>
      <c r="K58" s="329">
        <v>-21.1</v>
      </c>
      <c r="L58" s="330">
        <v>25872</v>
      </c>
      <c r="M58" s="331">
        <v>10.8</v>
      </c>
      <c r="N58" s="332">
        <v>-31.9</v>
      </c>
    </row>
    <row r="59" spans="1:14">
      <c r="A59" s="248"/>
      <c r="B59" s="244"/>
      <c r="C59" s="244"/>
      <c r="D59" s="244"/>
      <c r="E59" s="244"/>
      <c r="F59" s="244"/>
      <c r="G59" s="310" t="s">
        <v>524</v>
      </c>
      <c r="H59" s="311"/>
      <c r="I59" s="319">
        <v>15281275</v>
      </c>
      <c r="J59" s="320">
        <v>56889</v>
      </c>
      <c r="K59" s="321">
        <v>-15.6</v>
      </c>
      <c r="L59" s="322">
        <v>50880</v>
      </c>
      <c r="M59" s="323">
        <v>-1.4</v>
      </c>
      <c r="N59" s="324">
        <v>-14.2</v>
      </c>
    </row>
    <row r="60" spans="1:14">
      <c r="A60" s="248"/>
      <c r="B60" s="244"/>
      <c r="C60" s="244"/>
      <c r="D60" s="244"/>
      <c r="E60" s="244"/>
      <c r="F60" s="244"/>
      <c r="G60" s="325"/>
      <c r="H60" s="326" t="s">
        <v>520</v>
      </c>
      <c r="I60" s="333">
        <v>6339175</v>
      </c>
      <c r="J60" s="328">
        <v>23599</v>
      </c>
      <c r="K60" s="329">
        <v>-14</v>
      </c>
      <c r="L60" s="330">
        <v>27819</v>
      </c>
      <c r="M60" s="331">
        <v>7.5</v>
      </c>
      <c r="N60" s="332">
        <v>-21.5</v>
      </c>
    </row>
    <row r="61" spans="1:14">
      <c r="A61" s="248"/>
      <c r="B61" s="244"/>
      <c r="C61" s="244"/>
      <c r="D61" s="244"/>
      <c r="E61" s="244"/>
      <c r="F61" s="244"/>
      <c r="G61" s="310" t="s">
        <v>525</v>
      </c>
      <c r="H61" s="334"/>
      <c r="I61" s="335">
        <v>14266543</v>
      </c>
      <c r="J61" s="336">
        <v>52267</v>
      </c>
      <c r="K61" s="337">
        <v>11.2</v>
      </c>
      <c r="L61" s="338">
        <v>47147</v>
      </c>
      <c r="M61" s="339">
        <v>1.9</v>
      </c>
      <c r="N61" s="324">
        <v>9.3000000000000007</v>
      </c>
    </row>
    <row r="62" spans="1:14">
      <c r="A62" s="248"/>
      <c r="B62" s="244"/>
      <c r="C62" s="244"/>
      <c r="D62" s="244"/>
      <c r="E62" s="244"/>
      <c r="F62" s="244"/>
      <c r="G62" s="325"/>
      <c r="H62" s="326" t="s">
        <v>520</v>
      </c>
      <c r="I62" s="327">
        <v>7054309</v>
      </c>
      <c r="J62" s="328">
        <v>25805</v>
      </c>
      <c r="K62" s="329">
        <v>9.9</v>
      </c>
      <c r="L62" s="330">
        <v>24701</v>
      </c>
      <c r="M62" s="331">
        <v>1.1000000000000001</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131"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131"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41" t="s">
        <v>3</v>
      </c>
      <c r="D47" s="1141"/>
      <c r="E47" s="1142"/>
      <c r="F47" s="11">
        <v>0.52</v>
      </c>
      <c r="G47" s="12">
        <v>0.53</v>
      </c>
      <c r="H47" s="12">
        <v>0.52</v>
      </c>
      <c r="I47" s="12">
        <v>1.55</v>
      </c>
      <c r="J47" s="13">
        <v>3.41</v>
      </c>
    </row>
    <row r="48" spans="2:10" ht="57.75" customHeight="1">
      <c r="B48" s="14"/>
      <c r="C48" s="1143" t="s">
        <v>4</v>
      </c>
      <c r="D48" s="1143"/>
      <c r="E48" s="1144"/>
      <c r="F48" s="15">
        <v>1.25</v>
      </c>
      <c r="G48" s="16">
        <v>1.61</v>
      </c>
      <c r="H48" s="16">
        <v>2.14</v>
      </c>
      <c r="I48" s="16">
        <v>3.66</v>
      </c>
      <c r="J48" s="17">
        <v>3.3</v>
      </c>
    </row>
    <row r="49" spans="2:10" ht="57.75" customHeight="1" thickBot="1">
      <c r="B49" s="18"/>
      <c r="C49" s="1145" t="s">
        <v>5</v>
      </c>
      <c r="D49" s="1145"/>
      <c r="E49" s="1146"/>
      <c r="F49" s="19" t="s">
        <v>532</v>
      </c>
      <c r="G49" s="20">
        <v>0.44</v>
      </c>
      <c r="H49" s="20">
        <v>0.55000000000000004</v>
      </c>
      <c r="I49" s="20">
        <v>2.56</v>
      </c>
      <c r="J49" s="21">
        <v>1.48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131"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zai6</cp:lastModifiedBy>
  <cp:lastPrinted>2017-03-06T00:57:05Z</cp:lastPrinted>
  <dcterms:created xsi:type="dcterms:W3CDTF">2017-02-15T14:09:02Z</dcterms:created>
  <dcterms:modified xsi:type="dcterms:W3CDTF">2017-04-25T09:41:26Z</dcterms:modified>
  <cp:category/>
</cp:coreProperties>
</file>