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6\Desktop\財政状況\回答\"/>
    </mc:Choice>
  </mc:AlternateContent>
  <workbookProtection workbookPassword="979D" lockStructure="1"/>
  <bookViews>
    <workbookView xWindow="0" yWindow="0" windowWidth="2049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U88" i="11" l="1"/>
  <c r="AP88" i="11"/>
  <c r="AF88" i="11"/>
  <c r="CW102" i="11"/>
  <c r="DG102" i="11"/>
  <c r="DQ102" i="11"/>
  <c r="CR102" i="11"/>
  <c r="AU63" i="11" l="1"/>
  <c r="AP63" i="11"/>
  <c r="AF63" i="11"/>
  <c r="AP23" i="11" l="1"/>
  <c r="AA30" i="11" l="1"/>
  <c r="AA31" i="11"/>
  <c r="AA32" i="11"/>
  <c r="AA33" i="11"/>
  <c r="AA34" i="11"/>
  <c r="AA35" i="11"/>
  <c r="AA36" i="11"/>
  <c r="AA37" i="11"/>
  <c r="AA29" i="11"/>
  <c r="AA28" i="11"/>
  <c r="AA9" i="11" l="1"/>
  <c r="AA10" i="11"/>
  <c r="AA8" i="11"/>
  <c r="AA7" i="11"/>
  <c r="BG35" i="9" l="1"/>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BE37" i="9"/>
  <c r="BW36" i="9"/>
  <c r="BE36" i="9"/>
  <c r="BW35" i="9"/>
  <c r="BW34" i="9"/>
  <c r="CO34" i="9" s="1"/>
  <c r="CO35" i="9" s="1"/>
  <c r="CO36" i="9" s="1"/>
  <c r="CO37" i="9" s="1"/>
  <c r="CO38" i="9" s="1"/>
  <c r="CO39" i="9" s="1"/>
  <c r="CO40" i="9" s="1"/>
  <c r="CO41" i="9" s="1"/>
  <c r="CO42" i="9" s="1"/>
  <c r="CO43"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AM34" i="9"/>
  <c r="AM35" i="9" s="1"/>
  <c r="AM36" i="9" s="1"/>
  <c r="AM37" i="9" s="1"/>
</calcChain>
</file>

<file path=xl/sharedStrings.xml><?xml version="1.0" encoding="utf-8"?>
<sst xmlns="http://schemas.openxmlformats.org/spreadsheetml/2006/main" count="1043" uniqueCount="576">
  <si>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</si>
  <si>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</si>
  <si>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</si>
  <si>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</si>
  <si>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</si>
  <si>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</si>
  <si>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</si>
  <si>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</si>
  <si>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</si>
  <si>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</si>
  <si>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</si>
  <si>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</si>
  <si>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</si>
  <si>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</si>
  <si>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</si>
  <si>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</si>
  <si>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</si>
  <si>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</si>
  <si>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</si>
  <si>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</si>
  <si>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</si>
  <si>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</si>
  <si>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</si>
  <si>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</si>
  <si>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</si>
  <si>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</si>
  <si>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</si>
  <si>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</si>
  <si>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</si>
  <si>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</si>
  <si>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</si>
  <si>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</si>
  <si>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</si>
  <si>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</si>
  <si>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</si>
  <si>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</si>
  <si>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</si>
  <si>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</si>
  <si>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</si>
  <si>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</si>
  <si>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</si>
  <si>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</si>
  <si>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</si>
  <si>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</si>
  <si>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</si>
  <si>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</si>
  <si>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</si>
  <si>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</si>
  <si>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</si>
  <si>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</si>
  <si>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</si>
  <si>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</si>
  <si>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</si>
  <si>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</si>
  <si>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</si>
  <si>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</si>
  <si>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</si>
  <si>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</si>
  <si>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</si>
  <si>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</si>
  <si>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</si>
  <si>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</si>
  <si>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</si>
  <si>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</si>
  <si>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</si>
  <si>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</si>
  <si>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</si>
  <si>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</si>
  <si>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</si>
  <si>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</si>
  <si>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</si>
  <si>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</si>
  <si>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</si>
  <si>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</si>
  <si>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</si>
  <si>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</si>
  <si>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</si>
  <si>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</si>
  <si>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函館市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</si>
  <si>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</si>
  <si>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</si>
  <si>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</si>
  <si>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</si>
  <si>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</si>
  <si>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</si>
  <si>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</si>
  <si>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</si>
  <si>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</si>
  <si>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</si>
  <si>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</si>
  <si>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</si>
  <si>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</si>
  <si>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</si>
  <si>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</si>
  <si>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</si>
  <si>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</si>
  <si>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</si>
  <si>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</si>
  <si>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</si>
  <si>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</si>
  <si>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</si>
  <si>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</si>
  <si>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</si>
  <si>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</si>
  <si>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</si>
  <si>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</si>
  <si>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</si>
  <si>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</si>
  <si>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</si>
  <si>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</si>
  <si>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</si>
  <si>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</si>
  <si>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</si>
  <si>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</si>
  <si>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</si>
  <si>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</si>
  <si>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</si>
  <si>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</si>
  <si>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</si>
  <si>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</si>
  <si>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</si>
  <si>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</si>
  <si>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</si>
  <si>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</si>
  <si>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</si>
  <si>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</si>
  <si>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</si>
  <si>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</si>
  <si>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</si>
  <si>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</si>
  <si>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</si>
  <si>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</si>
  <si>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</si>
  <si>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</si>
  <si>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</si>
  <si>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</si>
  <si>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</si>
  <si>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</si>
  <si>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</si>
  <si>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</si>
  <si>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</si>
  <si>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</si>
  <si>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</si>
  <si>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</si>
  <si>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</si>
  <si>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</si>
  <si>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</si>
  <si>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</si>
  <si>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</si>
  <si>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</si>
  <si>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</si>
  <si>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</si>
  <si>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</si>
  <si>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</si>
  <si>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</si>
  <si>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</si>
  <si>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</si>
  <si>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</si>
  <si>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</si>
  <si>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</si>
  <si>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</si>
  <si>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</si>
  <si>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</si>
  <si>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</si>
  <si>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</si>
  <si>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</si>
  <si>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</si>
  <si>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</si>
  <si>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</si>
  <si>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</si>
  <si>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</si>
  <si>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</si>
  <si>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</si>
  <si>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</si>
  <si>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</si>
  <si>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</si>
  <si>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</si>
  <si>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</si>
  <si>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</si>
  <si>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</si>
  <si>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</si>
  <si>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</si>
  <si>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</si>
  <si>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</si>
  <si>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</si>
  <si>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</si>
  <si>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</si>
  <si>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</si>
  <si>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</si>
  <si>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</si>
  <si>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</si>
  <si>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</si>
  <si>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北海道函館市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</si>
  <si>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</si>
  <si>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</si>
  <si>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</si>
  <si>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</si>
  <si>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</si>
  <si>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</si>
  <si>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</si>
  <si>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</si>
  <si>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</si>
  <si>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</si>
  <si>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</si>
  <si>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</si>
  <si>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</si>
  <si>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</si>
  <si>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</si>
  <si>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</si>
  <si>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</si>
  <si>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</si>
  <si>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</si>
  <si>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</si>
  <si>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</si>
  <si>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</si>
  <si>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</si>
  <si>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</si>
  <si>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</si>
  <si>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</si>
  <si>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</si>
  <si>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</si>
  <si>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</si>
  <si>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</si>
  <si>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</si>
  <si>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</si>
  <si>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</si>
  <si>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</si>
  <si>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</si>
  <si>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</si>
  <si>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</si>
  <si>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</si>
  <si>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</si>
  <si>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</si>
  <si>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</si>
  <si>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</si>
  <si>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</si>
  <si>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</si>
  <si>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</si>
  <si>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</si>
  <si>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</si>
  <si>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</si>
  <si>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</si>
  <si>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</si>
  <si>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</si>
  <si>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</si>
  <si>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</si>
  <si>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</si>
  <si>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</si>
  <si>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</si>
  <si>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</si>
  <si>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</si>
  <si>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</si>
  <si>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</si>
  <si>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</si>
  <si>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</si>
  <si>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</si>
  <si>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</si>
  <si>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</si>
  <si>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</si>
  <si>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</si>
  <si>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</si>
  <si>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</si>
  <si>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</si>
  <si>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</si>
  <si>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</si>
  <si>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</si>
  <si>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</si>
  <si>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</si>
  <si>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</si>
  <si>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</si>
  <si>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</si>
  <si>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</si>
  <si>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</si>
  <si>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</si>
  <si>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</si>
  <si>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</si>
  <si>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</si>
  <si>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</si>
  <si>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</si>
  <si>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</si>
  <si>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</si>
  <si>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</si>
  <si>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</si>
  <si>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</si>
  <si>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</si>
  <si>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</si>
  <si>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</si>
  <si>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</si>
  <si>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</si>
  <si>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</si>
  <si>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</si>
  <si>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</si>
  <si>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</si>
  <si>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</si>
  <si>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</si>
  <si>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</si>
  <si>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</si>
  <si>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</si>
  <si>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</si>
  <si>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</si>
  <si>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</si>
  <si>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</si>
  <si>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</si>
  <si>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</si>
  <si>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</si>
  <si>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</si>
  <si>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</si>
  <si>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</si>
  <si>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</si>
  <si>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</si>
  <si>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</si>
  <si>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</si>
  <si>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</si>
  <si>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交通</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</si>
  <si>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</si>
  <si>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</si>
  <si>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</si>
  <si>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</si>
  <si>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</si>
  <si>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</si>
  <si>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</si>
  <si>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</si>
  <si>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</si>
  <si>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</si>
  <si>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</si>
  <si>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</si>
  <si>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</si>
  <si>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</si>
  <si>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</si>
  <si>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</si>
  <si>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</si>
  <si>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</si>
  <si>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</si>
  <si>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</si>
  <si>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</si>
  <si>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</si>
  <si>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</si>
  <si>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</si>
  <si>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</si>
  <si>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北海道函館市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</si>
  <si>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</si>
  <si>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</si>
  <si>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</si>
  <si>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</si>
  <si>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</si>
  <si>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</si>
  <si>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</si>
  <si>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</si>
  <si>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</si>
  <si>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</si>
  <si>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</si>
  <si>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</si>
  <si>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</si>
  <si>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</si>
  <si>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</si>
  <si>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</si>
  <si>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</si>
  <si>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</si>
  <si>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</si>
  <si>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</si>
  <si>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</si>
  <si>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奨学資金特別会計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</si>
  <si>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</si>
  <si>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</si>
  <si>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</si>
  <si>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</si>
  <si>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</si>
  <si>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</si>
  <si>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</si>
  <si>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</si>
  <si>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</si>
  <si>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</si>
  <si>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</si>
  <si>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</si>
  <si>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</si>
  <si>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</si>
  <si>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</si>
  <si>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自転車競走事業特別会計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</si>
  <si>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</si>
  <si>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</si>
  <si>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</si>
  <si>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</si>
  <si>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</si>
  <si>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交通事業会計</t>
    <phoneticPr fontId="5"/>
  </si>
  <si>
    <t>病院事業会計</t>
    <phoneticPr fontId="5"/>
  </si>
  <si>
    <t>地方卸売市場事業特別会計</t>
    <phoneticPr fontId="5"/>
  </si>
  <si>
    <t>法非適用企業</t>
    <phoneticPr fontId="5"/>
  </si>
  <si>
    <t>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</si>
  <si>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</si>
  <si>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</si>
  <si>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</si>
  <si>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</si>
  <si>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</si>
  <si>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</si>
  <si>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</si>
  <si>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</si>
  <si>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</si>
  <si>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</si>
  <si>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</si>
  <si>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</si>
  <si>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</si>
  <si>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</si>
  <si>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</si>
  <si>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</si>
  <si>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</si>
  <si>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</si>
  <si>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</si>
  <si>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</si>
  <si>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</si>
  <si>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</si>
  <si>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</si>
  <si>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</si>
  <si>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</si>
  <si>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</si>
  <si>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</si>
  <si>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</si>
  <si>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</si>
  <si>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</si>
  <si>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</si>
  <si>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</si>
  <si>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</si>
  <si>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</si>
  <si>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</si>
  <si>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</si>
  <si>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</si>
  <si>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</si>
  <si>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</si>
  <si>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</si>
  <si>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</si>
  <si>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</si>
  <si>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</si>
  <si>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</si>
  <si>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</si>
  <si>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</si>
  <si>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</si>
  <si>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</si>
  <si>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</si>
  <si>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</si>
  <si>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</si>
  <si>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</si>
  <si>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</si>
  <si>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</si>
  <si>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</si>
  <si>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</si>
  <si>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</si>
  <si>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</si>
  <si>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</si>
  <si>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</si>
  <si>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</si>
  <si>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</si>
  <si>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</si>
  <si>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</si>
  <si>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</si>
  <si>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</si>
  <si>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</si>
  <si>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</si>
  <si>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</si>
  <si>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</si>
  <si>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</si>
  <si>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</si>
  <si>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</si>
  <si>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</si>
  <si>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</si>
  <si>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</si>
  <si>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</si>
  <si>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</si>
  <si>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</si>
  <si>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</si>
  <si>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</si>
  <si>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</si>
  <si>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</si>
  <si>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</si>
  <si>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</si>
  <si>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</si>
  <si>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</si>
  <si>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</si>
  <si>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</si>
  <si>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</si>
  <si>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</si>
  <si>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</si>
  <si>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</si>
  <si>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</si>
  <si>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</si>
  <si>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</si>
  <si>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</si>
  <si>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</si>
  <si>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</si>
  <si>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</si>
  <si>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</si>
  <si>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</si>
  <si>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</si>
  <si>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</si>
  <si>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</si>
  <si>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</si>
  <si>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</si>
  <si>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</si>
  <si>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</si>
  <si>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</si>
  <si>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</si>
  <si>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</si>
  <si>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</si>
  <si>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</si>
  <si>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</si>
  <si>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</si>
  <si>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</si>
  <si>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</si>
  <si>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</si>
  <si>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</si>
  <si>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</si>
  <si>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</si>
  <si>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</si>
  <si>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</si>
  <si>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</si>
  <si>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</si>
  <si>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</si>
  <si>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</si>
  <si>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</si>
  <si>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</si>
  <si>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</si>
  <si>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</si>
  <si>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0.20</t>
  </si>
  <si>
    <t>病院事業会計</t>
  </si>
  <si>
    <t>▲ 1.56</t>
  </si>
  <si>
    <t>▲ 0.95</t>
  </si>
  <si>
    <t>▲ 0.35</t>
  </si>
  <si>
    <t>▲ 1.23</t>
  </si>
  <si>
    <t>自転車競走事業特別会計</t>
  </si>
  <si>
    <t>▲ 0.79</t>
  </si>
  <si>
    <t>▲ 0.83</t>
  </si>
  <si>
    <t>▲ 0.86</t>
  </si>
  <si>
    <t>▲ 0.71</t>
  </si>
  <si>
    <t>国民健康保険事業特別会計</t>
  </si>
  <si>
    <t>▲ 0.16</t>
  </si>
  <si>
    <t>▲ 0.64</t>
  </si>
  <si>
    <t>▲ 0.32</t>
  </si>
  <si>
    <t>▲ 0.18</t>
  </si>
  <si>
    <t>▲ 0.46</t>
  </si>
  <si>
    <t>一般会計</t>
  </si>
  <si>
    <t>水道事業会計</t>
  </si>
  <si>
    <t>公共下水道事業会計</t>
  </si>
  <si>
    <t>介護保険事業特別会計</t>
  </si>
  <si>
    <t>交通事業会計</t>
  </si>
  <si>
    <t>その他会計（赤字）</t>
  </si>
  <si>
    <t>▲ 0.06</t>
  </si>
  <si>
    <t>その他会計（黒字）</t>
  </si>
  <si>
    <t>函館バス</t>
    <rPh sb="0" eb="2">
      <t>ハコダテ</t>
    </rPh>
    <phoneticPr fontId="2"/>
  </si>
  <si>
    <t>南北海道学術振興財団</t>
    <rPh sb="0" eb="1">
      <t>ミナミ</t>
    </rPh>
    <rPh sb="1" eb="4">
      <t>ホッカイドウ</t>
    </rPh>
    <rPh sb="4" eb="6">
      <t>ガクジュツ</t>
    </rPh>
    <rPh sb="6" eb="8">
      <t>シンコウ</t>
    </rPh>
    <rPh sb="8" eb="10">
      <t>ザイダン</t>
    </rPh>
    <phoneticPr fontId="2"/>
  </si>
  <si>
    <t>函館市土地開発公社</t>
    <rPh sb="0" eb="3">
      <t>ハコダテシ</t>
    </rPh>
    <rPh sb="3" eb="5">
      <t>トチ</t>
    </rPh>
    <rPh sb="5" eb="7">
      <t>カイハツ</t>
    </rPh>
    <rPh sb="7" eb="9">
      <t>コウシャ</t>
    </rPh>
    <phoneticPr fontId="2"/>
  </si>
  <si>
    <t>函館山ロープウェイ</t>
    <rPh sb="0" eb="3">
      <t>ハコダテヤマ</t>
    </rPh>
    <phoneticPr fontId="2"/>
  </si>
  <si>
    <t>函館空港ビルディング</t>
    <rPh sb="0" eb="2">
      <t>ハコダテ</t>
    </rPh>
    <rPh sb="2" eb="4">
      <t>クウコウ</t>
    </rPh>
    <phoneticPr fontId="2"/>
  </si>
  <si>
    <t>函館サイロ</t>
    <rPh sb="0" eb="2">
      <t>ハコダテ</t>
    </rPh>
    <phoneticPr fontId="2"/>
  </si>
  <si>
    <t>はこだてティーエムオー</t>
    <phoneticPr fontId="2"/>
  </si>
  <si>
    <t>函館市住宅都市施設公社</t>
    <rPh sb="0" eb="3">
      <t>ハコダテシ</t>
    </rPh>
    <rPh sb="3" eb="5">
      <t>ジュウタク</t>
    </rPh>
    <rPh sb="5" eb="7">
      <t>トシ</t>
    </rPh>
    <rPh sb="7" eb="9">
      <t>シセツ</t>
    </rPh>
    <rPh sb="9" eb="11">
      <t>コウシャ</t>
    </rPh>
    <phoneticPr fontId="2"/>
  </si>
  <si>
    <t>函館市文化・スポーツ振興財団</t>
    <rPh sb="0" eb="3">
      <t>ハコダテシ</t>
    </rPh>
    <rPh sb="3" eb="5">
      <t>ブンカ</t>
    </rPh>
    <rPh sb="10" eb="12">
      <t>シンコウ</t>
    </rPh>
    <rPh sb="12" eb="14">
      <t>ザイダン</t>
    </rPh>
    <phoneticPr fontId="2"/>
  </si>
  <si>
    <t>函館市国際貿易センター</t>
    <rPh sb="0" eb="3">
      <t>ハコダテシ</t>
    </rPh>
    <rPh sb="3" eb="5">
      <t>コクサイ</t>
    </rPh>
    <rPh sb="5" eb="7">
      <t>ボウエキ</t>
    </rPh>
    <phoneticPr fontId="2"/>
  </si>
  <si>
    <t>函館市椴法華振興公社</t>
    <rPh sb="0" eb="3">
      <t>ハコダテシ</t>
    </rPh>
    <rPh sb="3" eb="6">
      <t>トドホッケ</t>
    </rPh>
    <rPh sb="6" eb="8">
      <t>シンコウ</t>
    </rPh>
    <rPh sb="8" eb="10">
      <t>コウシャ</t>
    </rPh>
    <phoneticPr fontId="2"/>
  </si>
  <si>
    <t>函館水産振興公社</t>
    <rPh sb="0" eb="2">
      <t>ハコダテ</t>
    </rPh>
    <rPh sb="2" eb="4">
      <t>スイサン</t>
    </rPh>
    <rPh sb="4" eb="6">
      <t>シンコウ</t>
    </rPh>
    <rPh sb="6" eb="8">
      <t>コウシャ</t>
    </rPh>
    <phoneticPr fontId="2"/>
  </si>
  <si>
    <t>函館国際水産・海洋都市推進機構</t>
    <rPh sb="0" eb="2">
      <t>ハコダテ</t>
    </rPh>
    <rPh sb="2" eb="4">
      <t>コクサイ</t>
    </rPh>
    <rPh sb="4" eb="6">
      <t>スイサン</t>
    </rPh>
    <rPh sb="7" eb="9">
      <t>カイヨウ</t>
    </rPh>
    <rPh sb="9" eb="11">
      <t>トシ</t>
    </rPh>
    <rPh sb="11" eb="13">
      <t>スイシン</t>
    </rPh>
    <rPh sb="13" eb="15">
      <t>キコウ</t>
    </rPh>
    <phoneticPr fontId="2"/>
  </si>
  <si>
    <t>ドーコン</t>
    <phoneticPr fontId="2"/>
  </si>
  <si>
    <t>ＳＰＣ函館本町開発</t>
    <rPh sb="3" eb="5">
      <t>ハコダテ</t>
    </rPh>
    <rPh sb="5" eb="7">
      <t>ホンチョウ</t>
    </rPh>
    <rPh sb="7" eb="9">
      <t>カイハツ</t>
    </rPh>
    <phoneticPr fontId="2"/>
  </si>
  <si>
    <t>札幌テレビ放送</t>
    <rPh sb="0" eb="2">
      <t>サッポロ</t>
    </rPh>
    <rPh sb="5" eb="7">
      <t>ホウソウ</t>
    </rPh>
    <phoneticPr fontId="2"/>
  </si>
  <si>
    <t>-</t>
    <phoneticPr fontId="2"/>
  </si>
  <si>
    <t>-</t>
    <phoneticPr fontId="2"/>
  </si>
  <si>
    <t>函館圏公立大学広域連合</t>
    <rPh sb="0" eb="2">
      <t>ハコダテ</t>
    </rPh>
    <rPh sb="2" eb="3">
      <t>ケン</t>
    </rPh>
    <rPh sb="3" eb="5">
      <t>コウリツ</t>
    </rPh>
    <rPh sb="5" eb="7">
      <t>ダイガク</t>
    </rPh>
    <rPh sb="7" eb="9">
      <t>コウイキ</t>
    </rPh>
    <rPh sb="9" eb="11">
      <t>レンゴウ</t>
    </rPh>
    <phoneticPr fontId="2"/>
  </si>
  <si>
    <t>函館湾流域下水道事務組合</t>
    <rPh sb="0" eb="3">
      <t>ハコダテワン</t>
    </rPh>
    <rPh sb="3" eb="5">
      <t>リュウイキ</t>
    </rPh>
    <rPh sb="5" eb="7">
      <t>ゲスイ</t>
    </rPh>
    <rPh sb="7" eb="8">
      <t>ドウ</t>
    </rPh>
    <rPh sb="8" eb="10">
      <t>ジム</t>
    </rPh>
    <rPh sb="10" eb="12">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</si>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</sst>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40811</c:v>
                </c:pt>
                <c:pt idx="1">
                  <c:v>42544</c:v>
                </c:pt>
                <c:pt idx="2">
                  <c:v>34425</c:v>
                </c:pt>
                <c:pt idx="3">
                  <c:v>60076</c:v>
                </c:pt>
                <c:pt idx="4">
                  <c:v>67402</c:v>
                </c:pt>
              </c:numCache>
            </c:numRef>
          </c:val>
          <c:smooth val="0"/>
        </c:ser>
        <c:dLbls>
          <c:showLegendKey val="0"/>
          <c:showVal val="0"/>
          <c:showCatName val="0"/>
          <c:showSerName val="0"/>
          <c:showPercent val="0"/>
          <c:showBubbleSize val="0"/>
        </c:dLbls>
        <c:marker val="1"/>
        <c:smooth val="0"/>
        <c:axId val="377769784"/>
        <c:axId val="377771744"/>
      </c:lineChart>
      <c:catAx>
        <c:axId val="377769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7771744"/>
        <c:crosses val="autoZero"/>
        <c:auto val="1"/>
        <c:lblAlgn val="ctr"/>
        <c:lblOffset val="100"/>
        <c:tickLblSkip val="1"/>
        <c:tickMarkSkip val="1"/>
        <c:noMultiLvlLbl val="0"/>
      </c:catAx>
      <c:valAx>
        <c:axId val="3777717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7769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1.37</c:v>
                </c:pt>
                <c:pt idx="1">
                  <c:v>1.25</c:v>
                </c:pt>
                <c:pt idx="2">
                  <c:v>1.61</c:v>
                </c:pt>
                <c:pt idx="3">
                  <c:v>2.14</c:v>
                </c:pt>
                <c:pt idx="4">
                  <c:v>3.66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0.59</c:v>
                </c:pt>
                <c:pt idx="1">
                  <c:v>0.52</c:v>
                </c:pt>
                <c:pt idx="2">
                  <c:v>0.53</c:v>
                </c:pt>
                <c:pt idx="3">
                  <c:v>0.52</c:v>
                </c:pt>
                <c:pt idx="4">
                  <c:v>1.55</c:v>
                </c:pt>
              </c:numCache>
            </c:numRef>
          </c:val>
        </c:ser>
        <c:dLbls>
          <c:showLegendKey val="0"/>
          <c:showVal val="0"/>
          <c:showCatName val="0"/>
          <c:showSerName val="0"/>
          <c:showPercent val="0"/>
          <c:showBubbleSize val="0"/>
        </c:dLbls>
        <c:gapWidth val="250"/>
        <c:overlap val="100"/>
        <c:axId val="377767040"/>
        <c:axId val="377770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0.15</c:v>
                </c:pt>
                <c:pt idx="1">
                  <c:v>-0.2</c:v>
                </c:pt>
                <c:pt idx="2">
                  <c:v>0.44</c:v>
                </c:pt>
                <c:pt idx="3">
                  <c:v>0.55000000000000004</c:v>
                </c:pt>
                <c:pt idx="4">
                  <c:v>2.56</c:v>
                </c:pt>
              </c:numCache>
            </c:numRef>
          </c:val>
          <c:smooth val="0"/>
        </c:ser>
        <c:dLbls>
          <c:showLegendKey val="0"/>
          <c:showVal val="0"/>
          <c:showCatName val="0"/>
          <c:showSerName val="0"/>
          <c:showPercent val="0"/>
          <c:showBubbleSize val="0"/>
        </c:dLbls>
        <c:marker val="1"/>
        <c:smooth val="0"/>
        <c:axId val="377767040"/>
        <c:axId val="377770960"/>
      </c:lineChart>
      <c:catAx>
        <c:axId val="3777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7770960"/>
        <c:crosses val="autoZero"/>
        <c:auto val="1"/>
        <c:lblAlgn val="ctr"/>
        <c:lblOffset val="100"/>
        <c:tickLblSkip val="1"/>
        <c:tickMarkSkip val="1"/>
        <c:noMultiLvlLbl val="0"/>
      </c:catAx>
      <c:valAx>
        <c:axId val="377770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7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0.19</c:v>
                </c:pt>
                <c:pt idx="2">
                  <c:v>#N/A</c:v>
                </c:pt>
                <c:pt idx="3">
                  <c:v>0.23</c:v>
                </c:pt>
                <c:pt idx="4">
                  <c:v>#N/A</c:v>
                </c:pt>
                <c:pt idx="5">
                  <c:v>0.39</c:v>
                </c:pt>
                <c:pt idx="6">
                  <c:v>#N/A</c:v>
                </c:pt>
                <c:pt idx="7">
                  <c:v>0.19</c:v>
                </c:pt>
                <c:pt idx="8">
                  <c:v>#N/A</c:v>
                </c:pt>
                <c:pt idx="9">
                  <c:v>0.16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0.06</c:v>
                </c:pt>
                <c:pt idx="1">
                  <c:v>#N/A</c:v>
                </c:pt>
                <c:pt idx="2">
                  <c:v>0.06</c:v>
                </c:pt>
                <c:pt idx="3">
                  <c:v>#N/A</c:v>
                </c:pt>
                <c:pt idx="4">
                  <c:v>0</c:v>
                </c:pt>
                <c:pt idx="5">
                  <c:v>0</c:v>
                </c:pt>
                <c:pt idx="6">
                  <c:v>0</c:v>
                </c:pt>
                <c:pt idx="7">
                  <c:v>0</c:v>
                </c:pt>
                <c:pt idx="8">
                  <c:v>0</c:v>
                </c:pt>
                <c:pt idx="9">
                  <c:v>0</c:v>
                </c:pt>
              </c:numCache>
            </c:numRef>
          </c:val>
        </c:ser>
        <c:ser>
          <c:idx val="2"/>
          <c:order val="2"/>
          <c:tx>
            <c:strRef>
              <c:f>データシート!$A$29</c:f>
              <c:strCache>
                <c:ptCount val="1"/>
                <c:pt idx="0">
                  <c:v>交通事業会計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0.28999999999999998</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0.57999999999999996</c:v>
                </c:pt>
                <c:pt idx="2">
                  <c:v>#N/A</c:v>
                </c:pt>
                <c:pt idx="3">
                  <c:v>0.3</c:v>
                </c:pt>
                <c:pt idx="4">
                  <c:v>#N/A</c:v>
                </c:pt>
                <c:pt idx="5">
                  <c:v>0.54</c:v>
                </c:pt>
                <c:pt idx="6">
                  <c:v>#N/A</c:v>
                </c:pt>
                <c:pt idx="7">
                  <c:v>0.78</c:v>
                </c:pt>
                <c:pt idx="8">
                  <c:v>#N/A</c:v>
                </c:pt>
                <c:pt idx="9">
                  <c:v>0.93</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1.45</c:v>
                </c:pt>
                <c:pt idx="2">
                  <c:v>#N/A</c:v>
                </c:pt>
                <c:pt idx="3">
                  <c:v>1.59</c:v>
                </c:pt>
                <c:pt idx="4">
                  <c:v>#N/A</c:v>
                </c:pt>
                <c:pt idx="5">
                  <c:v>2.0299999999999998</c:v>
                </c:pt>
                <c:pt idx="6">
                  <c:v>#N/A</c:v>
                </c:pt>
                <c:pt idx="7">
                  <c:v>2.38</c:v>
                </c:pt>
                <c:pt idx="8">
                  <c:v>#N/A</c:v>
                </c:pt>
                <c:pt idx="9">
                  <c:v>2.66</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2.57</c:v>
                </c:pt>
                <c:pt idx="2">
                  <c:v>#N/A</c:v>
                </c:pt>
                <c:pt idx="3">
                  <c:v>2.6</c:v>
                </c:pt>
                <c:pt idx="4">
                  <c:v>#N/A</c:v>
                </c:pt>
                <c:pt idx="5">
                  <c:v>2.88</c:v>
                </c:pt>
                <c:pt idx="6">
                  <c:v>#N/A</c:v>
                </c:pt>
                <c:pt idx="7">
                  <c:v>3.08</c:v>
                </c:pt>
                <c:pt idx="8">
                  <c:v>#N/A</c:v>
                </c:pt>
                <c:pt idx="9">
                  <c:v>3.21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1.27</c:v>
                </c:pt>
                <c:pt idx="2">
                  <c:v>#N/A</c:v>
                </c:pt>
                <c:pt idx="3">
                  <c:v>1.42</c:v>
                </c:pt>
                <c:pt idx="4">
                  <c:v>#N/A</c:v>
                </c:pt>
                <c:pt idx="5">
                  <c:v>1.68</c:v>
                </c:pt>
                <c:pt idx="6">
                  <c:v>#N/A</c:v>
                </c:pt>
                <c:pt idx="7">
                  <c:v>2.0699999999999998</c:v>
                </c:pt>
                <c:pt idx="8">
                  <c:v>#N/A</c:v>
                </c:pt>
                <c:pt idx="9">
                  <c:v>3.65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0.16</c:v>
                </c:pt>
                <c:pt idx="1">
                  <c:v>#N/A</c:v>
                </c:pt>
                <c:pt idx="2">
                  <c:v>0.64</c:v>
                </c:pt>
                <c:pt idx="3">
                  <c:v>#N/A</c:v>
                </c:pt>
                <c:pt idx="4">
                  <c:v>0.32</c:v>
                </c:pt>
                <c:pt idx="5">
                  <c:v>#N/A</c:v>
                </c:pt>
                <c:pt idx="6">
                  <c:v>0.18</c:v>
                </c:pt>
                <c:pt idx="7">
                  <c:v>#N/A</c:v>
                </c:pt>
                <c:pt idx="8">
                  <c:v>0.46</c:v>
                </c:pt>
                <c:pt idx="9">
                  <c:v>#N/A</c:v>
                </c:pt>
              </c:numCache>
            </c:numRef>
          </c:val>
        </c:ser>
        <c:ser>
          <c:idx val="8"/>
          <c:order val="8"/>
          <c:tx>
            <c:strRef>
              <c:f>データシート!$A$35</c:f>
              <c:strCache>
                <c:ptCount val="1"/>
                <c:pt idx="0">
                  <c:v>自転車競走事業特別会計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0.79</c:v>
                </c:pt>
                <c:pt idx="1">
                  <c:v>#N/A</c:v>
                </c:pt>
                <c:pt idx="2">
                  <c:v>0.83</c:v>
                </c:pt>
                <c:pt idx="3">
                  <c:v>#N/A</c:v>
                </c:pt>
                <c:pt idx="4">
                  <c:v>0.86</c:v>
                </c:pt>
                <c:pt idx="5">
                  <c:v>#N/A</c:v>
                </c:pt>
                <c:pt idx="6">
                  <c:v>0.79</c:v>
                </c:pt>
                <c:pt idx="7">
                  <c:v>#N/A</c:v>
                </c:pt>
                <c:pt idx="8">
                  <c:v>0.71</c:v>
                </c:pt>
                <c:pt idx="9">
                  <c:v>#N/A</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1.56</c:v>
                </c:pt>
                <c:pt idx="1">
                  <c:v>#N/A</c:v>
                </c:pt>
                <c:pt idx="2">
                  <c:v>0.95</c:v>
                </c:pt>
                <c:pt idx="3">
                  <c:v>#N/A</c:v>
                </c:pt>
                <c:pt idx="4">
                  <c:v>0.35</c:v>
                </c:pt>
                <c:pt idx="5">
                  <c:v>#N/A</c:v>
                </c:pt>
                <c:pt idx="6">
                  <c:v>#N/A</c:v>
                </c:pt>
                <c:pt idx="7">
                  <c:v>0.06</c:v>
                </c:pt>
                <c:pt idx="8">
                  <c:v>1.23</c:v>
                </c:pt>
                <c:pt idx="9">
                  <c:v>#N/A</c:v>
                </c:pt>
              </c:numCache>
            </c:numRef>
          </c:val>
        </c:ser>
        <c:dLbls>
          <c:showLegendKey val="0"/>
          <c:showVal val="0"/>
          <c:showCatName val="0"/>
          <c:showSerName val="0"/>
          <c:showPercent val="0"/>
          <c:showBubbleSize val="0"/>
        </c:dLbls>
        <c:gapWidth val="150"/>
        <c:overlap val="100"/>
        <c:axId val="377769000"/>
        <c:axId val="377767432"/>
      </c:barChart>
      <c:catAx>
        <c:axId val="37776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767432"/>
        <c:crosses val="autoZero"/>
        <c:auto val="1"/>
        <c:lblAlgn val="ctr"/>
        <c:lblOffset val="100"/>
        <c:tickLblSkip val="1"/>
        <c:tickMarkSkip val="1"/>
        <c:noMultiLvlLbl val="0"/>
      </c:catAx>
      <c:valAx>
        <c:axId val="377767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769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14193</c:v>
                </c:pt>
                <c:pt idx="5">
                  <c:v>14360</c:v>
                </c:pt>
                <c:pt idx="8">
                  <c:v>13934</c:v>
                </c:pt>
                <c:pt idx="11">
                  <c:v>14061</c:v>
                </c:pt>
                <c:pt idx="14">
                  <c:v>14324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237</c:v>
                </c:pt>
                <c:pt idx="3">
                  <c:v>225</c:v>
                </c:pt>
                <c:pt idx="6">
                  <c:v>223</c:v>
                </c:pt>
                <c:pt idx="9">
                  <c:v>232</c:v>
                </c:pt>
                <c:pt idx="12">
                  <c:v>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123</c:v>
                </c:pt>
                <c:pt idx="3">
                  <c:v>201</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2596</c:v>
                </c:pt>
                <c:pt idx="3">
                  <c:v>3281</c:v>
                </c:pt>
                <c:pt idx="6">
                  <c:v>2500</c:v>
                </c:pt>
                <c:pt idx="9">
                  <c:v>2350</c:v>
                </c:pt>
                <c:pt idx="12">
                  <c:v>2399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16044</c:v>
                </c:pt>
                <c:pt idx="3">
                  <c:v>16411</c:v>
                </c:pt>
                <c:pt idx="6">
                  <c:v>16462</c:v>
                </c:pt>
                <c:pt idx="9">
                  <c:v>16504</c:v>
                </c:pt>
                <c:pt idx="12">
                  <c:v>16312</c:v>
                </c:pt>
              </c:numCache>
            </c:numRef>
          </c:val>
        </c:ser>
        <c:dLbls>
          <c:showLegendKey val="0"/>
          <c:showVal val="0"/>
          <c:showCatName val="0"/>
          <c:showSerName val="0"/>
          <c:showPercent val="0"/>
          <c:showBubbleSize val="0"/>
        </c:dLbls>
        <c:gapWidth val="100"/>
        <c:overlap val="100"/>
        <c:axId val="377767824"/>
        <c:axId val="377768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4808</c:v>
                </c:pt>
                <c:pt idx="2">
                  <c:v>#N/A</c:v>
                </c:pt>
                <c:pt idx="3">
                  <c:v>#N/A</c:v>
                </c:pt>
                <c:pt idx="4">
                  <c:v>5758</c:v>
                </c:pt>
                <c:pt idx="5">
                  <c:v>#N/A</c:v>
                </c:pt>
                <c:pt idx="6">
                  <c:v>#N/A</c:v>
                </c:pt>
                <c:pt idx="7">
                  <c:v>5252</c:v>
                </c:pt>
                <c:pt idx="8">
                  <c:v>#N/A</c:v>
                </c:pt>
                <c:pt idx="9">
                  <c:v>#N/A</c:v>
                </c:pt>
                <c:pt idx="10">
                  <c:v>5026</c:v>
                </c:pt>
                <c:pt idx="11">
                  <c:v>#N/A</c:v>
                </c:pt>
                <c:pt idx="12">
                  <c:v>#N/A</c:v>
                </c:pt>
                <c:pt idx="13">
                  <c:v>4424</c:v>
                </c:pt>
                <c:pt idx="14">
                  <c:v>#N/A</c:v>
                </c:pt>
              </c:numCache>
            </c:numRef>
          </c:val>
          <c:smooth val="0"/>
        </c:ser>
        <c:dLbls>
          <c:showLegendKey val="0"/>
          <c:showVal val="0"/>
          <c:showCatName val="0"/>
          <c:showSerName val="0"/>
          <c:showPercent val="0"/>
          <c:showBubbleSize val="0"/>
        </c:dLbls>
        <c:marker val="1"/>
        <c:smooth val="0"/>
        <c:axId val="377767824"/>
        <c:axId val="377768608"/>
      </c:lineChart>
      <c:catAx>
        <c:axId val="37776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768608"/>
        <c:crosses val="autoZero"/>
        <c:auto val="1"/>
        <c:lblAlgn val="ctr"/>
        <c:lblOffset val="100"/>
        <c:tickLblSkip val="1"/>
        <c:tickMarkSkip val="1"/>
        <c:noMultiLvlLbl val="0"/>
      </c:catAx>
      <c:valAx>
        <c:axId val="37776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76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123819</c:v>
                </c:pt>
                <c:pt idx="5">
                  <c:v>123046</c:v>
                </c:pt>
                <c:pt idx="8">
                  <c:v>121905</c:v>
                </c:pt>
                <c:pt idx="11">
                  <c:v>123679</c:v>
                </c:pt>
                <c:pt idx="14">
                  <c:v>125693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22977</c:v>
                </c:pt>
                <c:pt idx="5">
                  <c:v>28005</c:v>
                </c:pt>
                <c:pt idx="8">
                  <c:v>32212</c:v>
                </c:pt>
                <c:pt idx="11">
                  <c:v>30358</c:v>
                </c:pt>
                <c:pt idx="14">
                  <c:v>27667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8884</c:v>
                </c:pt>
                <c:pt idx="5">
                  <c:v>8272</c:v>
                </c:pt>
                <c:pt idx="8">
                  <c:v>7483</c:v>
                </c:pt>
                <c:pt idx="11">
                  <c:v>8361</c:v>
                </c:pt>
                <c:pt idx="14">
                  <c:v>9512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2851</c:v>
                </c:pt>
                <c:pt idx="3">
                  <c:v>2628</c:v>
                </c:pt>
                <c:pt idx="6">
                  <c:v>2392</c:v>
                </c:pt>
                <c:pt idx="9">
                  <c:v>2289</c:v>
                </c:pt>
                <c:pt idx="12">
                  <c:v>2159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22849</c:v>
                </c:pt>
                <c:pt idx="3">
                  <c:v>23399</c:v>
                </c:pt>
                <c:pt idx="6">
                  <c:v>21248</c:v>
                </c:pt>
                <c:pt idx="9">
                  <c:v>20291</c:v>
                </c:pt>
                <c:pt idx="12">
                  <c:v>18939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4831</c:v>
                </c:pt>
                <c:pt idx="3">
                  <c:v>4385</c:v>
                </c:pt>
                <c:pt idx="6">
                  <c:v>3936</c:v>
                </c:pt>
                <c:pt idx="9">
                  <c:v>3482</c:v>
                </c:pt>
                <c:pt idx="12">
                  <c:v>3024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34592</c:v>
                </c:pt>
                <c:pt idx="3">
                  <c:v>31945</c:v>
                </c:pt>
                <c:pt idx="6">
                  <c:v>31509</c:v>
                </c:pt>
                <c:pt idx="9">
                  <c:v>32119</c:v>
                </c:pt>
                <c:pt idx="12">
                  <c:v>31470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2328</c:v>
                </c:pt>
                <c:pt idx="3">
                  <c:v>2025</c:v>
                </c:pt>
                <c:pt idx="6">
                  <c:v>1889</c:v>
                </c:pt>
                <c:pt idx="9">
                  <c:v>2208</c:v>
                </c:pt>
                <c:pt idx="12">
                  <c:v>1950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156074</c:v>
                </c:pt>
                <c:pt idx="3">
                  <c:v>153689</c:v>
                </c:pt>
                <c:pt idx="6">
                  <c:v>148698</c:v>
                </c:pt>
                <c:pt idx="9">
                  <c:v>149444</c:v>
                </c:pt>
                <c:pt idx="12">
                  <c:v>150574</c:v>
                </c:pt>
              </c:numCache>
            </c:numRef>
          </c:val>
        </c:ser>
        <c:dLbls>
          <c:showLegendKey val="0"/>
          <c:showVal val="0"/>
          <c:showCatName val="0"/>
          <c:showSerName val="0"/>
          <c:showPercent val="0"/>
          <c:showBubbleSize val="0"/>
        </c:dLbls>
        <c:gapWidth val="100"/>
        <c:overlap val="100"/>
        <c:axId val="377765864"/>
        <c:axId val="377766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67846</c:v>
                </c:pt>
                <c:pt idx="2">
                  <c:v>#N/A</c:v>
                </c:pt>
                <c:pt idx="3">
                  <c:v>#N/A</c:v>
                </c:pt>
                <c:pt idx="4">
                  <c:v>58747</c:v>
                </c:pt>
                <c:pt idx="5">
                  <c:v>#N/A</c:v>
                </c:pt>
                <c:pt idx="6">
                  <c:v>#N/A</c:v>
                </c:pt>
                <c:pt idx="7">
                  <c:v>48071</c:v>
                </c:pt>
                <c:pt idx="8">
                  <c:v>#N/A</c:v>
                </c:pt>
                <c:pt idx="9">
                  <c:v>#N/A</c:v>
                </c:pt>
                <c:pt idx="10">
                  <c:v>47435</c:v>
                </c:pt>
                <c:pt idx="11">
                  <c:v>#N/A</c:v>
                </c:pt>
                <c:pt idx="12">
                  <c:v>#N/A</c:v>
                </c:pt>
                <c:pt idx="13">
                  <c:v>45245</c:v>
                </c:pt>
                <c:pt idx="14">
                  <c:v>#N/A</c:v>
                </c:pt>
              </c:numCache>
            </c:numRef>
          </c:val>
          <c:smooth val="0"/>
        </c:ser>
        <c:dLbls>
          <c:showLegendKey val="0"/>
          <c:showVal val="0"/>
          <c:showCatName val="0"/>
          <c:showSerName val="0"/>
          <c:showPercent val="0"/>
          <c:showBubbleSize val="0"/>
        </c:dLbls>
        <c:marker val="1"/>
        <c:smooth val="0"/>
        <c:axId val="377765864"/>
        <c:axId val="377766256"/>
      </c:lineChart>
      <c:catAx>
        <c:axId val="377765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7766256"/>
        <c:crosses val="autoZero"/>
        <c:auto val="1"/>
        <c:lblAlgn val="ctr"/>
        <c:lblOffset val="100"/>
        <c:tickLblSkip val="1"/>
        <c:tickMarkSkip val="1"/>
        <c:noMultiLvlLbl val="0"/>
      </c:catAx>
      <c:valAx>
        <c:axId val="37776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765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271,479
270,674
677.83
139,197,338
136,371,406
2,678,867
73,285,702
148,383,944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aseline="0">
              <a:solidFill>
                <a:schemeClr val="dk1"/>
              </a:solidFill>
              <a:effectLst/>
              <a:latin typeface="+mn-lt"/>
              <a:ea typeface="+mn-ea"/>
              <a:cs typeface="+mn-cs"/>
            </a:rPr>
            <a:t>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市税による収入額は増加したものの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依然として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歳入に占める市税の割合が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低く</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，類似団体との比較においても，最下位に位置している状況にある。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今後は，地域経済の活性化対策を実施し，景気回復に伴う増収に期待するほか，債権回収対策室を中心とし，さらなる収納率の向上を図り，財政力の向上に努めていく。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5" name="直線コネクタ 64"/>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6"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68580</xdr:rowOff>
    </xdr:to>
    <xdr:cxnSp macro="">
      <xdr:nvCxnSpPr>
        <xdr:cNvPr id="68" name="直線コネクタ 67"/>
        <xdr:cNvCxnSpPr/>
      </xdr:nvCxnSpPr>
      <xdr:spPr>
        <a:xfrm flipV="1">
          <a:off x="3225800" y="758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0" name="テキスト ボックス 69"/>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68580</xdr:rowOff>
    </xdr:to>
    <xdr:cxnSp macro="">
      <xdr:nvCxnSpPr>
        <xdr:cNvPr id="71" name="直線コネクタ 70"/>
        <xdr:cNvCxnSpPr/>
      </xdr:nvCxnSpPr>
      <xdr:spPr>
        <a:xfrm>
          <a:off x="2336800" y="75882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73" name="テキスト ボックス 72"/>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167640</xdr:rowOff>
    </xdr:from>
    <xdr:to>
      <xdr:col>3</xdr:col>
      <xdr:colOff>279400</xdr:colOff>
      <xdr:row>44</xdr:row>
      <xdr:rowOff>44450</xdr:rowOff>
    </xdr:to>
    <xdr:cxnSp macro="">
      <xdr:nvCxnSpPr>
        <xdr:cNvPr id="74" name="直線コネクタ 73"/>
        <xdr:cNvCxnSpPr/>
      </xdr:nvCxnSpPr>
      <xdr:spPr>
        <a:xfrm>
          <a:off x="1447800" y="7539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76" name="テキスト ボックス 75"/>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78" name="テキスト ボックス 77"/>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4" name="円/楕円 83"/>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60977</xdr:rowOff>
    </xdr:from>
    <xdr:ext cx="762000" cy="259045"/>
    <xdr:sp macro="" textlink="">
      <xdr:nvSpPr>
        <xdr:cNvPr id="85"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6" name="円/楕円 85"/>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7" name="テキスト ボックス 86"/>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88" name="円/楕円 87"/>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89" name="テキスト ボックス 88"/>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0" name="円/楕円 89"/>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1" name="テキスト ボックス 90"/>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116840</xdr:rowOff>
    </xdr:from>
    <xdr:to>
      <xdr:col>2</xdr:col>
      <xdr:colOff>127000</xdr:colOff>
      <xdr:row>44</xdr:row>
      <xdr:rowOff>46990</xdr:rowOff>
    </xdr:to>
    <xdr:sp macro="" textlink="">
      <xdr:nvSpPr>
        <xdr:cNvPr id="92" name="円/楕円 91"/>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31767</xdr:rowOff>
    </xdr:from>
    <xdr:ext cx="762000" cy="259045"/>
    <xdr:sp macro="" textlink="">
      <xdr:nvSpPr>
        <xdr:cNvPr id="93" name="テキスト ボックス 92"/>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r>
            <a:rPr lang="ja-JP" altLang="en-US" sz="1100" baseline="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平成１３年度以降，市税や地方交付税の減少から比率が上昇し，平成１６年度には市町村合併の影響などにより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８９．８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％に達した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年度からは行財政対策の実施に伴う人件費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削減等により減少に転じたものの，平成２３年度からは扶助費等の増加により比率が悪化して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いたが，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平成２５年度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は，行財政改革の効果に加え，市税の増加により改善されている状況にある。</a:t>
          </a:r>
          <a:endParaRPr lang="ja-JP" altLang="ja-JP" sz="1400">
            <a:effectLst/>
            <a:latin typeface="ＭＳ ゴシック" panose="020B0609070205080204" pitchFamily="49" charset="-128"/>
            <a:ea typeface="ＭＳ ゴシック" panose="020B0609070205080204" pitchFamily="49" charset="-128"/>
          </a:endParaRPr>
        </a:p>
        <a:p>
          <a:pPr algn="l"/>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今後も，「函館市行財政改革プラン（平成２４～２８年度）」に基づき，引き続き積極的に事務事業の見直し等による職員数の削減など，徹底した行財政改革を推進していく。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46736</xdr:rowOff>
    </xdr:from>
    <xdr:to>
      <xdr:col>7</xdr:col>
      <xdr:colOff>152400</xdr:colOff>
      <xdr:row>63</xdr:row>
      <xdr:rowOff>66040</xdr:rowOff>
    </xdr:to>
    <xdr:cxnSp macro="">
      <xdr:nvCxnSpPr>
        <xdr:cNvPr id="126" name="直線コネクタ 125"/>
        <xdr:cNvCxnSpPr/>
      </xdr:nvCxnSpPr>
      <xdr:spPr>
        <a:xfrm>
          <a:off x="4114800" y="1084808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27"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46736</xdr:rowOff>
    </xdr:from>
    <xdr:to>
      <xdr:col>6</xdr:col>
      <xdr:colOff>0</xdr:colOff>
      <xdr:row>64</xdr:row>
      <xdr:rowOff>20066</xdr:rowOff>
    </xdr:to>
    <xdr:cxnSp macro="">
      <xdr:nvCxnSpPr>
        <xdr:cNvPr id="129" name="直線コネクタ 128"/>
        <xdr:cNvCxnSpPr/>
      </xdr:nvCxnSpPr>
      <xdr:spPr>
        <a:xfrm flipV="1">
          <a:off x="3225800" y="1084808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1" name="テキスト ボックス 130"/>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119126</xdr:rowOff>
    </xdr:from>
    <xdr:to>
      <xdr:col>4</xdr:col>
      <xdr:colOff>482600</xdr:colOff>
      <xdr:row>64</xdr:row>
      <xdr:rowOff>20066</xdr:rowOff>
    </xdr:to>
    <xdr:cxnSp macro="">
      <xdr:nvCxnSpPr>
        <xdr:cNvPr id="132" name="直線コネクタ 131"/>
        <xdr:cNvCxnSpPr/>
      </xdr:nvCxnSpPr>
      <xdr:spPr>
        <a:xfrm>
          <a:off x="2336800" y="1092047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34" name="テキスト ボックス 13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27432</xdr:rowOff>
    </xdr:from>
    <xdr:to>
      <xdr:col>3</xdr:col>
      <xdr:colOff>279400</xdr:colOff>
      <xdr:row>63</xdr:row>
      <xdr:rowOff>119126</xdr:rowOff>
    </xdr:to>
    <xdr:cxnSp macro="">
      <xdr:nvCxnSpPr>
        <xdr:cNvPr id="135" name="直線コネクタ 134"/>
        <xdr:cNvCxnSpPr/>
      </xdr:nvCxnSpPr>
      <xdr:spPr>
        <a:xfrm>
          <a:off x="1447800" y="108287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37" name="テキスト ボックス 136"/>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39" name="テキスト ボックス 138"/>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45" name="円/楕円 144"/>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46"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167386</xdr:rowOff>
    </xdr:from>
    <xdr:to>
      <xdr:col>6</xdr:col>
      <xdr:colOff>50800</xdr:colOff>
      <xdr:row>63</xdr:row>
      <xdr:rowOff>97536</xdr:rowOff>
    </xdr:to>
    <xdr:sp macro="" textlink="">
      <xdr:nvSpPr>
        <xdr:cNvPr id="147" name="円/楕円 146"/>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107713</xdr:rowOff>
    </xdr:from>
    <xdr:ext cx="736600" cy="259045"/>
    <xdr:sp macro="" textlink="">
      <xdr:nvSpPr>
        <xdr:cNvPr id="148" name="テキスト ボックス 147"/>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140716</xdr:rowOff>
    </xdr:from>
    <xdr:to>
      <xdr:col>4</xdr:col>
      <xdr:colOff>533400</xdr:colOff>
      <xdr:row>64</xdr:row>
      <xdr:rowOff>70866</xdr:rowOff>
    </xdr:to>
    <xdr:sp macro="" textlink="">
      <xdr:nvSpPr>
        <xdr:cNvPr id="149" name="円/楕円 148"/>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81043</xdr:rowOff>
    </xdr:from>
    <xdr:ext cx="762000" cy="259045"/>
    <xdr:sp macro="" textlink="">
      <xdr:nvSpPr>
        <xdr:cNvPr id="150" name="テキスト ボックス 149"/>
        <xdr:cNvSpPr txBox="1"/>
      </xdr:nvSpPr>
      <xdr:spPr>
        <a:xfrm>
          <a:off x="2844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68326</xdr:rowOff>
    </xdr:from>
    <xdr:to>
      <xdr:col>3</xdr:col>
      <xdr:colOff>330200</xdr:colOff>
      <xdr:row>63</xdr:row>
      <xdr:rowOff>169926</xdr:rowOff>
    </xdr:to>
    <xdr:sp macro="" textlink="">
      <xdr:nvSpPr>
        <xdr:cNvPr id="151" name="円/楕円 150"/>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8653</xdr:rowOff>
    </xdr:from>
    <xdr:ext cx="762000" cy="259045"/>
    <xdr:sp macro="" textlink="">
      <xdr:nvSpPr>
        <xdr:cNvPr id="152" name="テキスト ボックス 151"/>
        <xdr:cNvSpPr txBox="1"/>
      </xdr:nvSpPr>
      <xdr:spPr>
        <a:xfrm>
          <a:off x="1955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148082</xdr:rowOff>
    </xdr:from>
    <xdr:to>
      <xdr:col>2</xdr:col>
      <xdr:colOff>127000</xdr:colOff>
      <xdr:row>63</xdr:row>
      <xdr:rowOff>78232</xdr:rowOff>
    </xdr:to>
    <xdr:sp macro="" textlink="">
      <xdr:nvSpPr>
        <xdr:cNvPr id="153" name="円/楕円 152"/>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88409</xdr:rowOff>
    </xdr:from>
    <xdr:ext cx="762000" cy="259045"/>
    <xdr:sp macro="" textlink="">
      <xdr:nvSpPr>
        <xdr:cNvPr id="154" name="テキスト ボックス 153"/>
        <xdr:cNvSpPr txBox="1"/>
      </xdr:nvSpPr>
      <xdr:spPr>
        <a:xfrm>
          <a:off x="1066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[116,033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aseline="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これまでも行財政対策を実施し，職員数の削減等に鋭意努めているところであるが，平成１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年度の市町村合併に伴う職員数の増加など，主に人件費が要因となり，類似団体との比較においては，下位に位置している状況にある。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今後も，「函館市行財政改革プラン（平成２４～２８年度）」に基づき，引き続き積極的に事務事業の見直し等による職員数の削減など，徹底した行財政改革を推進していく。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101557</xdr:rowOff>
    </xdr:from>
    <xdr:to>
      <xdr:col>7</xdr:col>
      <xdr:colOff>152400</xdr:colOff>
      <xdr:row>81</xdr:row>
      <xdr:rowOff>154896</xdr:rowOff>
    </xdr:to>
    <xdr:cxnSp macro="">
      <xdr:nvCxnSpPr>
        <xdr:cNvPr id="191" name="直線コネクタ 190"/>
        <xdr:cNvCxnSpPr/>
      </xdr:nvCxnSpPr>
      <xdr:spPr>
        <a:xfrm>
          <a:off x="4114800" y="13989007"/>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169711</xdr:rowOff>
    </xdr:from>
    <xdr:ext cx="762000" cy="259045"/>
    <xdr:sp macro="" textlink="">
      <xdr:nvSpPr>
        <xdr:cNvPr id="192" name="人件費・物件費等の状況平均値テキスト"/>
        <xdr:cNvSpPr txBox="1"/>
      </xdr:nvSpPr>
      <xdr:spPr>
        <a:xfrm>
          <a:off x="5041900" y="1371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101557</xdr:rowOff>
    </xdr:from>
    <xdr:to>
      <xdr:col>6</xdr:col>
      <xdr:colOff>0</xdr:colOff>
      <xdr:row>81</xdr:row>
      <xdr:rowOff>138534</xdr:rowOff>
    </xdr:to>
    <xdr:cxnSp macro="">
      <xdr:nvCxnSpPr>
        <xdr:cNvPr id="194" name="直線コネクタ 193"/>
        <xdr:cNvCxnSpPr/>
      </xdr:nvCxnSpPr>
      <xdr:spPr>
        <a:xfrm flipV="1">
          <a:off x="3225800" y="13989007"/>
          <a:ext cx="889000" cy="3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46665</xdr:rowOff>
    </xdr:from>
    <xdr:ext cx="736600" cy="259045"/>
    <xdr:sp macro="" textlink="">
      <xdr:nvSpPr>
        <xdr:cNvPr id="196" name="テキスト ボックス 195"/>
        <xdr:cNvSpPr txBox="1"/>
      </xdr:nvSpPr>
      <xdr:spPr>
        <a:xfrm>
          <a:off x="3733800" y="13591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138534</xdr:rowOff>
    </xdr:from>
    <xdr:to>
      <xdr:col>4</xdr:col>
      <xdr:colOff>482600</xdr:colOff>
      <xdr:row>82</xdr:row>
      <xdr:rowOff>35164</xdr:rowOff>
    </xdr:to>
    <xdr:cxnSp macro="">
      <xdr:nvCxnSpPr>
        <xdr:cNvPr id="197" name="直線コネクタ 196"/>
        <xdr:cNvCxnSpPr/>
      </xdr:nvCxnSpPr>
      <xdr:spPr>
        <a:xfrm flipV="1">
          <a:off x="2336800" y="14025984"/>
          <a:ext cx="889000" cy="6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56523</xdr:rowOff>
    </xdr:from>
    <xdr:ext cx="762000" cy="259045"/>
    <xdr:sp macro="" textlink="">
      <xdr:nvSpPr>
        <xdr:cNvPr id="199" name="テキスト ボックス 198"/>
        <xdr:cNvSpPr txBox="1"/>
      </xdr:nvSpPr>
      <xdr:spPr>
        <a:xfrm>
          <a:off x="2844800" y="1360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28764</xdr:rowOff>
    </xdr:from>
    <xdr:to>
      <xdr:col>3</xdr:col>
      <xdr:colOff>279400</xdr:colOff>
      <xdr:row>82</xdr:row>
      <xdr:rowOff>35164</xdr:rowOff>
    </xdr:to>
    <xdr:cxnSp macro="">
      <xdr:nvCxnSpPr>
        <xdr:cNvPr id="200" name="直線コネクタ 199"/>
        <xdr:cNvCxnSpPr/>
      </xdr:nvCxnSpPr>
      <xdr:spPr>
        <a:xfrm>
          <a:off x="1447800" y="1408766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75632</xdr:rowOff>
    </xdr:from>
    <xdr:ext cx="762000" cy="259045"/>
    <xdr:sp macro="" textlink="">
      <xdr:nvSpPr>
        <xdr:cNvPr id="202" name="テキスト ボックス 201"/>
        <xdr:cNvSpPr txBox="1"/>
      </xdr:nvSpPr>
      <xdr:spPr>
        <a:xfrm>
          <a:off x="1955800" y="1362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33611</xdr:rowOff>
    </xdr:from>
    <xdr:ext cx="762000" cy="259045"/>
    <xdr:sp macro="" textlink="">
      <xdr:nvSpPr>
        <xdr:cNvPr id="204" name="テキスト ボックス 203"/>
        <xdr:cNvSpPr txBox="1"/>
      </xdr:nvSpPr>
      <xdr:spPr>
        <a:xfrm>
          <a:off x="1066800" y="135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104096</xdr:rowOff>
    </xdr:from>
    <xdr:to>
      <xdr:col>7</xdr:col>
      <xdr:colOff>203200</xdr:colOff>
      <xdr:row>82</xdr:row>
      <xdr:rowOff>34246</xdr:rowOff>
    </xdr:to>
    <xdr:sp macro="" textlink="">
      <xdr:nvSpPr>
        <xdr:cNvPr id="210" name="円/楕円 209"/>
        <xdr:cNvSpPr/>
      </xdr:nvSpPr>
      <xdr:spPr>
        <a:xfrm>
          <a:off x="4902200" y="1399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76173</xdr:rowOff>
    </xdr:from>
    <xdr:ext cx="762000" cy="259045"/>
    <xdr:sp macro="" textlink="">
      <xdr:nvSpPr>
        <xdr:cNvPr id="211" name="人件費・物件費等の状況該当値テキスト"/>
        <xdr:cNvSpPr txBox="1"/>
      </xdr:nvSpPr>
      <xdr:spPr>
        <a:xfrm>
          <a:off x="5041900" y="139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116,033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50757</xdr:rowOff>
    </xdr:from>
    <xdr:to>
      <xdr:col>6</xdr:col>
      <xdr:colOff>50800</xdr:colOff>
      <xdr:row>81</xdr:row>
      <xdr:rowOff>152357</xdr:rowOff>
    </xdr:to>
    <xdr:sp macro="" textlink="">
      <xdr:nvSpPr>
        <xdr:cNvPr id="212" name="円/楕円 211"/>
        <xdr:cNvSpPr/>
      </xdr:nvSpPr>
      <xdr:spPr>
        <a:xfrm>
          <a:off x="4064000" y="1393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137134</xdr:rowOff>
    </xdr:from>
    <xdr:ext cx="736600" cy="259045"/>
    <xdr:sp macro="" textlink="">
      <xdr:nvSpPr>
        <xdr:cNvPr id="213" name="テキスト ボックス 212"/>
        <xdr:cNvSpPr txBox="1"/>
      </xdr:nvSpPr>
      <xdr:spPr>
        <a:xfrm>
          <a:off x="3733800" y="1402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111,391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87734</xdr:rowOff>
    </xdr:from>
    <xdr:to>
      <xdr:col>4</xdr:col>
      <xdr:colOff>533400</xdr:colOff>
      <xdr:row>82</xdr:row>
      <xdr:rowOff>17884</xdr:rowOff>
    </xdr:to>
    <xdr:sp macro="" textlink="">
      <xdr:nvSpPr>
        <xdr:cNvPr id="214" name="円/楕円 213"/>
        <xdr:cNvSpPr/>
      </xdr:nvSpPr>
      <xdr:spPr>
        <a:xfrm>
          <a:off x="3175000" y="139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2661</xdr:rowOff>
    </xdr:from>
    <xdr:ext cx="762000" cy="259045"/>
    <xdr:sp macro="" textlink="">
      <xdr:nvSpPr>
        <xdr:cNvPr id="215" name="テキスト ボックス 214"/>
        <xdr:cNvSpPr txBox="1"/>
      </xdr:nvSpPr>
      <xdr:spPr>
        <a:xfrm>
          <a:off x="2844800" y="140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155814</xdr:rowOff>
    </xdr:from>
    <xdr:to>
      <xdr:col>3</xdr:col>
      <xdr:colOff>330200</xdr:colOff>
      <xdr:row>82</xdr:row>
      <xdr:rowOff>85964</xdr:rowOff>
    </xdr:to>
    <xdr:sp macro="" textlink="">
      <xdr:nvSpPr>
        <xdr:cNvPr id="216" name="円/楕円 215"/>
        <xdr:cNvSpPr/>
      </xdr:nvSpPr>
      <xdr:spPr>
        <a:xfrm>
          <a:off x="2286000" y="1404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70741</xdr:rowOff>
    </xdr:from>
    <xdr:ext cx="762000" cy="259045"/>
    <xdr:sp macro="" textlink="">
      <xdr:nvSpPr>
        <xdr:cNvPr id="217" name="テキスト ボックス 216"/>
        <xdr:cNvSpPr txBox="1"/>
      </xdr:nvSpPr>
      <xdr:spPr>
        <a:xfrm>
          <a:off x="1955800" y="1412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120,534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149414</xdr:rowOff>
    </xdr:from>
    <xdr:to>
      <xdr:col>2</xdr:col>
      <xdr:colOff>127000</xdr:colOff>
      <xdr:row>82</xdr:row>
      <xdr:rowOff>79564</xdr:rowOff>
    </xdr:to>
    <xdr:sp macro="" textlink="">
      <xdr:nvSpPr>
        <xdr:cNvPr id="218" name="円/楕円 217"/>
        <xdr:cNvSpPr/>
      </xdr:nvSpPr>
      <xdr:spPr>
        <a:xfrm>
          <a:off x="1397000" y="140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64341</xdr:rowOff>
    </xdr:from>
    <xdr:ext cx="762000" cy="259045"/>
    <xdr:sp macro="" textlink="">
      <xdr:nvSpPr>
        <xdr:cNvPr id="219" name="テキスト ボックス 218"/>
        <xdr:cNvSpPr txBox="1"/>
      </xdr:nvSpPr>
      <xdr:spPr>
        <a:xfrm>
          <a:off x="1066800" y="141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職員の給与制度は国公準拠を基本とし，平成１８年度には国の給与構造改革に準じて，平均４．８％引き下げとなる給料表を導入したとともに，特殊勤務手当を全廃するなど，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給与制度の見直し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に努めてきているほか，平成２４年１月から給料の独自減額を実施しており，類似団体の中で低い水準となっている。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85</xdr:row>
      <xdr:rowOff>31750</xdr:rowOff>
    </xdr:to>
    <xdr:cxnSp macro="">
      <xdr:nvCxnSpPr>
        <xdr:cNvPr id="246" name="直線コネクタ 245"/>
        <xdr:cNvCxnSpPr/>
      </xdr:nvCxnSpPr>
      <xdr:spPr>
        <a:xfrm flipV="1">
          <a:off x="17018000" y="13919708"/>
          <a:ext cx="0" cy="685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47"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48" name="直線コネクタ 247"/>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49"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0" name="直線コネクタ 249"/>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39624</xdr:rowOff>
    </xdr:from>
    <xdr:to>
      <xdr:col>24</xdr:col>
      <xdr:colOff>558800</xdr:colOff>
      <xdr:row>82</xdr:row>
      <xdr:rowOff>34544</xdr:rowOff>
    </xdr:to>
    <xdr:cxnSp macro="">
      <xdr:nvCxnSpPr>
        <xdr:cNvPr id="251" name="直線コネクタ 250"/>
        <xdr:cNvCxnSpPr/>
      </xdr:nvCxnSpPr>
      <xdr:spPr>
        <a:xfrm>
          <a:off x="16179800" y="13755624"/>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3" name="フローチャート : 判断 25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39624</xdr:rowOff>
    </xdr:from>
    <xdr:to>
      <xdr:col>23</xdr:col>
      <xdr:colOff>406400</xdr:colOff>
      <xdr:row>83</xdr:row>
      <xdr:rowOff>94742</xdr:rowOff>
    </xdr:to>
    <xdr:cxnSp macro="">
      <xdr:nvCxnSpPr>
        <xdr:cNvPr id="254" name="直線コネクタ 253"/>
        <xdr:cNvCxnSpPr/>
      </xdr:nvCxnSpPr>
      <xdr:spPr>
        <a:xfrm flipV="1">
          <a:off x="15290800" y="13755624"/>
          <a:ext cx="889000" cy="56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72898</xdr:rowOff>
    </xdr:from>
    <xdr:to>
      <xdr:col>23</xdr:col>
      <xdr:colOff>457200</xdr:colOff>
      <xdr:row>84</xdr:row>
      <xdr:rowOff>3048</xdr:rowOff>
    </xdr:to>
    <xdr:sp macro="" textlink="">
      <xdr:nvSpPr>
        <xdr:cNvPr id="255" name="フローチャート : 判断 254"/>
        <xdr:cNvSpPr/>
      </xdr:nvSpPr>
      <xdr:spPr>
        <a:xfrm>
          <a:off x="16129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159275</xdr:rowOff>
    </xdr:from>
    <xdr:ext cx="736600" cy="259045"/>
    <xdr:sp macro="" textlink="">
      <xdr:nvSpPr>
        <xdr:cNvPr id="256" name="テキスト ボックス 255"/>
        <xdr:cNvSpPr txBox="1"/>
      </xdr:nvSpPr>
      <xdr:spPr>
        <a:xfrm>
          <a:off x="15798800" y="1438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94742</xdr:rowOff>
    </xdr:from>
    <xdr:to>
      <xdr:col>22</xdr:col>
      <xdr:colOff>203200</xdr:colOff>
      <xdr:row>84</xdr:row>
      <xdr:rowOff>19813</xdr:rowOff>
    </xdr:to>
    <xdr:cxnSp macro="">
      <xdr:nvCxnSpPr>
        <xdr:cNvPr id="257" name="直線コネクタ 256"/>
        <xdr:cNvCxnSpPr/>
      </xdr:nvCxnSpPr>
      <xdr:spPr>
        <a:xfrm flipV="1">
          <a:off x="14401800" y="1432509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36068</xdr:rowOff>
    </xdr:from>
    <xdr:to>
      <xdr:col>22</xdr:col>
      <xdr:colOff>254000</xdr:colOff>
      <xdr:row>88</xdr:row>
      <xdr:rowOff>137668</xdr:rowOff>
    </xdr:to>
    <xdr:sp macro="" textlink="">
      <xdr:nvSpPr>
        <xdr:cNvPr id="258" name="フローチャート : 判断 257"/>
        <xdr:cNvSpPr/>
      </xdr:nvSpPr>
      <xdr:spPr>
        <a:xfrm>
          <a:off x="15240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122445</xdr:rowOff>
    </xdr:from>
    <xdr:ext cx="762000" cy="259045"/>
    <xdr:sp macro="" textlink="">
      <xdr:nvSpPr>
        <xdr:cNvPr id="259" name="テキスト ボックス 258"/>
        <xdr:cNvSpPr txBox="1"/>
      </xdr:nvSpPr>
      <xdr:spPr>
        <a:xfrm>
          <a:off x="14909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140715</xdr:rowOff>
    </xdr:from>
    <xdr:to>
      <xdr:col>21</xdr:col>
      <xdr:colOff>0</xdr:colOff>
      <xdr:row>84</xdr:row>
      <xdr:rowOff>19813</xdr:rowOff>
    </xdr:to>
    <xdr:cxnSp macro="">
      <xdr:nvCxnSpPr>
        <xdr:cNvPr id="260" name="直線コネクタ 259"/>
        <xdr:cNvCxnSpPr/>
      </xdr:nvCxnSpPr>
      <xdr:spPr>
        <a:xfrm>
          <a:off x="13512800" y="14199615"/>
          <a:ext cx="889000" cy="22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65024</xdr:rowOff>
    </xdr:from>
    <xdr:to>
      <xdr:col>21</xdr:col>
      <xdr:colOff>50800</xdr:colOff>
      <xdr:row>88</xdr:row>
      <xdr:rowOff>166624</xdr:rowOff>
    </xdr:to>
    <xdr:sp macro="" textlink="">
      <xdr:nvSpPr>
        <xdr:cNvPr id="261" name="フローチャート : 判断 260"/>
        <xdr:cNvSpPr/>
      </xdr:nvSpPr>
      <xdr:spPr>
        <a:xfrm>
          <a:off x="14351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151401</xdr:rowOff>
    </xdr:from>
    <xdr:ext cx="762000" cy="259045"/>
    <xdr:sp macro="" textlink="">
      <xdr:nvSpPr>
        <xdr:cNvPr id="262" name="テキスト ボックス 261"/>
        <xdr:cNvSpPr txBox="1"/>
      </xdr:nvSpPr>
      <xdr:spPr>
        <a:xfrm>
          <a:off x="14020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140463</xdr:rowOff>
    </xdr:from>
    <xdr:to>
      <xdr:col>19</xdr:col>
      <xdr:colOff>533400</xdr:colOff>
      <xdr:row>84</xdr:row>
      <xdr:rowOff>70613</xdr:rowOff>
    </xdr:to>
    <xdr:sp macro="" textlink="">
      <xdr:nvSpPr>
        <xdr:cNvPr id="263" name="フローチャート : 判断 262"/>
        <xdr:cNvSpPr/>
      </xdr:nvSpPr>
      <xdr:spPr>
        <a:xfrm>
          <a:off x="13462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55390</xdr:rowOff>
    </xdr:from>
    <xdr:ext cx="762000" cy="259045"/>
    <xdr:sp macro="" textlink="">
      <xdr:nvSpPr>
        <xdr:cNvPr id="264" name="テキスト ボックス 263"/>
        <xdr:cNvSpPr txBox="1"/>
      </xdr:nvSpPr>
      <xdr:spPr>
        <a:xfrm>
          <a:off x="13131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155194</xdr:rowOff>
    </xdr:from>
    <xdr:to>
      <xdr:col>24</xdr:col>
      <xdr:colOff>609600</xdr:colOff>
      <xdr:row>82</xdr:row>
      <xdr:rowOff>85344</xdr:rowOff>
    </xdr:to>
    <xdr:sp macro="" textlink="">
      <xdr:nvSpPr>
        <xdr:cNvPr id="270" name="円/楕円 269"/>
        <xdr:cNvSpPr/>
      </xdr:nvSpPr>
      <xdr:spPr>
        <a:xfrm>
          <a:off x="16967200" y="140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271</xdr:rowOff>
    </xdr:from>
    <xdr:ext cx="762000" cy="259045"/>
    <xdr:sp macro="" textlink="">
      <xdr:nvSpPr>
        <xdr:cNvPr id="271" name="給与水準   （国との比較）該当値テキスト"/>
        <xdr:cNvSpPr txBox="1"/>
      </xdr:nvSpPr>
      <xdr:spPr>
        <a:xfrm>
          <a:off x="171069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160274</xdr:rowOff>
    </xdr:from>
    <xdr:to>
      <xdr:col>23</xdr:col>
      <xdr:colOff>457200</xdr:colOff>
      <xdr:row>80</xdr:row>
      <xdr:rowOff>90424</xdr:rowOff>
    </xdr:to>
    <xdr:sp macro="" textlink="">
      <xdr:nvSpPr>
        <xdr:cNvPr id="272" name="円/楕円 271"/>
        <xdr:cNvSpPr/>
      </xdr:nvSpPr>
      <xdr:spPr>
        <a:xfrm>
          <a:off x="16129000" y="137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100601</xdr:rowOff>
    </xdr:from>
    <xdr:ext cx="736600" cy="259045"/>
    <xdr:sp macro="" textlink="">
      <xdr:nvSpPr>
        <xdr:cNvPr id="273" name="テキスト ボックス 272"/>
        <xdr:cNvSpPr txBox="1"/>
      </xdr:nvSpPr>
      <xdr:spPr>
        <a:xfrm>
          <a:off x="15798800" y="1347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43942</xdr:rowOff>
    </xdr:from>
    <xdr:to>
      <xdr:col>22</xdr:col>
      <xdr:colOff>254000</xdr:colOff>
      <xdr:row>83</xdr:row>
      <xdr:rowOff>145542</xdr:rowOff>
    </xdr:to>
    <xdr:sp macro="" textlink="">
      <xdr:nvSpPr>
        <xdr:cNvPr id="274" name="円/楕円 273"/>
        <xdr:cNvSpPr/>
      </xdr:nvSpPr>
      <xdr:spPr>
        <a:xfrm>
          <a:off x="152400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155719</xdr:rowOff>
    </xdr:from>
    <xdr:ext cx="762000" cy="259045"/>
    <xdr:sp macro="" textlink="">
      <xdr:nvSpPr>
        <xdr:cNvPr id="275" name="テキスト ボックス 274"/>
        <xdr:cNvSpPr txBox="1"/>
      </xdr:nvSpPr>
      <xdr:spPr>
        <a:xfrm>
          <a:off x="14909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140463</xdr:rowOff>
    </xdr:from>
    <xdr:to>
      <xdr:col>21</xdr:col>
      <xdr:colOff>50800</xdr:colOff>
      <xdr:row>84</xdr:row>
      <xdr:rowOff>70613</xdr:rowOff>
    </xdr:to>
    <xdr:sp macro="" textlink="">
      <xdr:nvSpPr>
        <xdr:cNvPr id="276" name="円/楕円 275"/>
        <xdr:cNvSpPr/>
      </xdr:nvSpPr>
      <xdr:spPr>
        <a:xfrm>
          <a:off x="14351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77" name="テキスト ボックス 276"/>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89915</xdr:rowOff>
    </xdr:from>
    <xdr:to>
      <xdr:col>19</xdr:col>
      <xdr:colOff>533400</xdr:colOff>
      <xdr:row>83</xdr:row>
      <xdr:rowOff>20065</xdr:rowOff>
    </xdr:to>
    <xdr:sp macro="" textlink="">
      <xdr:nvSpPr>
        <xdr:cNvPr id="278" name="円/楕円 277"/>
        <xdr:cNvSpPr/>
      </xdr:nvSpPr>
      <xdr:spPr>
        <a:xfrm>
          <a:off x="13462000" y="1414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30242</xdr:rowOff>
    </xdr:from>
    <xdr:ext cx="762000" cy="259045"/>
    <xdr:sp macro="" textlink="">
      <xdr:nvSpPr>
        <xdr:cNvPr id="279" name="テキスト ボックス 278"/>
        <xdr:cNvSpPr txBox="1"/>
      </xdr:nvSpPr>
      <xdr:spPr>
        <a:xfrm>
          <a:off x="13131800" y="1391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も行財政対策の主要な取り組みとして職員数の見直しを掲げ，事務事業の見直しやアウトソーシングの推進などにより，毎年着実に職員数の削減を進めてきているが，人口減少が削減効果を上回っ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に加え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保健所設置市であることや，港湾事業，病院事業を抱えていることから，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類似団体内の順位は下位に位置している状況にある。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函館市行財政改革プラン（平成２４～２８年度）」に基づき，積極的に事務事業の見直しを図り，人口減少に対応した行政のスリム化を進めていく一方，近年の権限移譲や義務付け・枠付けの見直し，社会保障制度のめまぐるしい改正など，新たな行政課題への対応も見据えた適切な職員配置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09" name="直線コネクタ 308"/>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0"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1" name="直線コネクタ 310"/>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2"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3" name="直線コネクタ 312"/>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166581</xdr:rowOff>
    </xdr:from>
    <xdr:to>
      <xdr:col>24</xdr:col>
      <xdr:colOff>558800</xdr:colOff>
      <xdr:row>64</xdr:row>
      <xdr:rowOff>15240</xdr:rowOff>
    </xdr:to>
    <xdr:cxnSp macro="">
      <xdr:nvCxnSpPr>
        <xdr:cNvPr id="314" name="直線コネクタ 313"/>
        <xdr:cNvCxnSpPr/>
      </xdr:nvCxnSpPr>
      <xdr:spPr>
        <a:xfrm flipV="1">
          <a:off x="16179800" y="1096793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135907</xdr:rowOff>
    </xdr:from>
    <xdr:ext cx="762000" cy="259045"/>
    <xdr:sp macro="" textlink="">
      <xdr:nvSpPr>
        <xdr:cNvPr id="315" name="定員管理の状況平均値テキスト"/>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16" name="フローチャート : 判断 315"/>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146473</xdr:rowOff>
    </xdr:from>
    <xdr:to>
      <xdr:col>23</xdr:col>
      <xdr:colOff>406400</xdr:colOff>
      <xdr:row>64</xdr:row>
      <xdr:rowOff>15240</xdr:rowOff>
    </xdr:to>
    <xdr:cxnSp macro="">
      <xdr:nvCxnSpPr>
        <xdr:cNvPr id="317" name="直線コネクタ 316"/>
        <xdr:cNvCxnSpPr/>
      </xdr:nvCxnSpPr>
      <xdr:spPr>
        <a:xfrm>
          <a:off x="15290800" y="1094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18" name="フローチャート : 判断 317"/>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19" name="テキスト ボックス 318"/>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146473</xdr:rowOff>
    </xdr:from>
    <xdr:to>
      <xdr:col>22</xdr:col>
      <xdr:colOff>203200</xdr:colOff>
      <xdr:row>64</xdr:row>
      <xdr:rowOff>15240</xdr:rowOff>
    </xdr:to>
    <xdr:cxnSp macro="">
      <xdr:nvCxnSpPr>
        <xdr:cNvPr id="320" name="直線コネクタ 319"/>
        <xdr:cNvCxnSpPr/>
      </xdr:nvCxnSpPr>
      <xdr:spPr>
        <a:xfrm flipV="1">
          <a:off x="14401800" y="1094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1" name="フローチャート : 判断 320"/>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2" name="テキスト ボックス 321"/>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15240</xdr:rowOff>
    </xdr:from>
    <xdr:to>
      <xdr:col>21</xdr:col>
      <xdr:colOff>0</xdr:colOff>
      <xdr:row>64</xdr:row>
      <xdr:rowOff>79587</xdr:rowOff>
    </xdr:to>
    <xdr:cxnSp macro="">
      <xdr:nvCxnSpPr>
        <xdr:cNvPr id="323" name="直線コネクタ 322"/>
        <xdr:cNvCxnSpPr/>
      </xdr:nvCxnSpPr>
      <xdr:spPr>
        <a:xfrm flipV="1">
          <a:off x="13512800" y="109880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4" name="フローチャート : 判断 323"/>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116010</xdr:rowOff>
    </xdr:from>
    <xdr:ext cx="762000" cy="259045"/>
    <xdr:sp macro="" textlink="">
      <xdr:nvSpPr>
        <xdr:cNvPr id="325" name="テキスト ボックス 324"/>
        <xdr:cNvSpPr txBox="1"/>
      </xdr:nvSpPr>
      <xdr:spPr>
        <a:xfrm>
          <a:off x="14020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26" name="フローチャート : 判断 325"/>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124054</xdr:rowOff>
    </xdr:from>
    <xdr:ext cx="762000" cy="259045"/>
    <xdr:sp macro="" textlink="">
      <xdr:nvSpPr>
        <xdr:cNvPr id="327" name="テキスト ボックス 326"/>
        <xdr:cNvSpPr txBox="1"/>
      </xdr:nvSpPr>
      <xdr:spPr>
        <a:xfrm>
          <a:off x="13131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115781</xdr:rowOff>
    </xdr:from>
    <xdr:to>
      <xdr:col>24</xdr:col>
      <xdr:colOff>609600</xdr:colOff>
      <xdr:row>64</xdr:row>
      <xdr:rowOff>45931</xdr:rowOff>
    </xdr:to>
    <xdr:sp macro="" textlink="">
      <xdr:nvSpPr>
        <xdr:cNvPr id="333" name="円/楕円 332"/>
        <xdr:cNvSpPr/>
      </xdr:nvSpPr>
      <xdr:spPr>
        <a:xfrm>
          <a:off x="169672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87858</xdr:rowOff>
    </xdr:from>
    <xdr:ext cx="762000" cy="259045"/>
    <xdr:sp macro="" textlink="">
      <xdr:nvSpPr>
        <xdr:cNvPr id="334" name="定員管理の状況該当値テキスト"/>
        <xdr:cNvSpPr txBox="1"/>
      </xdr:nvSpPr>
      <xdr:spPr>
        <a:xfrm>
          <a:off x="17106900" y="1088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135890</xdr:rowOff>
    </xdr:from>
    <xdr:to>
      <xdr:col>23</xdr:col>
      <xdr:colOff>457200</xdr:colOff>
      <xdr:row>64</xdr:row>
      <xdr:rowOff>66040</xdr:rowOff>
    </xdr:to>
    <xdr:sp macro="" textlink="">
      <xdr:nvSpPr>
        <xdr:cNvPr id="335" name="円/楕円 334"/>
        <xdr:cNvSpPr/>
      </xdr:nvSpPr>
      <xdr:spPr>
        <a:xfrm>
          <a:off x="16129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50817</xdr:rowOff>
    </xdr:from>
    <xdr:ext cx="736600" cy="259045"/>
    <xdr:sp macro="" textlink="">
      <xdr:nvSpPr>
        <xdr:cNvPr id="336" name="テキスト ボックス 335"/>
        <xdr:cNvSpPr txBox="1"/>
      </xdr:nvSpPr>
      <xdr:spPr>
        <a:xfrm>
          <a:off x="15798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95673</xdr:rowOff>
    </xdr:from>
    <xdr:to>
      <xdr:col>22</xdr:col>
      <xdr:colOff>254000</xdr:colOff>
      <xdr:row>64</xdr:row>
      <xdr:rowOff>25823</xdr:rowOff>
    </xdr:to>
    <xdr:sp macro="" textlink="">
      <xdr:nvSpPr>
        <xdr:cNvPr id="337" name="円/楕円 336"/>
        <xdr:cNvSpPr/>
      </xdr:nvSpPr>
      <xdr:spPr>
        <a:xfrm>
          <a:off x="15240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10600</xdr:rowOff>
    </xdr:from>
    <xdr:ext cx="762000" cy="259045"/>
    <xdr:sp macro="" textlink="">
      <xdr:nvSpPr>
        <xdr:cNvPr id="338" name="テキスト ボックス 337"/>
        <xdr:cNvSpPr txBox="1"/>
      </xdr:nvSpPr>
      <xdr:spPr>
        <a:xfrm>
          <a:off x="14909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135890</xdr:rowOff>
    </xdr:from>
    <xdr:to>
      <xdr:col>21</xdr:col>
      <xdr:colOff>50800</xdr:colOff>
      <xdr:row>64</xdr:row>
      <xdr:rowOff>66040</xdr:rowOff>
    </xdr:to>
    <xdr:sp macro="" textlink="">
      <xdr:nvSpPr>
        <xdr:cNvPr id="339" name="円/楕円 338"/>
        <xdr:cNvSpPr/>
      </xdr:nvSpPr>
      <xdr:spPr>
        <a:xfrm>
          <a:off x="14351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50817</xdr:rowOff>
    </xdr:from>
    <xdr:ext cx="762000" cy="259045"/>
    <xdr:sp macro="" textlink="">
      <xdr:nvSpPr>
        <xdr:cNvPr id="340" name="テキスト ボックス 339"/>
        <xdr:cNvSpPr txBox="1"/>
      </xdr:nvSpPr>
      <xdr:spPr>
        <a:xfrm>
          <a:off x="14020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28787</xdr:rowOff>
    </xdr:from>
    <xdr:to>
      <xdr:col>19</xdr:col>
      <xdr:colOff>533400</xdr:colOff>
      <xdr:row>64</xdr:row>
      <xdr:rowOff>130387</xdr:rowOff>
    </xdr:to>
    <xdr:sp macro="" textlink="">
      <xdr:nvSpPr>
        <xdr:cNvPr id="341" name="円/楕円 340"/>
        <xdr:cNvSpPr/>
      </xdr:nvSpPr>
      <xdr:spPr>
        <a:xfrm>
          <a:off x="13462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115164</xdr:rowOff>
    </xdr:from>
    <xdr:ext cx="762000" cy="259045"/>
    <xdr:sp macro="" textlink="">
      <xdr:nvSpPr>
        <xdr:cNvPr id="342" name="テキスト ボックス 341"/>
        <xdr:cNvSpPr txBox="1"/>
      </xdr:nvSpPr>
      <xdr:spPr>
        <a:xfrm>
          <a:off x="13131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市債残高は減少してきており，交付税措置のある起債の選択，低利債への借り換えなどを行い改善に努め，平成２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年度の実質公債費比率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（３ヵ年平均）</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したところである。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今後も起債発行額を極力抑制していき，比率の改善に努めていく。　</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（単年度実質公債費比率参考）</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５</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８．２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　</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８．６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6" name="テキスト ボックス 36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69" name="直線コネクタ 368"/>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0"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1" name="直線コネクタ 370"/>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3" name="直線コネクタ 37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71374</xdr:rowOff>
    </xdr:to>
    <xdr:cxnSp macro="">
      <xdr:nvCxnSpPr>
        <xdr:cNvPr id="374" name="直線コネクタ 373"/>
        <xdr:cNvCxnSpPr/>
      </xdr:nvCxnSpPr>
      <xdr:spPr>
        <a:xfrm flipV="1">
          <a:off x="16179800" y="702360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5"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6" name="フローチャート : 判断 375"/>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61722</xdr:rowOff>
    </xdr:from>
    <xdr:to>
      <xdr:col>23</xdr:col>
      <xdr:colOff>406400</xdr:colOff>
      <xdr:row>41</xdr:row>
      <xdr:rowOff>71374</xdr:rowOff>
    </xdr:to>
    <xdr:cxnSp macro="">
      <xdr:nvCxnSpPr>
        <xdr:cNvPr id="377" name="直線コネクタ 376"/>
        <xdr:cNvCxnSpPr/>
      </xdr:nvCxnSpPr>
      <xdr:spPr>
        <a:xfrm>
          <a:off x="15290800" y="70911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78" name="フローチャート : 判断 377"/>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79" name="テキスト ボックス 378"/>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23114</xdr:rowOff>
    </xdr:from>
    <xdr:to>
      <xdr:col>22</xdr:col>
      <xdr:colOff>203200</xdr:colOff>
      <xdr:row>41</xdr:row>
      <xdr:rowOff>61722</xdr:rowOff>
    </xdr:to>
    <xdr:cxnSp macro="">
      <xdr:nvCxnSpPr>
        <xdr:cNvPr id="380" name="直線コネクタ 379"/>
        <xdr:cNvCxnSpPr/>
      </xdr:nvCxnSpPr>
      <xdr:spPr>
        <a:xfrm>
          <a:off x="14401800" y="70525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1" name="フローチャート : 判断 38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2" name="テキスト ボックス 38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41</xdr:row>
      <xdr:rowOff>23114</xdr:rowOff>
    </xdr:to>
    <xdr:cxnSp macro="">
      <xdr:nvCxnSpPr>
        <xdr:cNvPr id="383" name="直線コネクタ 382"/>
        <xdr:cNvCxnSpPr/>
      </xdr:nvCxnSpPr>
      <xdr:spPr>
        <a:xfrm>
          <a:off x="13512800" y="7052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4" name="フローチャート : 判断 383"/>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155211</xdr:rowOff>
    </xdr:from>
    <xdr:ext cx="762000" cy="259045"/>
    <xdr:sp macro="" textlink="">
      <xdr:nvSpPr>
        <xdr:cNvPr id="385" name="テキスト ボックス 384"/>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86" name="フローチャート : 判断 385"/>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387" name="テキスト ボックス 386"/>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3" name="円/楕円 392"/>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86885</xdr:rowOff>
    </xdr:from>
    <xdr:ext cx="762000" cy="259045"/>
    <xdr:sp macro="" textlink="">
      <xdr:nvSpPr>
        <xdr:cNvPr id="394" name="公債費負担の状況該当値テキスト"/>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395" name="円/楕円 394"/>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106951</xdr:rowOff>
    </xdr:from>
    <xdr:ext cx="736600" cy="259045"/>
    <xdr:sp macro="" textlink="">
      <xdr:nvSpPr>
        <xdr:cNvPr id="396" name="テキスト ボックス 395"/>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10922</xdr:rowOff>
    </xdr:from>
    <xdr:to>
      <xdr:col>22</xdr:col>
      <xdr:colOff>254000</xdr:colOff>
      <xdr:row>41</xdr:row>
      <xdr:rowOff>112522</xdr:rowOff>
    </xdr:to>
    <xdr:sp macro="" textlink="">
      <xdr:nvSpPr>
        <xdr:cNvPr id="397" name="円/楕円 396"/>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97299</xdr:rowOff>
    </xdr:from>
    <xdr:ext cx="762000" cy="259045"/>
    <xdr:sp macro="" textlink="">
      <xdr:nvSpPr>
        <xdr:cNvPr id="398" name="テキスト ボックス 397"/>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399" name="円/楕円 398"/>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400" name="テキスト ボックス 399"/>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143764</xdr:rowOff>
    </xdr:from>
    <xdr:to>
      <xdr:col>19</xdr:col>
      <xdr:colOff>533400</xdr:colOff>
      <xdr:row>41</xdr:row>
      <xdr:rowOff>73914</xdr:rowOff>
    </xdr:to>
    <xdr:sp macro="" textlink="">
      <xdr:nvSpPr>
        <xdr:cNvPr id="401" name="円/楕円 400"/>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84091</xdr:rowOff>
    </xdr:from>
    <xdr:ext cx="762000" cy="259045"/>
    <xdr:sp macro="" textlink="">
      <xdr:nvSpPr>
        <xdr:cNvPr id="402" name="テキスト ボックス 401"/>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aseline="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新規起債発行の抑制や充当可能特定財源の増加等により，将来負担額が改善され，平成２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年度の将来負担比率は７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％と前年度より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ポイント改善されたところであるが，類似団体との比較においては，下位に位置している状況にある。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職員数の見直しや，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新規起債発行の抑制等を進め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るなど</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，比率の改善に努めていく。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1" name="直線コネクタ 430"/>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2"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3" name="直線コネクタ 432"/>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45593</xdr:rowOff>
    </xdr:from>
    <xdr:to>
      <xdr:col>24</xdr:col>
      <xdr:colOff>558800</xdr:colOff>
      <xdr:row>17</xdr:row>
      <xdr:rowOff>75353</xdr:rowOff>
    </xdr:to>
    <xdr:cxnSp macro="">
      <xdr:nvCxnSpPr>
        <xdr:cNvPr id="436" name="直線コネクタ 435"/>
        <xdr:cNvCxnSpPr/>
      </xdr:nvCxnSpPr>
      <xdr:spPr>
        <a:xfrm flipV="1">
          <a:off x="16179800" y="2960243"/>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142680</xdr:rowOff>
    </xdr:from>
    <xdr:ext cx="762000" cy="259045"/>
    <xdr:sp macro="" textlink="">
      <xdr:nvSpPr>
        <xdr:cNvPr id="437"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38" name="フローチャート : 判断 437"/>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75353</xdr:rowOff>
    </xdr:from>
    <xdr:to>
      <xdr:col>23</xdr:col>
      <xdr:colOff>406400</xdr:colOff>
      <xdr:row>17</xdr:row>
      <xdr:rowOff>91440</xdr:rowOff>
    </xdr:to>
    <xdr:cxnSp macro="">
      <xdr:nvCxnSpPr>
        <xdr:cNvPr id="439" name="直線コネクタ 438"/>
        <xdr:cNvCxnSpPr/>
      </xdr:nvCxnSpPr>
      <xdr:spPr>
        <a:xfrm flipV="1">
          <a:off x="15290800" y="299000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0" name="フローチャート : 判断 439"/>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1" name="テキスト ボックス 440"/>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91440</xdr:rowOff>
    </xdr:from>
    <xdr:to>
      <xdr:col>22</xdr:col>
      <xdr:colOff>203200</xdr:colOff>
      <xdr:row>18</xdr:row>
      <xdr:rowOff>59944</xdr:rowOff>
    </xdr:to>
    <xdr:cxnSp macro="">
      <xdr:nvCxnSpPr>
        <xdr:cNvPr id="442" name="直線コネクタ 441"/>
        <xdr:cNvCxnSpPr/>
      </xdr:nvCxnSpPr>
      <xdr:spPr>
        <a:xfrm flipV="1">
          <a:off x="14401800" y="300609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3" name="フローチャート : 判断 442"/>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4" name="テキスト ボックス 443"/>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59944</xdr:rowOff>
    </xdr:from>
    <xdr:to>
      <xdr:col>21</xdr:col>
      <xdr:colOff>0</xdr:colOff>
      <xdr:row>18</xdr:row>
      <xdr:rowOff>166116</xdr:rowOff>
    </xdr:to>
    <xdr:cxnSp macro="">
      <xdr:nvCxnSpPr>
        <xdr:cNvPr id="445" name="直線コネクタ 444"/>
        <xdr:cNvCxnSpPr/>
      </xdr:nvCxnSpPr>
      <xdr:spPr>
        <a:xfrm flipV="1">
          <a:off x="13512800" y="31460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46" name="フローチャート : 判断 445"/>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47" name="テキスト ボックス 446"/>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48" name="フローチャート : 判断 447"/>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49" name="テキスト ボックス 448"/>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166243</xdr:rowOff>
    </xdr:from>
    <xdr:to>
      <xdr:col>24</xdr:col>
      <xdr:colOff>609600</xdr:colOff>
      <xdr:row>17</xdr:row>
      <xdr:rowOff>96393</xdr:rowOff>
    </xdr:to>
    <xdr:sp macro="" textlink="">
      <xdr:nvSpPr>
        <xdr:cNvPr id="455" name="円/楕円 454"/>
        <xdr:cNvSpPr/>
      </xdr:nvSpPr>
      <xdr:spPr>
        <a:xfrm>
          <a:off x="16967200" y="29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138320</xdr:rowOff>
    </xdr:from>
    <xdr:ext cx="762000" cy="259045"/>
    <xdr:sp macro="" textlink="">
      <xdr:nvSpPr>
        <xdr:cNvPr id="456" name="将来負担の状況該当値テキスト"/>
        <xdr:cNvSpPr txBox="1"/>
      </xdr:nvSpPr>
      <xdr:spPr>
        <a:xfrm>
          <a:off x="17106900" y="28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24553</xdr:rowOff>
    </xdr:from>
    <xdr:to>
      <xdr:col>23</xdr:col>
      <xdr:colOff>457200</xdr:colOff>
      <xdr:row>17</xdr:row>
      <xdr:rowOff>126153</xdr:rowOff>
    </xdr:to>
    <xdr:sp macro="" textlink="">
      <xdr:nvSpPr>
        <xdr:cNvPr id="457" name="円/楕円 456"/>
        <xdr:cNvSpPr/>
      </xdr:nvSpPr>
      <xdr:spPr>
        <a:xfrm>
          <a:off x="16129000" y="2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110930</xdr:rowOff>
    </xdr:from>
    <xdr:ext cx="736600" cy="259045"/>
    <xdr:sp macro="" textlink="">
      <xdr:nvSpPr>
        <xdr:cNvPr id="458" name="テキスト ボックス 457"/>
        <xdr:cNvSpPr txBox="1"/>
      </xdr:nvSpPr>
      <xdr:spPr>
        <a:xfrm>
          <a:off x="15798800" y="3025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40640</xdr:rowOff>
    </xdr:from>
    <xdr:to>
      <xdr:col>22</xdr:col>
      <xdr:colOff>254000</xdr:colOff>
      <xdr:row>17</xdr:row>
      <xdr:rowOff>142240</xdr:rowOff>
    </xdr:to>
    <xdr:sp macro="" textlink="">
      <xdr:nvSpPr>
        <xdr:cNvPr id="459" name="円/楕円 458"/>
        <xdr:cNvSpPr/>
      </xdr:nvSpPr>
      <xdr:spPr>
        <a:xfrm>
          <a:off x="15240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127017</xdr:rowOff>
    </xdr:from>
    <xdr:ext cx="762000" cy="259045"/>
    <xdr:sp macro="" textlink="">
      <xdr:nvSpPr>
        <xdr:cNvPr id="460" name="テキスト ボックス 459"/>
        <xdr:cNvSpPr txBox="1"/>
      </xdr:nvSpPr>
      <xdr:spPr>
        <a:xfrm>
          <a:off x="14909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9144</xdr:rowOff>
    </xdr:from>
    <xdr:to>
      <xdr:col>21</xdr:col>
      <xdr:colOff>50800</xdr:colOff>
      <xdr:row>18</xdr:row>
      <xdr:rowOff>110744</xdr:rowOff>
    </xdr:to>
    <xdr:sp macro="" textlink="">
      <xdr:nvSpPr>
        <xdr:cNvPr id="461" name="円/楕円 460"/>
        <xdr:cNvSpPr/>
      </xdr:nvSpPr>
      <xdr:spPr>
        <a:xfrm>
          <a:off x="14351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95521</xdr:rowOff>
    </xdr:from>
    <xdr:ext cx="762000" cy="259045"/>
    <xdr:sp macro="" textlink="">
      <xdr:nvSpPr>
        <xdr:cNvPr id="462" name="テキスト ボックス 461"/>
        <xdr:cNvSpPr txBox="1"/>
      </xdr:nvSpPr>
      <xdr:spPr>
        <a:xfrm>
          <a:off x="14020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115316</xdr:rowOff>
    </xdr:from>
    <xdr:to>
      <xdr:col>19</xdr:col>
      <xdr:colOff>533400</xdr:colOff>
      <xdr:row>19</xdr:row>
      <xdr:rowOff>45466</xdr:rowOff>
    </xdr:to>
    <xdr:sp macro="" textlink="">
      <xdr:nvSpPr>
        <xdr:cNvPr id="463" name="円/楕円 462"/>
        <xdr:cNvSpPr/>
      </xdr:nvSpPr>
      <xdr:spPr>
        <a:xfrm>
          <a:off x="13462000" y="32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30243</xdr:rowOff>
    </xdr:from>
    <xdr:ext cx="762000" cy="259045"/>
    <xdr:sp macro="" textlink="">
      <xdr:nvSpPr>
        <xdr:cNvPr id="464" name="テキスト ボックス 463"/>
        <xdr:cNvSpPr txBox="1"/>
      </xdr:nvSpPr>
      <xdr:spPr>
        <a:xfrm>
          <a:off x="13131800" y="328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北海道函館市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271,479
270,674
677.83
139,197,338
136,371,406
2,678,867
73,285,702
148,383,944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保健所設置市であることや，港湾事業，病院事業を抱えていること，さらには，平成１６年度の市町村合併により，類似団体と比較し，人件費の経常収支比率が高い状況にあったが，職員数の削減などにより，平成２５年度</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から</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改善し，</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平成２６年度においても，</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類似団体の平均を下回った。</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今後も，「函館市行財政改革プラン（平成２４～２８年度）」に基づき，積極的に事務事業の見直しを図り，人口減少に対応した行政のスリム化を進め，また，</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嘱託職員の見直しや</a:t>
          </a:r>
          <a:r>
            <a:rPr lang="ja-JP" altLang="en-US" sz="1100" b="0" i="0">
              <a:solidFill>
                <a:schemeClr val="dk1"/>
              </a:solidFill>
              <a:effectLst/>
              <a:latin typeface="ＭＳ ゴシック" panose="020B0609070205080204" pitchFamily="49" charset="-128"/>
              <a:ea typeface="ＭＳ ゴシック" panose="020B0609070205080204" pitchFamily="49" charset="-128"/>
              <a:cs typeface="+mn-cs"/>
            </a:rPr>
            <a:t>給与制度の見直し，</a:t>
          </a:r>
          <a:r>
            <a:rPr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時間外勤務の縮減など人件費総額の抑制への取り組みを積極的に進める。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67128</xdr:rowOff>
    </xdr:from>
    <xdr:to>
      <xdr:col>7</xdr:col>
      <xdr:colOff>15875</xdr:colOff>
      <xdr:row>36</xdr:row>
      <xdr:rowOff>99786</xdr:rowOff>
    </xdr:to>
    <xdr:cxnSp macro="">
      <xdr:nvCxnSpPr>
        <xdr:cNvPr id="66" name="直線コネクタ 65"/>
        <xdr:cNvCxnSpPr/>
      </xdr:nvCxnSpPr>
      <xdr:spPr>
        <a:xfrm>
          <a:off x="3987800" y="62393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67128</xdr:rowOff>
    </xdr:from>
    <xdr:to>
      <xdr:col>5</xdr:col>
      <xdr:colOff>549275</xdr:colOff>
      <xdr:row>38</xdr:row>
      <xdr:rowOff>39915</xdr:rowOff>
    </xdr:to>
    <xdr:cxnSp macro="">
      <xdr:nvCxnSpPr>
        <xdr:cNvPr id="69" name="直線コネクタ 68"/>
        <xdr:cNvCxnSpPr/>
      </xdr:nvCxnSpPr>
      <xdr:spPr>
        <a:xfrm flipV="1">
          <a:off x="3098800" y="6239328"/>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1" name="テキスト ボックス 70"/>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39915</xdr:rowOff>
    </xdr:from>
    <xdr:to>
      <xdr:col>4</xdr:col>
      <xdr:colOff>346075</xdr:colOff>
      <xdr:row>38</xdr:row>
      <xdr:rowOff>61685</xdr:rowOff>
    </xdr:to>
    <xdr:cxnSp macro="">
      <xdr:nvCxnSpPr>
        <xdr:cNvPr id="72" name="直線コネクタ 71"/>
        <xdr:cNvCxnSpPr/>
      </xdr:nvCxnSpPr>
      <xdr:spPr>
        <a:xfrm flipV="1">
          <a:off x="2209800" y="655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74" name="テキスト ボックス 73"/>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61685</xdr:rowOff>
    </xdr:from>
    <xdr:to>
      <xdr:col>3</xdr:col>
      <xdr:colOff>142875</xdr:colOff>
      <xdr:row>38</xdr:row>
      <xdr:rowOff>170543</xdr:rowOff>
    </xdr:to>
    <xdr:cxnSp macro="">
      <xdr:nvCxnSpPr>
        <xdr:cNvPr id="75" name="直線コネクタ 74"/>
        <xdr:cNvCxnSpPr/>
      </xdr:nvCxnSpPr>
      <xdr:spPr>
        <a:xfrm flipV="1">
          <a:off x="1320800" y="65767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7" name="テキスト ボックス 76"/>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79" name="テキスト ボックス 78"/>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48986</xdr:rowOff>
    </xdr:from>
    <xdr:to>
      <xdr:col>7</xdr:col>
      <xdr:colOff>66675</xdr:colOff>
      <xdr:row>36</xdr:row>
      <xdr:rowOff>150586</xdr:rowOff>
    </xdr:to>
    <xdr:sp macro="" textlink="">
      <xdr:nvSpPr>
        <xdr:cNvPr id="85" name="円/楕円 84"/>
        <xdr:cNvSpPr/>
      </xdr:nvSpPr>
      <xdr:spPr>
        <a:xfrm>
          <a:off x="4775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65513</xdr:rowOff>
    </xdr:from>
    <xdr:ext cx="762000" cy="259045"/>
    <xdr:sp macro="" textlink="">
      <xdr:nvSpPr>
        <xdr:cNvPr id="86" name="人件費該当値テキスト"/>
        <xdr:cNvSpPr txBox="1"/>
      </xdr:nvSpPr>
      <xdr:spPr>
        <a:xfrm>
          <a:off x="49149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16328</xdr:rowOff>
    </xdr:from>
    <xdr:to>
      <xdr:col>5</xdr:col>
      <xdr:colOff>600075</xdr:colOff>
      <xdr:row>36</xdr:row>
      <xdr:rowOff>117928</xdr:rowOff>
    </xdr:to>
    <xdr:sp macro="" textlink="">
      <xdr:nvSpPr>
        <xdr:cNvPr id="87" name="円/楕円 86"/>
        <xdr:cNvSpPr/>
      </xdr:nvSpPr>
      <xdr:spPr>
        <a:xfrm>
          <a:off x="3937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128105</xdr:rowOff>
    </xdr:from>
    <xdr:ext cx="736600" cy="259045"/>
    <xdr:sp macro="" textlink="">
      <xdr:nvSpPr>
        <xdr:cNvPr id="88" name="テキスト ボックス 87"/>
        <xdr:cNvSpPr txBox="1"/>
      </xdr:nvSpPr>
      <xdr:spPr>
        <a:xfrm>
          <a:off x="3606800" y="595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160565</xdr:rowOff>
    </xdr:from>
    <xdr:to>
      <xdr:col>4</xdr:col>
      <xdr:colOff>396875</xdr:colOff>
      <xdr:row>38</xdr:row>
      <xdr:rowOff>90715</xdr:rowOff>
    </xdr:to>
    <xdr:sp macro="" textlink="">
      <xdr:nvSpPr>
        <xdr:cNvPr id="89" name="円/楕円 88"/>
        <xdr:cNvSpPr/>
      </xdr:nvSpPr>
      <xdr:spPr>
        <a:xfrm>
          <a:off x="3048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100891</xdr:rowOff>
    </xdr:from>
    <xdr:ext cx="762000" cy="259045"/>
    <xdr:sp macro="" textlink="">
      <xdr:nvSpPr>
        <xdr:cNvPr id="90" name="テキスト ボックス 89"/>
        <xdr:cNvSpPr txBox="1"/>
      </xdr:nvSpPr>
      <xdr:spPr>
        <a:xfrm>
          <a:off x="2717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10885</xdr:rowOff>
    </xdr:from>
    <xdr:to>
      <xdr:col>3</xdr:col>
      <xdr:colOff>193675</xdr:colOff>
      <xdr:row>38</xdr:row>
      <xdr:rowOff>112485</xdr:rowOff>
    </xdr:to>
    <xdr:sp macro="" textlink="">
      <xdr:nvSpPr>
        <xdr:cNvPr id="91" name="円/楕円 90"/>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122663</xdr:rowOff>
    </xdr:from>
    <xdr:ext cx="762000" cy="259045"/>
    <xdr:sp macro="" textlink="">
      <xdr:nvSpPr>
        <xdr:cNvPr id="92" name="テキスト ボックス 91"/>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119743</xdr:rowOff>
    </xdr:from>
    <xdr:to>
      <xdr:col>1</xdr:col>
      <xdr:colOff>676275</xdr:colOff>
      <xdr:row>39</xdr:row>
      <xdr:rowOff>49893</xdr:rowOff>
    </xdr:to>
    <xdr:sp macro="" textlink="">
      <xdr:nvSpPr>
        <xdr:cNvPr id="93" name="円/楕円 92"/>
        <xdr:cNvSpPr/>
      </xdr:nvSpPr>
      <xdr:spPr>
        <a:xfrm>
          <a:off x="1270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60070</xdr:rowOff>
    </xdr:from>
    <xdr:ext cx="762000" cy="259045"/>
    <xdr:sp macro="" textlink="">
      <xdr:nvSpPr>
        <xdr:cNvPr id="94" name="テキスト ボックス 93"/>
        <xdr:cNvSpPr txBox="1"/>
      </xdr:nvSpPr>
      <xdr:spPr>
        <a:xfrm>
          <a:off x="939800" y="640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aseline="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物件費の経常収支比率については，近年横ばいとなっており，類似団体の中でも低くなっている。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行財政対策実施計画に基づくアウトソーシングを推進していることから，人件費から委託料（物件費）へのシフトはある一方で，経常的な事務所要経費などの節減に努めていることから，大きな増減がない状況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31750</xdr:rowOff>
    </xdr:from>
    <xdr:to>
      <xdr:col>24</xdr:col>
      <xdr:colOff>31750</xdr:colOff>
      <xdr:row>13</xdr:row>
      <xdr:rowOff>146050</xdr:rowOff>
    </xdr:to>
    <xdr:cxnSp macro="">
      <xdr:nvCxnSpPr>
        <xdr:cNvPr id="127" name="直線コネクタ 126"/>
        <xdr:cNvCxnSpPr/>
      </xdr:nvCxnSpPr>
      <xdr:spPr>
        <a:xfrm>
          <a:off x="15671800" y="226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152400</xdr:rowOff>
    </xdr:from>
    <xdr:to>
      <xdr:col>22</xdr:col>
      <xdr:colOff>565150</xdr:colOff>
      <xdr:row>13</xdr:row>
      <xdr:rowOff>31750</xdr:rowOff>
    </xdr:to>
    <xdr:cxnSp macro="">
      <xdr:nvCxnSpPr>
        <xdr:cNvPr id="130" name="直線コネクタ 129"/>
        <xdr:cNvCxnSpPr/>
      </xdr:nvCxnSpPr>
      <xdr:spPr>
        <a:xfrm>
          <a:off x="14782800" y="220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152400</xdr:rowOff>
    </xdr:from>
    <xdr:to>
      <xdr:col>21</xdr:col>
      <xdr:colOff>361950</xdr:colOff>
      <xdr:row>13</xdr:row>
      <xdr:rowOff>6350</xdr:rowOff>
    </xdr:to>
    <xdr:cxnSp macro="">
      <xdr:nvCxnSpPr>
        <xdr:cNvPr id="133" name="直線コネクタ 132"/>
        <xdr:cNvCxnSpPr/>
      </xdr:nvCxnSpPr>
      <xdr:spPr>
        <a:xfrm flipV="1">
          <a:off x="13893800" y="220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63500</xdr:rowOff>
    </xdr:from>
    <xdr:to>
      <xdr:col>20</xdr:col>
      <xdr:colOff>158750</xdr:colOff>
      <xdr:row>13</xdr:row>
      <xdr:rowOff>6350</xdr:rowOff>
    </xdr:to>
    <xdr:cxnSp macro="">
      <xdr:nvCxnSpPr>
        <xdr:cNvPr id="136" name="直線コネクタ 135"/>
        <xdr:cNvCxnSpPr/>
      </xdr:nvCxnSpPr>
      <xdr:spPr>
        <a:xfrm>
          <a:off x="13004800" y="212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40" name="テキスト ボックス 139"/>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95250</xdr:rowOff>
    </xdr:from>
    <xdr:to>
      <xdr:col>24</xdr:col>
      <xdr:colOff>82550</xdr:colOff>
      <xdr:row>14</xdr:row>
      <xdr:rowOff>25400</xdr:rowOff>
    </xdr:to>
    <xdr:sp macro="" textlink="">
      <xdr:nvSpPr>
        <xdr:cNvPr id="146" name="円/楕円 145"/>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3827</xdr:rowOff>
    </xdr:from>
    <xdr:ext cx="762000" cy="259045"/>
    <xdr:sp macro="" textlink="">
      <xdr:nvSpPr>
        <xdr:cNvPr id="147" name="物件費該当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152400</xdr:rowOff>
    </xdr:from>
    <xdr:to>
      <xdr:col>22</xdr:col>
      <xdr:colOff>615950</xdr:colOff>
      <xdr:row>13</xdr:row>
      <xdr:rowOff>82550</xdr:rowOff>
    </xdr:to>
    <xdr:sp macro="" textlink="">
      <xdr:nvSpPr>
        <xdr:cNvPr id="148" name="円/楕円 147"/>
        <xdr:cNvSpPr/>
      </xdr:nvSpPr>
      <xdr:spPr>
        <a:xfrm>
          <a:off x="15621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92727</xdr:rowOff>
    </xdr:from>
    <xdr:ext cx="736600" cy="259045"/>
    <xdr:sp macro="" textlink="">
      <xdr:nvSpPr>
        <xdr:cNvPr id="149" name="テキスト ボックス 148"/>
        <xdr:cNvSpPr txBox="1"/>
      </xdr:nvSpPr>
      <xdr:spPr>
        <a:xfrm>
          <a:off x="15290800" y="197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101600</xdr:rowOff>
    </xdr:from>
    <xdr:to>
      <xdr:col>21</xdr:col>
      <xdr:colOff>412750</xdr:colOff>
      <xdr:row>13</xdr:row>
      <xdr:rowOff>31750</xdr:rowOff>
    </xdr:to>
    <xdr:sp macro="" textlink="">
      <xdr:nvSpPr>
        <xdr:cNvPr id="150" name="円/楕円 149"/>
        <xdr:cNvSpPr/>
      </xdr:nvSpPr>
      <xdr:spPr>
        <a:xfrm>
          <a:off x="147320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41927</xdr:rowOff>
    </xdr:from>
    <xdr:ext cx="762000" cy="259045"/>
    <xdr:sp macro="" textlink="">
      <xdr:nvSpPr>
        <xdr:cNvPr id="151" name="テキスト ボックス 150"/>
        <xdr:cNvSpPr txBox="1"/>
      </xdr:nvSpPr>
      <xdr:spPr>
        <a:xfrm>
          <a:off x="144018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127000</xdr:rowOff>
    </xdr:from>
    <xdr:to>
      <xdr:col>20</xdr:col>
      <xdr:colOff>209550</xdr:colOff>
      <xdr:row>13</xdr:row>
      <xdr:rowOff>57150</xdr:rowOff>
    </xdr:to>
    <xdr:sp macro="" textlink="">
      <xdr:nvSpPr>
        <xdr:cNvPr id="152" name="円/楕円 151"/>
        <xdr:cNvSpPr/>
      </xdr:nvSpPr>
      <xdr:spPr>
        <a:xfrm>
          <a:off x="13843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67327</xdr:rowOff>
    </xdr:from>
    <xdr:ext cx="762000" cy="259045"/>
    <xdr:sp macro="" textlink="">
      <xdr:nvSpPr>
        <xdr:cNvPr id="153" name="テキスト ボックス 152"/>
        <xdr:cNvSpPr txBox="1"/>
      </xdr:nvSpPr>
      <xdr:spPr>
        <a:xfrm>
          <a:off x="13512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12700</xdr:rowOff>
    </xdr:from>
    <xdr:to>
      <xdr:col>19</xdr:col>
      <xdr:colOff>6350</xdr:colOff>
      <xdr:row>12</xdr:row>
      <xdr:rowOff>114300</xdr:rowOff>
    </xdr:to>
    <xdr:sp macro="" textlink="">
      <xdr:nvSpPr>
        <xdr:cNvPr id="154" name="円/楕円 153"/>
        <xdr:cNvSpPr/>
      </xdr:nvSpPr>
      <xdr:spPr>
        <a:xfrm>
          <a:off x="12954000" y="20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124477</xdr:rowOff>
    </xdr:from>
    <xdr:ext cx="762000" cy="259045"/>
    <xdr:sp macro="" textlink="">
      <xdr:nvSpPr>
        <xdr:cNvPr id="155" name="テキスト ボックス 154"/>
        <xdr:cNvSpPr txBox="1"/>
      </xdr:nvSpPr>
      <xdr:spPr>
        <a:xfrm>
          <a:off x="12623800" y="183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扶助費の経常収支比率は，０．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ポイント改善し，１５．</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５</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％となったが，引き続き類似団体の平均を上回っている。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近年は，生活保護費の伸びは鈍化してきているものの，社会福祉費（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特に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障害者福祉費）が増えている状況にある。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今後も，資格審査等の適正化や，就労支援などの対策により，生活保護費の上昇傾向に歯止めをかけるよう努めていく。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116115</xdr:rowOff>
    </xdr:from>
    <xdr:to>
      <xdr:col>7</xdr:col>
      <xdr:colOff>15875</xdr:colOff>
      <xdr:row>58</xdr:row>
      <xdr:rowOff>148772</xdr:rowOff>
    </xdr:to>
    <xdr:cxnSp macro="">
      <xdr:nvCxnSpPr>
        <xdr:cNvPr id="190" name="直線コネクタ 189"/>
        <xdr:cNvCxnSpPr/>
      </xdr:nvCxnSpPr>
      <xdr:spPr>
        <a:xfrm flipV="1">
          <a:off x="3987800" y="100602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122662</xdr:rowOff>
    </xdr:from>
    <xdr:ext cx="762000" cy="259045"/>
    <xdr:sp macro="" textlink="">
      <xdr:nvSpPr>
        <xdr:cNvPr id="191" name="扶助費平均値テキスト"/>
        <xdr:cNvSpPr txBox="1"/>
      </xdr:nvSpPr>
      <xdr:spPr>
        <a:xfrm>
          <a:off x="4914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148772</xdr:rowOff>
    </xdr:from>
    <xdr:to>
      <xdr:col>5</xdr:col>
      <xdr:colOff>549275</xdr:colOff>
      <xdr:row>58</xdr:row>
      <xdr:rowOff>170543</xdr:rowOff>
    </xdr:to>
    <xdr:cxnSp macro="">
      <xdr:nvCxnSpPr>
        <xdr:cNvPr id="193" name="直線コネクタ 192"/>
        <xdr:cNvCxnSpPr/>
      </xdr:nvCxnSpPr>
      <xdr:spPr>
        <a:xfrm flipV="1">
          <a:off x="3098800" y="10092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13805</xdr:rowOff>
    </xdr:from>
    <xdr:ext cx="736600" cy="259045"/>
    <xdr:sp macro="" textlink="">
      <xdr:nvSpPr>
        <xdr:cNvPr id="195" name="テキスト ボックス 194"/>
        <xdr:cNvSpPr txBox="1"/>
      </xdr:nvSpPr>
      <xdr:spPr>
        <a:xfrm>
          <a:off x="3606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18143</xdr:rowOff>
    </xdr:from>
    <xdr:to>
      <xdr:col>4</xdr:col>
      <xdr:colOff>346075</xdr:colOff>
      <xdr:row>58</xdr:row>
      <xdr:rowOff>170543</xdr:rowOff>
    </xdr:to>
    <xdr:cxnSp macro="">
      <xdr:nvCxnSpPr>
        <xdr:cNvPr id="196" name="直線コネクタ 195"/>
        <xdr:cNvCxnSpPr/>
      </xdr:nvCxnSpPr>
      <xdr:spPr>
        <a:xfrm>
          <a:off x="2209800" y="99622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2920</xdr:rowOff>
    </xdr:from>
    <xdr:ext cx="762000" cy="259045"/>
    <xdr:sp macro="" textlink="">
      <xdr:nvSpPr>
        <xdr:cNvPr id="198" name="テキスト ボックス 197"/>
        <xdr:cNvSpPr txBox="1"/>
      </xdr:nvSpPr>
      <xdr:spPr>
        <a:xfrm>
          <a:off x="2717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18143</xdr:rowOff>
    </xdr:from>
    <xdr:to>
      <xdr:col>3</xdr:col>
      <xdr:colOff>142875</xdr:colOff>
      <xdr:row>58</xdr:row>
      <xdr:rowOff>39915</xdr:rowOff>
    </xdr:to>
    <xdr:cxnSp macro="">
      <xdr:nvCxnSpPr>
        <xdr:cNvPr id="199" name="直線コネクタ 198"/>
        <xdr:cNvCxnSpPr/>
      </xdr:nvCxnSpPr>
      <xdr:spPr>
        <a:xfrm flipV="1">
          <a:off x="1320800" y="9962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109055</xdr:rowOff>
    </xdr:from>
    <xdr:ext cx="762000" cy="259045"/>
    <xdr:sp macro="" textlink="">
      <xdr:nvSpPr>
        <xdr:cNvPr id="201" name="テキスト ボックス 200"/>
        <xdr:cNvSpPr txBox="1"/>
      </xdr:nvSpPr>
      <xdr:spPr>
        <a:xfrm>
          <a:off x="1828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119942</xdr:rowOff>
    </xdr:from>
    <xdr:ext cx="762000" cy="259045"/>
    <xdr:sp macro="" textlink="">
      <xdr:nvSpPr>
        <xdr:cNvPr id="203" name="テキスト ボックス 202"/>
        <xdr:cNvSpPr txBox="1"/>
      </xdr:nvSpPr>
      <xdr:spPr>
        <a:xfrm>
          <a:off x="939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209" name="円/楕円 208"/>
        <xdr:cNvSpPr/>
      </xdr:nvSpPr>
      <xdr:spPr>
        <a:xfrm>
          <a:off x="4775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37392</xdr:rowOff>
    </xdr:from>
    <xdr:ext cx="762000" cy="259045"/>
    <xdr:sp macro="" textlink="">
      <xdr:nvSpPr>
        <xdr:cNvPr id="210" name="扶助費該当値テキスト"/>
        <xdr:cNvSpPr txBox="1"/>
      </xdr:nvSpPr>
      <xdr:spPr>
        <a:xfrm>
          <a:off x="4914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97972</xdr:rowOff>
    </xdr:from>
    <xdr:to>
      <xdr:col>5</xdr:col>
      <xdr:colOff>600075</xdr:colOff>
      <xdr:row>59</xdr:row>
      <xdr:rowOff>28122</xdr:rowOff>
    </xdr:to>
    <xdr:sp macro="" textlink="">
      <xdr:nvSpPr>
        <xdr:cNvPr id="211" name="円/楕円 210"/>
        <xdr:cNvSpPr/>
      </xdr:nvSpPr>
      <xdr:spPr>
        <a:xfrm>
          <a:off x="3937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12899</xdr:rowOff>
    </xdr:from>
    <xdr:ext cx="736600" cy="259045"/>
    <xdr:sp macro="" textlink="">
      <xdr:nvSpPr>
        <xdr:cNvPr id="212" name="テキスト ボックス 211"/>
        <xdr:cNvSpPr txBox="1"/>
      </xdr:nvSpPr>
      <xdr:spPr>
        <a:xfrm>
          <a:off x="3606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119743</xdr:rowOff>
    </xdr:from>
    <xdr:to>
      <xdr:col>4</xdr:col>
      <xdr:colOff>396875</xdr:colOff>
      <xdr:row>59</xdr:row>
      <xdr:rowOff>49893</xdr:rowOff>
    </xdr:to>
    <xdr:sp macro="" textlink="">
      <xdr:nvSpPr>
        <xdr:cNvPr id="213" name="円/楕円 212"/>
        <xdr:cNvSpPr/>
      </xdr:nvSpPr>
      <xdr:spPr>
        <a:xfrm>
          <a:off x="3048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34670</xdr:rowOff>
    </xdr:from>
    <xdr:ext cx="762000" cy="259045"/>
    <xdr:sp macro="" textlink="">
      <xdr:nvSpPr>
        <xdr:cNvPr id="214" name="テキスト ボックス 213"/>
        <xdr:cNvSpPr txBox="1"/>
      </xdr:nvSpPr>
      <xdr:spPr>
        <a:xfrm>
          <a:off x="2717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138793</xdr:rowOff>
    </xdr:from>
    <xdr:to>
      <xdr:col>3</xdr:col>
      <xdr:colOff>193675</xdr:colOff>
      <xdr:row>58</xdr:row>
      <xdr:rowOff>68943</xdr:rowOff>
    </xdr:to>
    <xdr:sp macro="" textlink="">
      <xdr:nvSpPr>
        <xdr:cNvPr id="215" name="円/楕円 214"/>
        <xdr:cNvSpPr/>
      </xdr:nvSpPr>
      <xdr:spPr>
        <a:xfrm>
          <a:off x="2159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53720</xdr:rowOff>
    </xdr:from>
    <xdr:ext cx="762000" cy="259045"/>
    <xdr:sp macro="" textlink="">
      <xdr:nvSpPr>
        <xdr:cNvPr id="216" name="テキスト ボックス 215"/>
        <xdr:cNvSpPr txBox="1"/>
      </xdr:nvSpPr>
      <xdr:spPr>
        <a:xfrm>
          <a:off x="1828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160565</xdr:rowOff>
    </xdr:from>
    <xdr:to>
      <xdr:col>1</xdr:col>
      <xdr:colOff>676275</xdr:colOff>
      <xdr:row>58</xdr:row>
      <xdr:rowOff>90715</xdr:rowOff>
    </xdr:to>
    <xdr:sp macro="" textlink="">
      <xdr:nvSpPr>
        <xdr:cNvPr id="217" name="円/楕円 216"/>
        <xdr:cNvSpPr/>
      </xdr:nvSpPr>
      <xdr:spPr>
        <a:xfrm>
          <a:off x="1270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75492</xdr:rowOff>
    </xdr:from>
    <xdr:ext cx="762000" cy="259045"/>
    <xdr:sp macro="" textlink="">
      <xdr:nvSpPr>
        <xdr:cNvPr id="218" name="テキスト ボックス 217"/>
        <xdr:cNvSpPr txBox="1"/>
      </xdr:nvSpPr>
      <xdr:spPr>
        <a:xfrm>
          <a:off x="939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その他に係る経常収支比率は類似団体平均を下回っている状況にある。今後も健全な財政運営を行い，比率の改善を図っていく。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54</xdr:row>
      <xdr:rowOff>149860</xdr:rowOff>
    </xdr:to>
    <xdr:cxnSp macro="">
      <xdr:nvCxnSpPr>
        <xdr:cNvPr id="251" name="直線コネクタ 250"/>
        <xdr:cNvCxnSpPr/>
      </xdr:nvCxnSpPr>
      <xdr:spPr>
        <a:xfrm flipV="1">
          <a:off x="15671800" y="9400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120667</xdr:rowOff>
    </xdr:from>
    <xdr:ext cx="762000" cy="259045"/>
    <xdr:sp macro="" textlink="">
      <xdr:nvSpPr>
        <xdr:cNvPr id="252"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55</xdr:row>
      <xdr:rowOff>8890</xdr:rowOff>
    </xdr:to>
    <xdr:cxnSp macro="">
      <xdr:nvCxnSpPr>
        <xdr:cNvPr id="254" name="直線コネクタ 253"/>
        <xdr:cNvCxnSpPr/>
      </xdr:nvCxnSpPr>
      <xdr:spPr>
        <a:xfrm flipV="1">
          <a:off x="14782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56" name="テキスト ボックス 255"/>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55</xdr:row>
      <xdr:rowOff>8890</xdr:rowOff>
    </xdr:to>
    <xdr:cxnSp macro="">
      <xdr:nvCxnSpPr>
        <xdr:cNvPr id="257" name="直線コネクタ 256"/>
        <xdr:cNvCxnSpPr/>
      </xdr:nvCxnSpPr>
      <xdr:spPr>
        <a:xfrm>
          <a:off x="13893800" y="9392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33037</xdr:rowOff>
    </xdr:from>
    <xdr:ext cx="762000" cy="259045"/>
    <xdr:sp macro="" textlink="">
      <xdr:nvSpPr>
        <xdr:cNvPr id="259" name="テキスト ボックス 258"/>
        <xdr:cNvSpPr txBox="1"/>
      </xdr:nvSpPr>
      <xdr:spPr>
        <a:xfrm>
          <a:off x="14401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54</xdr:row>
      <xdr:rowOff>134620</xdr:rowOff>
    </xdr:to>
    <xdr:cxnSp macro="">
      <xdr:nvCxnSpPr>
        <xdr:cNvPr id="260" name="直線コネクタ 259"/>
        <xdr:cNvCxnSpPr/>
      </xdr:nvCxnSpPr>
      <xdr:spPr>
        <a:xfrm>
          <a:off x="13004800" y="9362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25417</xdr:rowOff>
    </xdr:from>
    <xdr:ext cx="762000" cy="259045"/>
    <xdr:sp macro="" textlink="">
      <xdr:nvSpPr>
        <xdr:cNvPr id="262" name="テキスト ボックス 261"/>
        <xdr:cNvSpPr txBox="1"/>
      </xdr:nvSpPr>
      <xdr:spPr>
        <a:xfrm>
          <a:off x="13512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4" name="テキスト ボックス 263"/>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91440</xdr:rowOff>
    </xdr:from>
    <xdr:to>
      <xdr:col>24</xdr:col>
      <xdr:colOff>82550</xdr:colOff>
      <xdr:row>55</xdr:row>
      <xdr:rowOff>21590</xdr:rowOff>
    </xdr:to>
    <xdr:sp macro="" textlink="">
      <xdr:nvSpPr>
        <xdr:cNvPr id="270" name="円/楕円 269"/>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107967</xdr:rowOff>
    </xdr:from>
    <xdr:ext cx="762000" cy="259045"/>
    <xdr:sp macro="" textlink="">
      <xdr:nvSpPr>
        <xdr:cNvPr id="271"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72" name="円/楕円 271"/>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73" name="テキスト ボックス 272"/>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129540</xdr:rowOff>
    </xdr:from>
    <xdr:to>
      <xdr:col>21</xdr:col>
      <xdr:colOff>412750</xdr:colOff>
      <xdr:row>55</xdr:row>
      <xdr:rowOff>59690</xdr:rowOff>
    </xdr:to>
    <xdr:sp macro="" textlink="">
      <xdr:nvSpPr>
        <xdr:cNvPr id="274" name="円/楕円 273"/>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75" name="テキスト ボックス 274"/>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6" name="円/楕円 275"/>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7" name="テキスト ボックス 276"/>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53340</xdr:rowOff>
    </xdr:from>
    <xdr:to>
      <xdr:col>19</xdr:col>
      <xdr:colOff>6350</xdr:colOff>
      <xdr:row>54</xdr:row>
      <xdr:rowOff>154940</xdr:rowOff>
    </xdr:to>
    <xdr:sp macro="" textlink="">
      <xdr:nvSpPr>
        <xdr:cNvPr id="278" name="円/楕円 277"/>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165117</xdr:rowOff>
    </xdr:from>
    <xdr:ext cx="762000" cy="259045"/>
    <xdr:sp macro="" textlink="">
      <xdr:nvSpPr>
        <xdr:cNvPr id="279" name="テキスト ボックス 278"/>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に係る経常収支比率は類似団体平均とほぼ同程度となっている状況である。今後は，平成２５年４月に策定した「補助金のあり方に関するガイドライン」を基に，補助金の削減，適正化に努め，比率の改善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57150</xdr:rowOff>
    </xdr:from>
    <xdr:to>
      <xdr:col>24</xdr:col>
      <xdr:colOff>31750</xdr:colOff>
      <xdr:row>37</xdr:row>
      <xdr:rowOff>69850</xdr:rowOff>
    </xdr:to>
    <xdr:cxnSp macro="">
      <xdr:nvCxnSpPr>
        <xdr:cNvPr id="312" name="直線コネクタ 311"/>
        <xdr:cNvCxnSpPr/>
      </xdr:nvCxnSpPr>
      <xdr:spPr>
        <a:xfrm flipV="1">
          <a:off x="15671800" y="6400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44450</xdr:rowOff>
    </xdr:from>
    <xdr:to>
      <xdr:col>22</xdr:col>
      <xdr:colOff>565150</xdr:colOff>
      <xdr:row>37</xdr:row>
      <xdr:rowOff>69850</xdr:rowOff>
    </xdr:to>
    <xdr:cxnSp macro="">
      <xdr:nvCxnSpPr>
        <xdr:cNvPr id="315" name="直線コネクタ 314"/>
        <xdr:cNvCxnSpPr/>
      </xdr:nvCxnSpPr>
      <xdr:spPr>
        <a:xfrm>
          <a:off x="14782800" y="638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41927</xdr:rowOff>
    </xdr:from>
    <xdr:ext cx="736600" cy="259045"/>
    <xdr:sp macro="" textlink="">
      <xdr:nvSpPr>
        <xdr:cNvPr id="317" name="テキスト ボックス 316"/>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44450</xdr:rowOff>
    </xdr:from>
    <xdr:to>
      <xdr:col>21</xdr:col>
      <xdr:colOff>361950</xdr:colOff>
      <xdr:row>37</xdr:row>
      <xdr:rowOff>69850</xdr:rowOff>
    </xdr:to>
    <xdr:cxnSp macro="">
      <xdr:nvCxnSpPr>
        <xdr:cNvPr id="318" name="直線コネクタ 317"/>
        <xdr:cNvCxnSpPr/>
      </xdr:nvCxnSpPr>
      <xdr:spPr>
        <a:xfrm flipV="1">
          <a:off x="13893800" y="6388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20" name="テキスト ボックス 319"/>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152400</xdr:rowOff>
    </xdr:from>
    <xdr:to>
      <xdr:col>20</xdr:col>
      <xdr:colOff>158750</xdr:colOff>
      <xdr:row>37</xdr:row>
      <xdr:rowOff>69850</xdr:rowOff>
    </xdr:to>
    <xdr:cxnSp macro="">
      <xdr:nvCxnSpPr>
        <xdr:cNvPr id="321" name="直線コネクタ 320"/>
        <xdr:cNvCxnSpPr/>
      </xdr:nvCxnSpPr>
      <xdr:spPr>
        <a:xfrm>
          <a:off x="13004800" y="6324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29227</xdr:rowOff>
    </xdr:from>
    <xdr:ext cx="762000" cy="259045"/>
    <xdr:sp macro="" textlink="">
      <xdr:nvSpPr>
        <xdr:cNvPr id="323" name="テキスト ボックス 322"/>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5" name="テキスト ボックス 324"/>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31" name="円/楕円 330"/>
        <xdr:cNvSpPr/>
      </xdr:nvSpPr>
      <xdr:spPr>
        <a:xfrm>
          <a:off x="16459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149877</xdr:rowOff>
    </xdr:from>
    <xdr:ext cx="762000" cy="259045"/>
    <xdr:sp macro="" textlink="">
      <xdr:nvSpPr>
        <xdr:cNvPr id="332" name="補助費等該当値テキスト"/>
        <xdr:cNvSpPr txBox="1"/>
      </xdr:nvSpPr>
      <xdr:spPr>
        <a:xfrm>
          <a:off x="16598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3" name="円/楕円 332"/>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34" name="テキスト ボックス 33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165100</xdr:rowOff>
    </xdr:from>
    <xdr:to>
      <xdr:col>21</xdr:col>
      <xdr:colOff>412750</xdr:colOff>
      <xdr:row>37</xdr:row>
      <xdr:rowOff>95250</xdr:rowOff>
    </xdr:to>
    <xdr:sp macro="" textlink="">
      <xdr:nvSpPr>
        <xdr:cNvPr id="335" name="円/楕円 334"/>
        <xdr:cNvSpPr/>
      </xdr:nvSpPr>
      <xdr:spPr>
        <a:xfrm>
          <a:off x="14732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80027</xdr:rowOff>
    </xdr:from>
    <xdr:ext cx="762000" cy="259045"/>
    <xdr:sp macro="" textlink="">
      <xdr:nvSpPr>
        <xdr:cNvPr id="336" name="テキスト ボックス 335"/>
        <xdr:cNvSpPr txBox="1"/>
      </xdr:nvSpPr>
      <xdr:spPr>
        <a:xfrm>
          <a:off x="14401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7" name="円/楕円 336"/>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8" name="テキスト ボックス 337"/>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39" name="円/楕円 338"/>
        <xdr:cNvSpPr/>
      </xdr:nvSpPr>
      <xdr:spPr>
        <a:xfrm>
          <a:off x="12954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40" name="テキスト ボックス 339"/>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ついては，近年ほぼ横ばいで推移しており，経常収支比率についても同様に横ばいとなっているが，類似団体の平均を上回っている状況にある。また，公債費に準ずる費用（公営企業や広域連合等の公債費に充てた繰入金・負担金等）を含めた人口１人当たりの決算額も，類似団体平均を大きく上回っ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今後も，新規起債発行の抑制や，低利債への借り換えなどにより，公債費負担の軽減に努めていく。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92711</xdr:rowOff>
    </xdr:from>
    <xdr:to>
      <xdr:col>7</xdr:col>
      <xdr:colOff>15875</xdr:colOff>
      <xdr:row>79</xdr:row>
      <xdr:rowOff>120142</xdr:rowOff>
    </xdr:to>
    <xdr:cxnSp macro="">
      <xdr:nvCxnSpPr>
        <xdr:cNvPr id="371" name="直線コネクタ 370"/>
        <xdr:cNvCxnSpPr/>
      </xdr:nvCxnSpPr>
      <xdr:spPr>
        <a:xfrm flipV="1">
          <a:off x="3987800" y="1363726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120142</xdr:rowOff>
    </xdr:from>
    <xdr:to>
      <xdr:col>5</xdr:col>
      <xdr:colOff>549275</xdr:colOff>
      <xdr:row>79</xdr:row>
      <xdr:rowOff>129287</xdr:rowOff>
    </xdr:to>
    <xdr:cxnSp macro="">
      <xdr:nvCxnSpPr>
        <xdr:cNvPr id="374" name="直線コネクタ 373"/>
        <xdr:cNvCxnSpPr/>
      </xdr:nvCxnSpPr>
      <xdr:spPr>
        <a:xfrm flipV="1">
          <a:off x="3098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6" name="テキスト ボックス 375"/>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120142</xdr:rowOff>
    </xdr:from>
    <xdr:to>
      <xdr:col>4</xdr:col>
      <xdr:colOff>346075</xdr:colOff>
      <xdr:row>79</xdr:row>
      <xdr:rowOff>129287</xdr:rowOff>
    </xdr:to>
    <xdr:cxnSp macro="">
      <xdr:nvCxnSpPr>
        <xdr:cNvPr id="377" name="直線コネクタ 376"/>
        <xdr:cNvCxnSpPr/>
      </xdr:nvCxnSpPr>
      <xdr:spPr>
        <a:xfrm>
          <a:off x="2209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9" name="テキスト ボックス 378"/>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19558</xdr:rowOff>
    </xdr:from>
    <xdr:to>
      <xdr:col>3</xdr:col>
      <xdr:colOff>142875</xdr:colOff>
      <xdr:row>79</xdr:row>
      <xdr:rowOff>120142</xdr:rowOff>
    </xdr:to>
    <xdr:cxnSp macro="">
      <xdr:nvCxnSpPr>
        <xdr:cNvPr id="380" name="直線コネクタ 379"/>
        <xdr:cNvCxnSpPr/>
      </xdr:nvCxnSpPr>
      <xdr:spPr>
        <a:xfrm>
          <a:off x="1320800" y="135641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2" name="テキスト ボックス 38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4" name="テキスト ボックス 383"/>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41911</xdr:rowOff>
    </xdr:from>
    <xdr:to>
      <xdr:col>7</xdr:col>
      <xdr:colOff>66675</xdr:colOff>
      <xdr:row>79</xdr:row>
      <xdr:rowOff>143511</xdr:rowOff>
    </xdr:to>
    <xdr:sp macro="" textlink="">
      <xdr:nvSpPr>
        <xdr:cNvPr id="390" name="円/楕円 389"/>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13988</xdr:rowOff>
    </xdr:from>
    <xdr:ext cx="762000" cy="259045"/>
    <xdr:sp macro="" textlink="">
      <xdr:nvSpPr>
        <xdr:cNvPr id="391"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69342</xdr:rowOff>
    </xdr:from>
    <xdr:to>
      <xdr:col>5</xdr:col>
      <xdr:colOff>600075</xdr:colOff>
      <xdr:row>79</xdr:row>
      <xdr:rowOff>170942</xdr:rowOff>
    </xdr:to>
    <xdr:sp macro="" textlink="">
      <xdr:nvSpPr>
        <xdr:cNvPr id="392" name="円/楕円 391"/>
        <xdr:cNvSpPr/>
      </xdr:nvSpPr>
      <xdr:spPr>
        <a:xfrm>
          <a:off x="3937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155719</xdr:rowOff>
    </xdr:from>
    <xdr:ext cx="736600" cy="259045"/>
    <xdr:sp macro="" textlink="">
      <xdr:nvSpPr>
        <xdr:cNvPr id="393" name="テキスト ボックス 392"/>
        <xdr:cNvSpPr txBox="1"/>
      </xdr:nvSpPr>
      <xdr:spPr>
        <a:xfrm>
          <a:off x="3606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78487</xdr:rowOff>
    </xdr:from>
    <xdr:to>
      <xdr:col>4</xdr:col>
      <xdr:colOff>396875</xdr:colOff>
      <xdr:row>80</xdr:row>
      <xdr:rowOff>8637</xdr:rowOff>
    </xdr:to>
    <xdr:sp macro="" textlink="">
      <xdr:nvSpPr>
        <xdr:cNvPr id="394" name="円/楕円 393"/>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164864</xdr:rowOff>
    </xdr:from>
    <xdr:ext cx="762000" cy="259045"/>
    <xdr:sp macro="" textlink="">
      <xdr:nvSpPr>
        <xdr:cNvPr id="395" name="テキスト ボックス 394"/>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69342</xdr:rowOff>
    </xdr:from>
    <xdr:to>
      <xdr:col>3</xdr:col>
      <xdr:colOff>193675</xdr:colOff>
      <xdr:row>79</xdr:row>
      <xdr:rowOff>170942</xdr:rowOff>
    </xdr:to>
    <xdr:sp macro="" textlink="">
      <xdr:nvSpPr>
        <xdr:cNvPr id="396" name="円/楕円 395"/>
        <xdr:cNvSpPr/>
      </xdr:nvSpPr>
      <xdr:spPr>
        <a:xfrm>
          <a:off x="2159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155719</xdr:rowOff>
    </xdr:from>
    <xdr:ext cx="762000" cy="259045"/>
    <xdr:sp macro="" textlink="">
      <xdr:nvSpPr>
        <xdr:cNvPr id="397" name="テキスト ボックス 396"/>
        <xdr:cNvSpPr txBox="1"/>
      </xdr:nvSpPr>
      <xdr:spPr>
        <a:xfrm>
          <a:off x="1828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140208</xdr:rowOff>
    </xdr:from>
    <xdr:to>
      <xdr:col>1</xdr:col>
      <xdr:colOff>676275</xdr:colOff>
      <xdr:row>79</xdr:row>
      <xdr:rowOff>70358</xdr:rowOff>
    </xdr:to>
    <xdr:sp macro="" textlink="">
      <xdr:nvSpPr>
        <xdr:cNvPr id="398" name="円/楕円 397"/>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55135</xdr:rowOff>
    </xdr:from>
    <xdr:ext cx="762000" cy="259045"/>
    <xdr:sp macro="" textlink="">
      <xdr:nvSpPr>
        <xdr:cNvPr id="399" name="テキスト ボックス 398"/>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公債費以外に係る経常収支比率は類似団体平均を下回っている状況にある。今後も健全な財政運営を行い，比率の改善を図っていく。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24130</xdr:rowOff>
    </xdr:from>
    <xdr:to>
      <xdr:col>24</xdr:col>
      <xdr:colOff>31750</xdr:colOff>
      <xdr:row>76</xdr:row>
      <xdr:rowOff>50800</xdr:rowOff>
    </xdr:to>
    <xdr:cxnSp macro="">
      <xdr:nvCxnSpPr>
        <xdr:cNvPr id="432" name="直線コネクタ 431"/>
        <xdr:cNvCxnSpPr/>
      </xdr:nvCxnSpPr>
      <xdr:spPr>
        <a:xfrm>
          <a:off x="15671800" y="130543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93997</xdr:rowOff>
    </xdr:from>
    <xdr:ext cx="762000" cy="259045"/>
    <xdr:sp macro="" textlink="">
      <xdr:nvSpPr>
        <xdr:cNvPr id="433"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24130</xdr:rowOff>
    </xdr:from>
    <xdr:to>
      <xdr:col>22</xdr:col>
      <xdr:colOff>565150</xdr:colOff>
      <xdr:row>76</xdr:row>
      <xdr:rowOff>134620</xdr:rowOff>
    </xdr:to>
    <xdr:cxnSp macro="">
      <xdr:nvCxnSpPr>
        <xdr:cNvPr id="435" name="直線コネクタ 434"/>
        <xdr:cNvCxnSpPr/>
      </xdr:nvCxnSpPr>
      <xdr:spPr>
        <a:xfrm flipV="1">
          <a:off x="14782800" y="130543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7" name="テキスト ボックス 436"/>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76</xdr:row>
      <xdr:rowOff>134620</xdr:rowOff>
    </xdr:to>
    <xdr:cxnSp macro="">
      <xdr:nvCxnSpPr>
        <xdr:cNvPr id="438" name="直線コネクタ 437"/>
        <xdr:cNvCxnSpPr/>
      </xdr:nvCxnSpPr>
      <xdr:spPr>
        <a:xfrm>
          <a:off x="13893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0" name="テキスト ボックス 439"/>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50800</xdr:rowOff>
    </xdr:from>
    <xdr:to>
      <xdr:col>20</xdr:col>
      <xdr:colOff>158750</xdr:colOff>
      <xdr:row>76</xdr:row>
      <xdr:rowOff>81280</xdr:rowOff>
    </xdr:to>
    <xdr:cxnSp macro="">
      <xdr:nvCxnSpPr>
        <xdr:cNvPr id="441" name="直線コネクタ 440"/>
        <xdr:cNvCxnSpPr/>
      </xdr:nvCxnSpPr>
      <xdr:spPr>
        <a:xfrm>
          <a:off x="13004800" y="1308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3" name="テキスト ボックス 442"/>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5" name="テキスト ボックス 444"/>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51" name="円/楕円 450"/>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16527</xdr:rowOff>
    </xdr:from>
    <xdr:ext cx="762000" cy="259045"/>
    <xdr:sp macro="" textlink="">
      <xdr:nvSpPr>
        <xdr:cNvPr id="452" name="公債費以外該当値テキスト"/>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144780</xdr:rowOff>
    </xdr:from>
    <xdr:to>
      <xdr:col>22</xdr:col>
      <xdr:colOff>615950</xdr:colOff>
      <xdr:row>76</xdr:row>
      <xdr:rowOff>74930</xdr:rowOff>
    </xdr:to>
    <xdr:sp macro="" textlink="">
      <xdr:nvSpPr>
        <xdr:cNvPr id="453" name="円/楕円 452"/>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85107</xdr:rowOff>
    </xdr:from>
    <xdr:ext cx="736600" cy="259045"/>
    <xdr:sp macro="" textlink="">
      <xdr:nvSpPr>
        <xdr:cNvPr id="454" name="テキスト ボックス 453"/>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55" name="円/楕円 454"/>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24147</xdr:rowOff>
    </xdr:from>
    <xdr:ext cx="762000" cy="259045"/>
    <xdr:sp macro="" textlink="">
      <xdr:nvSpPr>
        <xdr:cNvPr id="456" name="テキスト ボックス 455"/>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7" name="円/楕円 456"/>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58" name="テキスト ボックス 45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59" name="円/楕円 458"/>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60" name="テキスト ボックス 459"/>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北海道函館市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39202</xdr:rowOff>
    </xdr:from>
    <xdr:to>
      <xdr:col>4</xdr:col>
      <xdr:colOff>1117600</xdr:colOff>
      <xdr:row>15</xdr:row>
      <xdr:rowOff>152954</xdr:rowOff>
    </xdr:to>
    <xdr:cxnSp macro="">
      <xdr:nvCxnSpPr>
        <xdr:cNvPr id="48" name="直線コネクタ 47"/>
        <xdr:cNvCxnSpPr/>
      </xdr:nvCxnSpPr>
      <xdr:spPr bwMode="auto">
        <a:xfrm flipV="1">
          <a:off x="5003800" y="2658577"/>
          <a:ext cx="647700" cy="113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134993</xdr:rowOff>
    </xdr:from>
    <xdr:ext cx="762000" cy="259045"/>
    <xdr:sp macro="" textlink="">
      <xdr:nvSpPr>
        <xdr:cNvPr id="49" name="人口1人当たり決算額の推移平均値テキスト130"/>
        <xdr:cNvSpPr txBox="1"/>
      </xdr:nvSpPr>
      <xdr:spPr>
        <a:xfrm>
          <a:off x="5740400" y="292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34722</xdr:rowOff>
    </xdr:from>
    <xdr:to>
      <xdr:col>4</xdr:col>
      <xdr:colOff>469900</xdr:colOff>
      <xdr:row>15</xdr:row>
      <xdr:rowOff>152954</xdr:rowOff>
    </xdr:to>
    <xdr:cxnSp macro="">
      <xdr:nvCxnSpPr>
        <xdr:cNvPr id="51" name="直線コネクタ 50"/>
        <xdr:cNvCxnSpPr/>
      </xdr:nvCxnSpPr>
      <xdr:spPr bwMode="auto">
        <a:xfrm>
          <a:off x="4305300" y="2654097"/>
          <a:ext cx="698500" cy="118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157258</xdr:rowOff>
    </xdr:from>
    <xdr:ext cx="736600" cy="259045"/>
    <xdr:sp macro="" textlink="">
      <xdr:nvSpPr>
        <xdr:cNvPr id="53" name="テキスト ボックス 52"/>
        <xdr:cNvSpPr txBox="1"/>
      </xdr:nvSpPr>
      <xdr:spPr>
        <a:xfrm>
          <a:off x="4622800" y="311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156428</xdr:rowOff>
    </xdr:from>
    <xdr:to>
      <xdr:col>3</xdr:col>
      <xdr:colOff>904875</xdr:colOff>
      <xdr:row>15</xdr:row>
      <xdr:rowOff>34722</xdr:rowOff>
    </xdr:to>
    <xdr:cxnSp macro="">
      <xdr:nvCxnSpPr>
        <xdr:cNvPr id="54" name="直線コネクタ 53"/>
        <xdr:cNvCxnSpPr/>
      </xdr:nvCxnSpPr>
      <xdr:spPr bwMode="auto">
        <a:xfrm>
          <a:off x="3606800" y="2432903"/>
          <a:ext cx="698500" cy="221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71076</xdr:rowOff>
    </xdr:from>
    <xdr:ext cx="762000" cy="259045"/>
    <xdr:sp macro="" textlink="">
      <xdr:nvSpPr>
        <xdr:cNvPr id="56" name="テキスト ボックス 55"/>
        <xdr:cNvSpPr txBox="1"/>
      </xdr:nvSpPr>
      <xdr:spPr>
        <a:xfrm>
          <a:off x="3924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60371</xdr:rowOff>
    </xdr:from>
    <xdr:to>
      <xdr:col>3</xdr:col>
      <xdr:colOff>206375</xdr:colOff>
      <xdr:row>13</xdr:row>
      <xdr:rowOff>156428</xdr:rowOff>
    </xdr:to>
    <xdr:cxnSp macro="">
      <xdr:nvCxnSpPr>
        <xdr:cNvPr id="57" name="直線コネクタ 56"/>
        <xdr:cNvCxnSpPr/>
      </xdr:nvCxnSpPr>
      <xdr:spPr bwMode="auto">
        <a:xfrm>
          <a:off x="2908300" y="2336846"/>
          <a:ext cx="698500" cy="96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148800</xdr:rowOff>
    </xdr:from>
    <xdr:ext cx="762000" cy="259045"/>
    <xdr:sp macro="" textlink="">
      <xdr:nvSpPr>
        <xdr:cNvPr id="59" name="テキスト ボックス 58"/>
        <xdr:cNvSpPr txBox="1"/>
      </xdr:nvSpPr>
      <xdr:spPr>
        <a:xfrm>
          <a:off x="32258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152869</xdr:rowOff>
    </xdr:from>
    <xdr:ext cx="762000" cy="259045"/>
    <xdr:sp macro="" textlink="">
      <xdr:nvSpPr>
        <xdr:cNvPr id="61" name="テキスト ボックス 60"/>
        <xdr:cNvSpPr txBox="1"/>
      </xdr:nvSpPr>
      <xdr:spPr>
        <a:xfrm>
          <a:off x="2527300" y="294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159852</xdr:rowOff>
    </xdr:from>
    <xdr:to>
      <xdr:col>5</xdr:col>
      <xdr:colOff>34925</xdr:colOff>
      <xdr:row>15</xdr:row>
      <xdr:rowOff>90002</xdr:rowOff>
    </xdr:to>
    <xdr:sp macro="" textlink="">
      <xdr:nvSpPr>
        <xdr:cNvPr id="67" name="円/楕円 66"/>
        <xdr:cNvSpPr/>
      </xdr:nvSpPr>
      <xdr:spPr bwMode="auto">
        <a:xfrm>
          <a:off x="5600700" y="260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4929</xdr:rowOff>
    </xdr:from>
    <xdr:ext cx="762000" cy="259045"/>
    <xdr:sp macro="" textlink="">
      <xdr:nvSpPr>
        <xdr:cNvPr id="68" name="人口1人当たり決算額の推移該当値テキスト130"/>
        <xdr:cNvSpPr txBox="1"/>
      </xdr:nvSpPr>
      <xdr:spPr>
        <a:xfrm>
          <a:off x="5740400" y="24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67,962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102154</xdr:rowOff>
    </xdr:from>
    <xdr:to>
      <xdr:col>4</xdr:col>
      <xdr:colOff>520700</xdr:colOff>
      <xdr:row>16</xdr:row>
      <xdr:rowOff>32304</xdr:rowOff>
    </xdr:to>
    <xdr:sp macro="" textlink="">
      <xdr:nvSpPr>
        <xdr:cNvPr id="69" name="円/楕円 68"/>
        <xdr:cNvSpPr/>
      </xdr:nvSpPr>
      <xdr:spPr bwMode="auto">
        <a:xfrm>
          <a:off x="4953000" y="272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42481</xdr:rowOff>
    </xdr:from>
    <xdr:ext cx="736600" cy="259045"/>
    <xdr:sp macro="" textlink="">
      <xdr:nvSpPr>
        <xdr:cNvPr id="70" name="テキスト ボックス 69"/>
        <xdr:cNvSpPr txBox="1"/>
      </xdr:nvSpPr>
      <xdr:spPr>
        <a:xfrm>
          <a:off x="4622800" y="2490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65,474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155372</xdr:rowOff>
    </xdr:from>
    <xdr:to>
      <xdr:col>3</xdr:col>
      <xdr:colOff>955675</xdr:colOff>
      <xdr:row>15</xdr:row>
      <xdr:rowOff>85522</xdr:rowOff>
    </xdr:to>
    <xdr:sp macro="" textlink="">
      <xdr:nvSpPr>
        <xdr:cNvPr id="71" name="円/楕円 70"/>
        <xdr:cNvSpPr/>
      </xdr:nvSpPr>
      <xdr:spPr bwMode="auto">
        <a:xfrm>
          <a:off x="4254500" y="2603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95699</xdr:rowOff>
    </xdr:from>
    <xdr:ext cx="762000" cy="259045"/>
    <xdr:sp macro="" textlink="">
      <xdr:nvSpPr>
        <xdr:cNvPr id="72" name="テキスト ボックス 71"/>
        <xdr:cNvSpPr txBox="1"/>
      </xdr:nvSpPr>
      <xdr:spPr>
        <a:xfrm>
          <a:off x="3924300" y="237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68,060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105628</xdr:rowOff>
    </xdr:from>
    <xdr:to>
      <xdr:col>3</xdr:col>
      <xdr:colOff>257175</xdr:colOff>
      <xdr:row>14</xdr:row>
      <xdr:rowOff>35778</xdr:rowOff>
    </xdr:to>
    <xdr:sp macro="" textlink="">
      <xdr:nvSpPr>
        <xdr:cNvPr id="73" name="円/楕円 72"/>
        <xdr:cNvSpPr/>
      </xdr:nvSpPr>
      <xdr:spPr bwMode="auto">
        <a:xfrm>
          <a:off x="3556000" y="2382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45955</xdr:rowOff>
    </xdr:from>
    <xdr:ext cx="762000" cy="259045"/>
    <xdr:sp macro="" textlink="">
      <xdr:nvSpPr>
        <xdr:cNvPr id="74" name="テキスト ボックス 73"/>
        <xdr:cNvSpPr txBox="1"/>
      </xdr:nvSpPr>
      <xdr:spPr>
        <a:xfrm>
          <a:off x="3225800" y="215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72,898</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9571</xdr:rowOff>
    </xdr:from>
    <xdr:to>
      <xdr:col>2</xdr:col>
      <xdr:colOff>692150</xdr:colOff>
      <xdr:row>13</xdr:row>
      <xdr:rowOff>111171</xdr:rowOff>
    </xdr:to>
    <xdr:sp macro="" textlink="">
      <xdr:nvSpPr>
        <xdr:cNvPr id="75" name="円/楕円 74"/>
        <xdr:cNvSpPr/>
      </xdr:nvSpPr>
      <xdr:spPr bwMode="auto">
        <a:xfrm>
          <a:off x="2857500" y="2286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121348</xdr:rowOff>
    </xdr:from>
    <xdr:ext cx="762000" cy="259045"/>
    <xdr:sp macro="" textlink="">
      <xdr:nvSpPr>
        <xdr:cNvPr id="76" name="テキスト ボックス 75"/>
        <xdr:cNvSpPr txBox="1"/>
      </xdr:nvSpPr>
      <xdr:spPr>
        <a:xfrm>
          <a:off x="2527300" y="205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210401</xdr:rowOff>
    </xdr:from>
    <xdr:to>
      <xdr:col>4</xdr:col>
      <xdr:colOff>1117600</xdr:colOff>
      <xdr:row>34</xdr:row>
      <xdr:rowOff>287134</xdr:rowOff>
    </xdr:to>
    <xdr:cxnSp macro="">
      <xdr:nvCxnSpPr>
        <xdr:cNvPr id="109" name="直線コネクタ 108"/>
        <xdr:cNvCxnSpPr/>
      </xdr:nvCxnSpPr>
      <xdr:spPr bwMode="auto">
        <a:xfrm>
          <a:off x="5003800" y="6477851"/>
          <a:ext cx="647700" cy="76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26636</xdr:rowOff>
    </xdr:from>
    <xdr:ext cx="762000" cy="259045"/>
    <xdr:sp macro="" textlink="">
      <xdr:nvSpPr>
        <xdr:cNvPr id="110" name="人口1人当たり決算額の推移平均値テキスト445"/>
        <xdr:cNvSpPr txBox="1"/>
      </xdr:nvSpPr>
      <xdr:spPr>
        <a:xfrm>
          <a:off x="5740400" y="6636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181140</xdr:rowOff>
    </xdr:from>
    <xdr:to>
      <xdr:col>4</xdr:col>
      <xdr:colOff>469900</xdr:colOff>
      <xdr:row>34</xdr:row>
      <xdr:rowOff>210401</xdr:rowOff>
    </xdr:to>
    <xdr:cxnSp macro="">
      <xdr:nvCxnSpPr>
        <xdr:cNvPr id="112" name="直線コネクタ 111"/>
        <xdr:cNvCxnSpPr/>
      </xdr:nvCxnSpPr>
      <xdr:spPr bwMode="auto">
        <a:xfrm>
          <a:off x="4305300" y="6448590"/>
          <a:ext cx="6985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79824</xdr:rowOff>
    </xdr:from>
    <xdr:ext cx="736600" cy="259045"/>
    <xdr:sp macro="" textlink="">
      <xdr:nvSpPr>
        <xdr:cNvPr id="114" name="テキスト ボックス 113"/>
        <xdr:cNvSpPr txBox="1"/>
      </xdr:nvSpPr>
      <xdr:spPr>
        <a:xfrm>
          <a:off x="4622800" y="669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116218</xdr:rowOff>
    </xdr:from>
    <xdr:to>
      <xdr:col>3</xdr:col>
      <xdr:colOff>904875</xdr:colOff>
      <xdr:row>34</xdr:row>
      <xdr:rowOff>181140</xdr:rowOff>
    </xdr:to>
    <xdr:cxnSp macro="">
      <xdr:nvCxnSpPr>
        <xdr:cNvPr id="115" name="直線コネクタ 114"/>
        <xdr:cNvCxnSpPr/>
      </xdr:nvCxnSpPr>
      <xdr:spPr bwMode="auto">
        <a:xfrm>
          <a:off x="3606800" y="6383668"/>
          <a:ext cx="698500" cy="64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51058</xdr:rowOff>
    </xdr:from>
    <xdr:ext cx="762000" cy="259045"/>
    <xdr:sp macro="" textlink="">
      <xdr:nvSpPr>
        <xdr:cNvPr id="117" name="テキスト ボックス 116"/>
        <xdr:cNvSpPr txBox="1"/>
      </xdr:nvSpPr>
      <xdr:spPr>
        <a:xfrm>
          <a:off x="3924300" y="66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116218</xdr:rowOff>
    </xdr:from>
    <xdr:to>
      <xdr:col>3</xdr:col>
      <xdr:colOff>206375</xdr:colOff>
      <xdr:row>34</xdr:row>
      <xdr:rowOff>253797</xdr:rowOff>
    </xdr:to>
    <xdr:cxnSp macro="">
      <xdr:nvCxnSpPr>
        <xdr:cNvPr id="118" name="直線コネクタ 117"/>
        <xdr:cNvCxnSpPr/>
      </xdr:nvCxnSpPr>
      <xdr:spPr bwMode="auto">
        <a:xfrm flipV="1">
          <a:off x="2908300" y="6383668"/>
          <a:ext cx="698500" cy="137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236334</xdr:rowOff>
    </xdr:from>
    <xdr:to>
      <xdr:col>5</xdr:col>
      <xdr:colOff>34925</xdr:colOff>
      <xdr:row>34</xdr:row>
      <xdr:rowOff>337934</xdr:rowOff>
    </xdr:to>
    <xdr:sp macro="" textlink="">
      <xdr:nvSpPr>
        <xdr:cNvPr id="128" name="円/楕円 127"/>
        <xdr:cNvSpPr/>
      </xdr:nvSpPr>
      <xdr:spPr bwMode="auto">
        <a:xfrm>
          <a:off x="5600700" y="6503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81411</xdr:rowOff>
    </xdr:from>
    <xdr:ext cx="762000" cy="259045"/>
    <xdr:sp macro="" textlink="">
      <xdr:nvSpPr>
        <xdr:cNvPr id="129" name="人口1人当たり決算額の推移該当値テキスト445"/>
        <xdr:cNvSpPr txBox="1"/>
      </xdr:nvSpPr>
      <xdr:spPr>
        <a:xfrm>
          <a:off x="5740400" y="634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16,297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159601</xdr:rowOff>
    </xdr:from>
    <xdr:to>
      <xdr:col>4</xdr:col>
      <xdr:colOff>520700</xdr:colOff>
      <xdr:row>34</xdr:row>
      <xdr:rowOff>261201</xdr:rowOff>
    </xdr:to>
    <xdr:sp macro="" textlink="">
      <xdr:nvSpPr>
        <xdr:cNvPr id="130" name="円/楕円 129"/>
        <xdr:cNvSpPr/>
      </xdr:nvSpPr>
      <xdr:spPr bwMode="auto">
        <a:xfrm>
          <a:off x="4953000" y="642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271378</xdr:rowOff>
    </xdr:from>
    <xdr:ext cx="736600" cy="259045"/>
    <xdr:sp macro="" textlink="">
      <xdr:nvSpPr>
        <xdr:cNvPr id="131" name="テキスト ボックス 130"/>
        <xdr:cNvSpPr txBox="1"/>
      </xdr:nvSpPr>
      <xdr:spPr>
        <a:xfrm>
          <a:off x="4622800" y="6195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130340</xdr:rowOff>
    </xdr:from>
    <xdr:to>
      <xdr:col>3</xdr:col>
      <xdr:colOff>955675</xdr:colOff>
      <xdr:row>34</xdr:row>
      <xdr:rowOff>231940</xdr:rowOff>
    </xdr:to>
    <xdr:sp macro="" textlink="">
      <xdr:nvSpPr>
        <xdr:cNvPr id="132" name="円/楕円 131"/>
        <xdr:cNvSpPr/>
      </xdr:nvSpPr>
      <xdr:spPr bwMode="auto">
        <a:xfrm>
          <a:off x="4254500" y="6397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242117</xdr:rowOff>
    </xdr:from>
    <xdr:ext cx="762000" cy="259045"/>
    <xdr:sp macro="" textlink="">
      <xdr:nvSpPr>
        <xdr:cNvPr id="133" name="テキスト ボックス 132"/>
        <xdr:cNvSpPr txBox="1"/>
      </xdr:nvSpPr>
      <xdr:spPr>
        <a:xfrm>
          <a:off x="3924300" y="61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65418</xdr:rowOff>
    </xdr:from>
    <xdr:to>
      <xdr:col>3</xdr:col>
      <xdr:colOff>257175</xdr:colOff>
      <xdr:row>34</xdr:row>
      <xdr:rowOff>167018</xdr:rowOff>
    </xdr:to>
    <xdr:sp macro="" textlink="">
      <xdr:nvSpPr>
        <xdr:cNvPr id="134" name="円/楕円 133"/>
        <xdr:cNvSpPr/>
      </xdr:nvSpPr>
      <xdr:spPr bwMode="auto">
        <a:xfrm>
          <a:off x="3556000" y="633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177195</xdr:rowOff>
    </xdr:from>
    <xdr:ext cx="762000" cy="259045"/>
    <xdr:sp macro="" textlink="">
      <xdr:nvSpPr>
        <xdr:cNvPr id="135" name="テキスト ボックス 134"/>
        <xdr:cNvSpPr txBox="1"/>
      </xdr:nvSpPr>
      <xdr:spPr>
        <a:xfrm>
          <a:off x="3225800" y="61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202997</xdr:rowOff>
    </xdr:from>
    <xdr:to>
      <xdr:col>2</xdr:col>
      <xdr:colOff>692150</xdr:colOff>
      <xdr:row>34</xdr:row>
      <xdr:rowOff>304597</xdr:rowOff>
    </xdr:to>
    <xdr:sp macro="" textlink="">
      <xdr:nvSpPr>
        <xdr:cNvPr id="136" name="円/楕円 135"/>
        <xdr:cNvSpPr/>
      </xdr:nvSpPr>
      <xdr:spPr bwMode="auto">
        <a:xfrm>
          <a:off x="2857500" y="647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314774</xdr:rowOff>
    </xdr:from>
    <xdr:ext cx="762000" cy="259045"/>
    <xdr:sp macro="" textlink="">
      <xdr:nvSpPr>
        <xdr:cNvPr id="137" name="テキスト ボックス 136"/>
        <xdr:cNvSpPr txBox="1"/>
      </xdr:nvSpPr>
      <xdr:spPr>
        <a:xfrm>
          <a:off x="2527300" y="623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行財政対策に伴う人件費の減など</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，実質収支額が増加したことにより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実質収支比率は上昇し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残高についても平成２６年度は増加したものである。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財源調整のための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基金に頼らない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収支均衡を図り，健全で安定的な財政運営を目指す。</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aseline="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病院事業会計における，実質赤字額が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平成２５年度に解消されたたものの，病院改築工事による患者数の減などに伴う医業収益の減額などにより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平成２６年度は実質赤字額が発生したものである。一方で，</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水道事業会計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および</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共</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下水道事業会計において経費の節減などにより黒字額の増加もあったところである。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今後も，収益の確保および経費の節減に努め，比率の改善を図っていく。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aseline="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元利償還金は臨時財政対策債の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発行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などにより増加して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いるものの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，新規債の発行抑制，交付税措置のある起債の選択</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低利債への借り換えなどを行い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改善に努め</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平成２６年度の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（３ヵ年平均）は，７．９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％と前年度より０．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したところである。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今後も，新規起債発行の抑制や交付税措置のある起債の活用などにより，元利償還金の縮減を図っていく。</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itchFamily="49" charset="-128"/>
              <a:ea typeface="ＭＳ ゴシック" pitchFamily="49" charset="-128"/>
            </a:rPr>
            <a:t>　（単年度実質公債費比率参考）</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平成２６年度　７．２％</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平成２５年度　８．２％</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平成２４年度　８．６％</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北海道函館市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新規起債発行の抑制や充当可能特定財源の増加等により，将来負担額は減少傾向にある。</a:t>
          </a:r>
          <a:endParaRPr lang="ja-JP" altLang="ja-JP" sz="1400">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新規起債発行の抑制</a:t>
          </a:r>
          <a:r>
            <a:rPr lang="ja-JP" altLang="en-US" sz="1100">
              <a:solidFill>
                <a:schemeClr val="dk1"/>
              </a:solidFill>
              <a:effectLst/>
              <a:latin typeface="+mn-lt"/>
              <a:ea typeface="+mn-ea"/>
              <a:cs typeface="+mn-cs"/>
            </a:rPr>
            <a:t>や職員数の見直しなどを行い</a:t>
          </a:r>
          <a:r>
            <a:rPr lang="ja-JP" altLang="ja-JP" sz="1100">
              <a:solidFill>
                <a:schemeClr val="dk1"/>
              </a:solidFill>
              <a:effectLst/>
              <a:latin typeface="+mn-lt"/>
              <a:ea typeface="+mn-ea"/>
              <a:cs typeface="+mn-cs"/>
            </a:rPr>
            <a:t>，将来負担額の縮減を図っていく。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60</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61</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62</v>
      </c>
      <c r="C3" s="359"/>
      <c r="D3" s="359"/>
      <c r="E3" s="360"/>
      <c r="F3" s="360"/>
      <c r="G3" s="360"/>
      <c r="H3" s="360"/>
      <c r="I3" s="360"/>
      <c r="J3" s="360"/>
      <c r="K3" s="360"/>
      <c r="L3" s="360" t="s">
        <v>63</v>
      </c>
      <c r="M3" s="360"/>
      <c r="N3" s="360"/>
      <c r="O3" s="360"/>
      <c r="P3" s="360"/>
      <c r="Q3" s="360"/>
      <c r="R3" s="367"/>
      <c r="S3" s="367"/>
      <c r="T3" s="367"/>
      <c r="U3" s="367"/>
      <c r="V3" s="368"/>
      <c r="W3" s="342" t="s">
        <v>64</v>
      </c>
      <c r="X3" s="343"/>
      <c r="Y3" s="343"/>
      <c r="Z3" s="343"/>
      <c r="AA3" s="343"/>
      <c r="AB3" s="359"/>
      <c r="AC3" s="367" t="s">
        <v>65</v>
      </c>
      <c r="AD3" s="343"/>
      <c r="AE3" s="343"/>
      <c r="AF3" s="343"/>
      <c r="AG3" s="343"/>
      <c r="AH3" s="343"/>
      <c r="AI3" s="343"/>
      <c r="AJ3" s="343"/>
      <c r="AK3" s="343"/>
      <c r="AL3" s="344"/>
      <c r="AM3" s="342" t="s">
        <v>66</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67</v>
      </c>
      <c r="BO3" s="343"/>
      <c r="BP3" s="343"/>
      <c r="BQ3" s="343"/>
      <c r="BR3" s="343"/>
      <c r="BS3" s="343"/>
      <c r="BT3" s="343"/>
      <c r="BU3" s="344"/>
      <c r="BV3" s="342" t="s">
        <v>68</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69</v>
      </c>
      <c r="CU3" s="343"/>
      <c r="CV3" s="343"/>
      <c r="CW3" s="343"/>
      <c r="CX3" s="343"/>
      <c r="CY3" s="343"/>
      <c r="CZ3" s="343"/>
      <c r="DA3" s="344"/>
      <c r="DB3" s="342" t="s">
        <v>70</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71</v>
      </c>
      <c r="AZ4" s="346"/>
      <c r="BA4" s="346"/>
      <c r="BB4" s="346"/>
      <c r="BC4" s="346"/>
      <c r="BD4" s="346"/>
      <c r="BE4" s="346"/>
      <c r="BF4" s="346"/>
      <c r="BG4" s="346"/>
      <c r="BH4" s="346"/>
      <c r="BI4" s="346"/>
      <c r="BJ4" s="346"/>
      <c r="BK4" s="346"/>
      <c r="BL4" s="346"/>
      <c r="BM4" s="347"/>
      <c r="BN4" s="348">
        <v>139197338</v>
      </c>
      <c r="BO4" s="349"/>
      <c r="BP4" s="349"/>
      <c r="BQ4" s="349"/>
      <c r="BR4" s="349"/>
      <c r="BS4" s="349"/>
      <c r="BT4" s="349"/>
      <c r="BU4" s="350"/>
      <c r="BV4" s="348">
        <v>136832009</v>
      </c>
      <c r="BW4" s="349"/>
      <c r="BX4" s="349"/>
      <c r="BY4" s="349"/>
      <c r="BZ4" s="349"/>
      <c r="CA4" s="349"/>
      <c r="CB4" s="349"/>
      <c r="CC4" s="350"/>
      <c r="CD4" s="351" t="s">
        <v>72</v>
      </c>
      <c r="CE4" s="352"/>
      <c r="CF4" s="352"/>
      <c r="CG4" s="352"/>
      <c r="CH4" s="352"/>
      <c r="CI4" s="352"/>
      <c r="CJ4" s="352"/>
      <c r="CK4" s="352"/>
      <c r="CL4" s="352"/>
      <c r="CM4" s="352"/>
      <c r="CN4" s="352"/>
      <c r="CO4" s="352"/>
      <c r="CP4" s="352"/>
      <c r="CQ4" s="352"/>
      <c r="CR4" s="352"/>
      <c r="CS4" s="353"/>
      <c r="CT4" s="354">
        <v>3.7</v>
      </c>
      <c r="CU4" s="355"/>
      <c r="CV4" s="355"/>
      <c r="CW4" s="355"/>
      <c r="CX4" s="355"/>
      <c r="CY4" s="355"/>
      <c r="CZ4" s="355"/>
      <c r="DA4" s="356"/>
      <c r="DB4" s="354">
        <v>2.1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73</v>
      </c>
      <c r="AN5" s="415"/>
      <c r="AO5" s="415"/>
      <c r="AP5" s="415"/>
      <c r="AQ5" s="415"/>
      <c r="AR5" s="415"/>
      <c r="AS5" s="415"/>
      <c r="AT5" s="416"/>
      <c r="AU5" s="417" t="s">
        <v>74</v>
      </c>
      <c r="AV5" s="418"/>
      <c r="AW5" s="418"/>
      <c r="AX5" s="418"/>
      <c r="AY5" s="419" t="s">
        <v>75</v>
      </c>
      <c r="AZ5" s="420"/>
      <c r="BA5" s="420"/>
      <c r="BB5" s="420"/>
      <c r="BC5" s="420"/>
      <c r="BD5" s="420"/>
      <c r="BE5" s="420"/>
      <c r="BF5" s="420"/>
      <c r="BG5" s="420"/>
      <c r="BH5" s="420"/>
      <c r="BI5" s="420"/>
      <c r="BJ5" s="420"/>
      <c r="BK5" s="420"/>
      <c r="BL5" s="420"/>
      <c r="BM5" s="421"/>
      <c r="BN5" s="385">
        <v>136371406</v>
      </c>
      <c r="BO5" s="386"/>
      <c r="BP5" s="386"/>
      <c r="BQ5" s="386"/>
      <c r="BR5" s="386"/>
      <c r="BS5" s="386"/>
      <c r="BT5" s="386"/>
      <c r="BU5" s="387"/>
      <c r="BV5" s="385">
        <v>135133615</v>
      </c>
      <c r="BW5" s="386"/>
      <c r="BX5" s="386"/>
      <c r="BY5" s="386"/>
      <c r="BZ5" s="386"/>
      <c r="CA5" s="386"/>
      <c r="CB5" s="386"/>
      <c r="CC5" s="387"/>
      <c r="CD5" s="388" t="s">
        <v>76</v>
      </c>
      <c r="CE5" s="389"/>
      <c r="CF5" s="389"/>
      <c r="CG5" s="389"/>
      <c r="CH5" s="389"/>
      <c r="CI5" s="389"/>
      <c r="CJ5" s="389"/>
      <c r="CK5" s="389"/>
      <c r="CL5" s="389"/>
      <c r="CM5" s="389"/>
      <c r="CN5" s="389"/>
      <c r="CO5" s="389"/>
      <c r="CP5" s="389"/>
      <c r="CQ5" s="389"/>
      <c r="CR5" s="389"/>
      <c r="CS5" s="390"/>
      <c r="CT5" s="382">
        <v>86.5</v>
      </c>
      <c r="CU5" s="383"/>
      <c r="CV5" s="383"/>
      <c r="CW5" s="383"/>
      <c r="CX5" s="383"/>
      <c r="CY5" s="383"/>
      <c r="CZ5" s="383"/>
      <c r="DA5" s="384"/>
      <c r="DB5" s="382">
        <v>86.1</v>
      </c>
      <c r="DC5" s="383"/>
      <c r="DD5" s="383"/>
      <c r="DE5" s="383"/>
      <c r="DF5" s="383"/>
      <c r="DG5" s="383"/>
      <c r="DH5" s="383"/>
      <c r="DI5" s="384"/>
      <c r="DJ5" s="137"/>
      <c r="DK5" s="137"/>
      <c r="DL5" s="137"/>
      <c r="DM5" s="137"/>
      <c r="DN5" s="137"/>
      <c r="DO5" s="137"/>
    </row>
    <row r="6" spans="1:119" ht="18.75" customHeight="1">
      <c r="A6" s="138"/>
      <c r="B6" s="391" t="s">
        <v>77</v>
      </c>
      <c r="C6" s="392"/>
      <c r="D6" s="392"/>
      <c r="E6" s="393"/>
      <c r="F6" s="393"/>
      <c r="G6" s="393"/>
      <c r="H6" s="393"/>
      <c r="I6" s="393"/>
      <c r="J6" s="393"/>
      <c r="K6" s="393"/>
      <c r="L6" s="393" t="s">
        <v>78</v>
      </c>
      <c r="M6" s="393"/>
      <c r="N6" s="393"/>
      <c r="O6" s="393"/>
      <c r="P6" s="393"/>
      <c r="Q6" s="393"/>
      <c r="R6" s="397"/>
      <c r="S6" s="397"/>
      <c r="T6" s="397"/>
      <c r="U6" s="397"/>
      <c r="V6" s="398"/>
      <c r="W6" s="401" t="s">
        <v>79</v>
      </c>
      <c r="X6" s="402"/>
      <c r="Y6" s="402"/>
      <c r="Z6" s="402"/>
      <c r="AA6" s="402"/>
      <c r="AB6" s="392"/>
      <c r="AC6" s="405" t="s">
        <v>80</v>
      </c>
      <c r="AD6" s="406"/>
      <c r="AE6" s="406"/>
      <c r="AF6" s="406"/>
      <c r="AG6" s="406"/>
      <c r="AH6" s="406"/>
      <c r="AI6" s="406"/>
      <c r="AJ6" s="406"/>
      <c r="AK6" s="406"/>
      <c r="AL6" s="407"/>
      <c r="AM6" s="414" t="s">
        <v>81</v>
      </c>
      <c r="AN6" s="415"/>
      <c r="AO6" s="415"/>
      <c r="AP6" s="415"/>
      <c r="AQ6" s="415"/>
      <c r="AR6" s="415"/>
      <c r="AS6" s="415"/>
      <c r="AT6" s="416"/>
      <c r="AU6" s="417" t="s">
        <v>74</v>
      </c>
      <c r="AV6" s="418"/>
      <c r="AW6" s="418"/>
      <c r="AX6" s="418"/>
      <c r="AY6" s="419" t="s">
        <v>82</v>
      </c>
      <c r="AZ6" s="420"/>
      <c r="BA6" s="420"/>
      <c r="BB6" s="420"/>
      <c r="BC6" s="420"/>
      <c r="BD6" s="420"/>
      <c r="BE6" s="420"/>
      <c r="BF6" s="420"/>
      <c r="BG6" s="420"/>
      <c r="BH6" s="420"/>
      <c r="BI6" s="420"/>
      <c r="BJ6" s="420"/>
      <c r="BK6" s="420"/>
      <c r="BL6" s="420"/>
      <c r="BM6" s="421"/>
      <c r="BN6" s="385">
        <v>2825932</v>
      </c>
      <c r="BO6" s="386"/>
      <c r="BP6" s="386"/>
      <c r="BQ6" s="386"/>
      <c r="BR6" s="386"/>
      <c r="BS6" s="386"/>
      <c r="BT6" s="386"/>
      <c r="BU6" s="387"/>
      <c r="BV6" s="385">
        <v>1698394</v>
      </c>
      <c r="BW6" s="386"/>
      <c r="BX6" s="386"/>
      <c r="BY6" s="386"/>
      <c r="BZ6" s="386"/>
      <c r="CA6" s="386"/>
      <c r="CB6" s="386"/>
      <c r="CC6" s="387"/>
      <c r="CD6" s="388" t="s">
        <v>83</v>
      </c>
      <c r="CE6" s="389"/>
      <c r="CF6" s="389"/>
      <c r="CG6" s="389"/>
      <c r="CH6" s="389"/>
      <c r="CI6" s="389"/>
      <c r="CJ6" s="389"/>
      <c r="CK6" s="389"/>
      <c r="CL6" s="389"/>
      <c r="CM6" s="389"/>
      <c r="CN6" s="389"/>
      <c r="CO6" s="389"/>
      <c r="CP6" s="389"/>
      <c r="CQ6" s="389"/>
      <c r="CR6" s="389"/>
      <c r="CS6" s="390"/>
      <c r="CT6" s="422">
        <v>92.9</v>
      </c>
      <c r="CU6" s="423"/>
      <c r="CV6" s="423"/>
      <c r="CW6" s="423"/>
      <c r="CX6" s="423"/>
      <c r="CY6" s="423"/>
      <c r="CZ6" s="423"/>
      <c r="DA6" s="424"/>
      <c r="DB6" s="422">
        <v>92.7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84</v>
      </c>
      <c r="AN7" s="415"/>
      <c r="AO7" s="415"/>
      <c r="AP7" s="415"/>
      <c r="AQ7" s="415"/>
      <c r="AR7" s="415"/>
      <c r="AS7" s="415"/>
      <c r="AT7" s="416"/>
      <c r="AU7" s="417" t="s">
        <v>85</v>
      </c>
      <c r="AV7" s="418"/>
      <c r="AW7" s="418"/>
      <c r="AX7" s="418"/>
      <c r="AY7" s="419" t="s">
        <v>86</v>
      </c>
      <c r="AZ7" s="420"/>
      <c r="BA7" s="420"/>
      <c r="BB7" s="420"/>
      <c r="BC7" s="420"/>
      <c r="BD7" s="420"/>
      <c r="BE7" s="420"/>
      <c r="BF7" s="420"/>
      <c r="BG7" s="420"/>
      <c r="BH7" s="420"/>
      <c r="BI7" s="420"/>
      <c r="BJ7" s="420"/>
      <c r="BK7" s="420"/>
      <c r="BL7" s="420"/>
      <c r="BM7" s="421"/>
      <c r="BN7" s="385">
        <v>147065</v>
      </c>
      <c r="BO7" s="386"/>
      <c r="BP7" s="386"/>
      <c r="BQ7" s="386"/>
      <c r="BR7" s="386"/>
      <c r="BS7" s="386"/>
      <c r="BT7" s="386"/>
      <c r="BU7" s="387"/>
      <c r="BV7" s="385">
        <v>137897</v>
      </c>
      <c r="BW7" s="386"/>
      <c r="BX7" s="386"/>
      <c r="BY7" s="386"/>
      <c r="BZ7" s="386"/>
      <c r="CA7" s="386"/>
      <c r="CB7" s="386"/>
      <c r="CC7" s="387"/>
      <c r="CD7" s="388" t="s">
        <v>87</v>
      </c>
      <c r="CE7" s="389"/>
      <c r="CF7" s="389"/>
      <c r="CG7" s="389"/>
      <c r="CH7" s="389"/>
      <c r="CI7" s="389"/>
      <c r="CJ7" s="389"/>
      <c r="CK7" s="389"/>
      <c r="CL7" s="389"/>
      <c r="CM7" s="389"/>
      <c r="CN7" s="389"/>
      <c r="CO7" s="389"/>
      <c r="CP7" s="389"/>
      <c r="CQ7" s="389"/>
      <c r="CR7" s="389"/>
      <c r="CS7" s="390"/>
      <c r="CT7" s="385">
        <v>73285702</v>
      </c>
      <c r="CU7" s="386"/>
      <c r="CV7" s="386"/>
      <c r="CW7" s="386"/>
      <c r="CX7" s="386"/>
      <c r="CY7" s="386"/>
      <c r="CZ7" s="386"/>
      <c r="DA7" s="387"/>
      <c r="DB7" s="385">
        <v>72868240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88</v>
      </c>
      <c r="AN8" s="415"/>
      <c r="AO8" s="415"/>
      <c r="AP8" s="415"/>
      <c r="AQ8" s="415"/>
      <c r="AR8" s="415"/>
      <c r="AS8" s="415"/>
      <c r="AT8" s="416"/>
      <c r="AU8" s="417" t="s">
        <v>89</v>
      </c>
      <c r="AV8" s="418"/>
      <c r="AW8" s="418"/>
      <c r="AX8" s="418"/>
      <c r="AY8" s="419" t="s">
        <v>90</v>
      </c>
      <c r="AZ8" s="420"/>
      <c r="BA8" s="420"/>
      <c r="BB8" s="420"/>
      <c r="BC8" s="420"/>
      <c r="BD8" s="420"/>
      <c r="BE8" s="420"/>
      <c r="BF8" s="420"/>
      <c r="BG8" s="420"/>
      <c r="BH8" s="420"/>
      <c r="BI8" s="420"/>
      <c r="BJ8" s="420"/>
      <c r="BK8" s="420"/>
      <c r="BL8" s="420"/>
      <c r="BM8" s="421"/>
      <c r="BN8" s="385">
        <v>2678867</v>
      </c>
      <c r="BO8" s="386"/>
      <c r="BP8" s="386"/>
      <c r="BQ8" s="386"/>
      <c r="BR8" s="386"/>
      <c r="BS8" s="386"/>
      <c r="BT8" s="386"/>
      <c r="BU8" s="387"/>
      <c r="BV8" s="385">
        <v>1560497</v>
      </c>
      <c r="BW8" s="386"/>
      <c r="BX8" s="386"/>
      <c r="BY8" s="386"/>
      <c r="BZ8" s="386"/>
      <c r="CA8" s="386"/>
      <c r="CB8" s="386"/>
      <c r="CC8" s="387"/>
      <c r="CD8" s="388" t="s">
        <v>91</v>
      </c>
      <c r="CE8" s="389"/>
      <c r="CF8" s="389"/>
      <c r="CG8" s="389"/>
      <c r="CH8" s="389"/>
      <c r="CI8" s="389"/>
      <c r="CJ8" s="389"/>
      <c r="CK8" s="389"/>
      <c r="CL8" s="389"/>
      <c r="CM8" s="389"/>
      <c r="CN8" s="389"/>
      <c r="CO8" s="389"/>
      <c r="CP8" s="389"/>
      <c r="CQ8" s="389"/>
      <c r="CR8" s="389"/>
      <c r="CS8" s="390"/>
      <c r="CT8" s="425">
        <v>0.45</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c r="A9" s="138"/>
      <c r="B9" s="379" t="s">
        <v>92</v>
      </c>
      <c r="C9" s="380"/>
      <c r="D9" s="380"/>
      <c r="E9" s="380"/>
      <c r="F9" s="380"/>
      <c r="G9" s="380"/>
      <c r="H9" s="380"/>
      <c r="I9" s="380"/>
      <c r="J9" s="380"/>
      <c r="K9" s="428"/>
      <c r="L9" s="429" t="s">
        <v>93</v>
      </c>
      <c r="M9" s="430"/>
      <c r="N9" s="430"/>
      <c r="O9" s="430"/>
      <c r="P9" s="430"/>
      <c r="Q9" s="431"/>
      <c r="R9" s="432">
        <v>279127</v>
      </c>
      <c r="S9" s="433"/>
      <c r="T9" s="433"/>
      <c r="U9" s="433"/>
      <c r="V9" s="434"/>
      <c r="W9" s="342" t="s">
        <v>94</v>
      </c>
      <c r="X9" s="343"/>
      <c r="Y9" s="343"/>
      <c r="Z9" s="343"/>
      <c r="AA9" s="343"/>
      <c r="AB9" s="343"/>
      <c r="AC9" s="343"/>
      <c r="AD9" s="343"/>
      <c r="AE9" s="343"/>
      <c r="AF9" s="343"/>
      <c r="AG9" s="343"/>
      <c r="AH9" s="343"/>
      <c r="AI9" s="343"/>
      <c r="AJ9" s="343"/>
      <c r="AK9" s="343"/>
      <c r="AL9" s="344"/>
      <c r="AM9" s="414" t="s">
        <v>95</v>
      </c>
      <c r="AN9" s="415"/>
      <c r="AO9" s="415"/>
      <c r="AP9" s="415"/>
      <c r="AQ9" s="415"/>
      <c r="AR9" s="415"/>
      <c r="AS9" s="415"/>
      <c r="AT9" s="416"/>
      <c r="AU9" s="417" t="s">
        <v>74</v>
      </c>
      <c r="AV9" s="418"/>
      <c r="AW9" s="418"/>
      <c r="AX9" s="418"/>
      <c r="AY9" s="419" t="s">
        <v>96</v>
      </c>
      <c r="AZ9" s="420"/>
      <c r="BA9" s="420"/>
      <c r="BB9" s="420"/>
      <c r="BC9" s="420"/>
      <c r="BD9" s="420"/>
      <c r="BE9" s="420"/>
      <c r="BF9" s="420"/>
      <c r="BG9" s="420"/>
      <c r="BH9" s="420"/>
      <c r="BI9" s="420"/>
      <c r="BJ9" s="420"/>
      <c r="BK9" s="420"/>
      <c r="BL9" s="420"/>
      <c r="BM9" s="421"/>
      <c r="BN9" s="385">
        <v>1118370</v>
      </c>
      <c r="BO9" s="386"/>
      <c r="BP9" s="386"/>
      <c r="BQ9" s="386"/>
      <c r="BR9" s="386"/>
      <c r="BS9" s="386"/>
      <c r="BT9" s="386"/>
      <c r="BU9" s="387"/>
      <c r="BV9" s="385">
        <v>399333</v>
      </c>
      <c r="BW9" s="386"/>
      <c r="BX9" s="386"/>
      <c r="BY9" s="386"/>
      <c r="BZ9" s="386"/>
      <c r="CA9" s="386"/>
      <c r="CB9" s="386"/>
      <c r="CC9" s="387"/>
      <c r="CD9" s="388" t="s">
        <v>97</v>
      </c>
      <c r="CE9" s="389"/>
      <c r="CF9" s="389"/>
      <c r="CG9" s="389"/>
      <c r="CH9" s="389"/>
      <c r="CI9" s="389"/>
      <c r="CJ9" s="389"/>
      <c r="CK9" s="389"/>
      <c r="CL9" s="389"/>
      <c r="CM9" s="389"/>
      <c r="CN9" s="389"/>
      <c r="CO9" s="389"/>
      <c r="CP9" s="389"/>
      <c r="CQ9" s="389"/>
      <c r="CR9" s="389"/>
      <c r="CS9" s="390"/>
      <c r="CT9" s="382">
        <v>19.8</v>
      </c>
      <c r="CU9" s="383"/>
      <c r="CV9" s="383"/>
      <c r="CW9" s="383"/>
      <c r="CX9" s="383"/>
      <c r="CY9" s="383"/>
      <c r="CZ9" s="383"/>
      <c r="DA9" s="384"/>
      <c r="DB9" s="382">
        <v>19.8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98</v>
      </c>
      <c r="M10" s="415"/>
      <c r="N10" s="415"/>
      <c r="O10" s="415"/>
      <c r="P10" s="415"/>
      <c r="Q10" s="416"/>
      <c r="R10" s="436">
        <v>294264</v>
      </c>
      <c r="S10" s="437"/>
      <c r="T10" s="437"/>
      <c r="U10" s="437"/>
      <c r="V10" s="438"/>
      <c r="W10" s="373"/>
      <c r="X10" s="374"/>
      <c r="Y10" s="374"/>
      <c r="Z10" s="374"/>
      <c r="AA10" s="374"/>
      <c r="AB10" s="374"/>
      <c r="AC10" s="374"/>
      <c r="AD10" s="374"/>
      <c r="AE10" s="374"/>
      <c r="AF10" s="374"/>
      <c r="AG10" s="374"/>
      <c r="AH10" s="374"/>
      <c r="AI10" s="374"/>
      <c r="AJ10" s="374"/>
      <c r="AK10" s="374"/>
      <c r="AL10" s="377"/>
      <c r="AM10" s="414" t="s">
        <v>99</v>
      </c>
      <c r="AN10" s="415"/>
      <c r="AO10" s="415"/>
      <c r="AP10" s="415"/>
      <c r="AQ10" s="415"/>
      <c r="AR10" s="415"/>
      <c r="AS10" s="415"/>
      <c r="AT10" s="416"/>
      <c r="AU10" s="417" t="s">
        <v>100</v>
      </c>
      <c r="AV10" s="418"/>
      <c r="AW10" s="418"/>
      <c r="AX10" s="418"/>
      <c r="AY10" s="419" t="s">
        <v>101</v>
      </c>
      <c r="AZ10" s="420"/>
      <c r="BA10" s="420"/>
      <c r="BB10" s="420"/>
      <c r="BC10" s="420"/>
      <c r="BD10" s="420"/>
      <c r="BE10" s="420"/>
      <c r="BF10" s="420"/>
      <c r="BG10" s="420"/>
      <c r="BH10" s="420"/>
      <c r="BI10" s="420"/>
      <c r="BJ10" s="420"/>
      <c r="BK10" s="420"/>
      <c r="BL10" s="420"/>
      <c r="BM10" s="421"/>
      <c r="BN10" s="385">
        <v>757316</v>
      </c>
      <c r="BO10" s="386"/>
      <c r="BP10" s="386"/>
      <c r="BQ10" s="386"/>
      <c r="BR10" s="386"/>
      <c r="BS10" s="386"/>
      <c r="BT10" s="386"/>
      <c r="BU10" s="387"/>
      <c r="BV10" s="385">
        <v>315</v>
      </c>
      <c r="BW10" s="386"/>
      <c r="BX10" s="386"/>
      <c r="BY10" s="386"/>
      <c r="BZ10" s="386"/>
      <c r="CA10" s="386"/>
      <c r="CB10" s="386"/>
      <c r="CC10" s="38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103</v>
      </c>
      <c r="M11" s="440"/>
      <c r="N11" s="440"/>
      <c r="O11" s="440"/>
      <c r="P11" s="440"/>
      <c r="Q11" s="441"/>
      <c r="R11" s="442" t="s">
        <v>104</v>
      </c>
      <c r="S11" s="443"/>
      <c r="T11" s="443"/>
      <c r="U11" s="443"/>
      <c r="V11" s="444"/>
      <c r="W11" s="373"/>
      <c r="X11" s="374"/>
      <c r="Y11" s="374"/>
      <c r="Z11" s="374"/>
      <c r="AA11" s="374"/>
      <c r="AB11" s="374"/>
      <c r="AC11" s="374"/>
      <c r="AD11" s="374"/>
      <c r="AE11" s="374"/>
      <c r="AF11" s="374"/>
      <c r="AG11" s="374"/>
      <c r="AH11" s="374"/>
      <c r="AI11" s="374"/>
      <c r="AJ11" s="374"/>
      <c r="AK11" s="374"/>
      <c r="AL11" s="377"/>
      <c r="AM11" s="414" t="s">
        <v>105</v>
      </c>
      <c r="AN11" s="415"/>
      <c r="AO11" s="415"/>
      <c r="AP11" s="415"/>
      <c r="AQ11" s="415"/>
      <c r="AR11" s="415"/>
      <c r="AS11" s="415"/>
      <c r="AT11" s="416"/>
      <c r="AU11" s="417" t="s">
        <v>106</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271479</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270674</v>
      </c>
      <c r="S13" s="467"/>
      <c r="T13" s="467"/>
      <c r="U13" s="467"/>
      <c r="V13" s="468"/>
      <c r="W13" s="401" t="s">
        <v>120</v>
      </c>
      <c r="X13" s="402"/>
      <c r="Y13" s="402"/>
      <c r="Z13" s="402"/>
      <c r="AA13" s="402"/>
      <c r="AB13" s="392"/>
      <c r="AC13" s="436">
        <v>4343</v>
      </c>
      <c r="AD13" s="437"/>
      <c r="AE13" s="437"/>
      <c r="AF13" s="437"/>
      <c r="AG13" s="476"/>
      <c r="AH13" s="436">
        <v>5284</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1875686</v>
      </c>
      <c r="BO13" s="386"/>
      <c r="BP13" s="386"/>
      <c r="BQ13" s="386"/>
      <c r="BR13" s="386"/>
      <c r="BS13" s="386"/>
      <c r="BT13" s="386"/>
      <c r="BU13" s="387"/>
      <c r="BV13" s="385">
        <v>399648</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7.9</v>
      </c>
      <c r="CU13" s="383"/>
      <c r="CV13" s="383"/>
      <c r="CW13" s="383"/>
      <c r="CX13" s="383"/>
      <c r="CY13" s="383"/>
      <c r="CZ13" s="383"/>
      <c r="DA13" s="384"/>
      <c r="DB13" s="382">
        <v>8.6999999999999993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274485</v>
      </c>
      <c r="S14" s="467"/>
      <c r="T14" s="467"/>
      <c r="U14" s="467"/>
      <c r="V14" s="468"/>
      <c r="W14" s="375"/>
      <c r="X14" s="376"/>
      <c r="Y14" s="376"/>
      <c r="Z14" s="376"/>
      <c r="AA14" s="376"/>
      <c r="AB14" s="365"/>
      <c r="AC14" s="469">
        <v>3.8</v>
      </c>
      <c r="AD14" s="470"/>
      <c r="AE14" s="470"/>
      <c r="AF14" s="470"/>
      <c r="AG14" s="471"/>
      <c r="AH14" s="469">
        <v>4.0999999999999996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73.3</v>
      </c>
      <c r="CU14" s="481"/>
      <c r="CV14" s="481"/>
      <c r="CW14" s="481"/>
      <c r="CX14" s="481"/>
      <c r="CY14" s="481"/>
      <c r="CZ14" s="481"/>
      <c r="DA14" s="482"/>
      <c r="DB14" s="480">
        <v>77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273712</v>
      </c>
      <c r="S15" s="467"/>
      <c r="T15" s="467"/>
      <c r="U15" s="467"/>
      <c r="V15" s="468"/>
      <c r="W15" s="401" t="s">
        <v>127</v>
      </c>
      <c r="X15" s="402"/>
      <c r="Y15" s="402"/>
      <c r="Z15" s="402"/>
      <c r="AA15" s="402"/>
      <c r="AB15" s="392"/>
      <c r="AC15" s="436">
        <v>20184</v>
      </c>
      <c r="AD15" s="437"/>
      <c r="AE15" s="437"/>
      <c r="AF15" s="437"/>
      <c r="AG15" s="476"/>
      <c r="AH15" s="436">
        <v>23930</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26522430</v>
      </c>
      <c r="BO15" s="349"/>
      <c r="BP15" s="349"/>
      <c r="BQ15" s="349"/>
      <c r="BR15" s="349"/>
      <c r="BS15" s="349"/>
      <c r="BT15" s="349"/>
      <c r="BU15" s="350"/>
      <c r="BV15" s="348">
        <v>25921904</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17.8</v>
      </c>
      <c r="AD16" s="470"/>
      <c r="AE16" s="470"/>
      <c r="AF16" s="470"/>
      <c r="AG16" s="471"/>
      <c r="AH16" s="469">
        <v>18.399999999999999</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58328002</v>
      </c>
      <c r="BO16" s="386"/>
      <c r="BP16" s="386"/>
      <c r="BQ16" s="386"/>
      <c r="BR16" s="386"/>
      <c r="BS16" s="386"/>
      <c r="BT16" s="386"/>
      <c r="BU16" s="387"/>
      <c r="BV16" s="385">
        <v>57756725</v>
      </c>
      <c r="BW16" s="386"/>
      <c r="BX16" s="386"/>
      <c r="BY16" s="386"/>
      <c r="BZ16" s="386"/>
      <c r="CA16" s="386"/>
      <c r="CB16" s="386"/>
      <c r="CC16" s="387"/>
      <c r="CD16" s="152"/>
      <c r="CE16" s="492" t="s">
        <v>133</v>
      </c>
      <c r="CF16" s="492"/>
      <c r="CG16" s="492"/>
      <c r="CH16" s="492"/>
      <c r="CI16" s="492"/>
      <c r="CJ16" s="492"/>
      <c r="CK16" s="492"/>
      <c r="CL16" s="492"/>
      <c r="CM16" s="492"/>
      <c r="CN16" s="492"/>
      <c r="CO16" s="492"/>
      <c r="CP16" s="492"/>
      <c r="CQ16" s="492"/>
      <c r="CR16" s="492"/>
      <c r="CS16" s="493"/>
      <c r="CT16" s="382">
        <v>5.3</v>
      </c>
      <c r="CU16" s="383"/>
      <c r="CV16" s="383"/>
      <c r="CW16" s="383"/>
      <c r="CX16" s="383"/>
      <c r="CY16" s="383"/>
      <c r="CZ16" s="383"/>
      <c r="DA16" s="384"/>
      <c r="DB16" s="382" t="s">
        <v>117</v>
      </c>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131</v>
      </c>
      <c r="S17" s="487"/>
      <c r="T17" s="487"/>
      <c r="U17" s="487"/>
      <c r="V17" s="488"/>
      <c r="W17" s="401" t="s">
        <v>135</v>
      </c>
      <c r="X17" s="402"/>
      <c r="Y17" s="402"/>
      <c r="Z17" s="402"/>
      <c r="AA17" s="402"/>
      <c r="AB17" s="392"/>
      <c r="AC17" s="436">
        <v>89051</v>
      </c>
      <c r="AD17" s="437"/>
      <c r="AE17" s="437"/>
      <c r="AF17" s="437"/>
      <c r="AG17" s="476"/>
      <c r="AH17" s="436">
        <v>97817</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34173413</v>
      </c>
      <c r="BO17" s="386"/>
      <c r="BP17" s="386"/>
      <c r="BQ17" s="386"/>
      <c r="BR17" s="386"/>
      <c r="BS17" s="386"/>
      <c r="BT17" s="386"/>
      <c r="BU17" s="387"/>
      <c r="BV17" s="385">
        <v>33498665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677.83</v>
      </c>
      <c r="M18" s="498"/>
      <c r="N18" s="498"/>
      <c r="O18" s="498"/>
      <c r="P18" s="498"/>
      <c r="Q18" s="498"/>
      <c r="R18" s="499"/>
      <c r="S18" s="499"/>
      <c r="T18" s="499"/>
      <c r="U18" s="499"/>
      <c r="V18" s="500"/>
      <c r="W18" s="403"/>
      <c r="X18" s="404"/>
      <c r="Y18" s="404"/>
      <c r="Z18" s="404"/>
      <c r="AA18" s="404"/>
      <c r="AB18" s="395"/>
      <c r="AC18" s="501">
        <v>78.400000000000006</v>
      </c>
      <c r="AD18" s="502"/>
      <c r="AE18" s="502"/>
      <c r="AF18" s="502"/>
      <c r="AG18" s="503"/>
      <c r="AH18" s="501">
        <v>75.3</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64400100</v>
      </c>
      <c r="BO18" s="386"/>
      <c r="BP18" s="386"/>
      <c r="BQ18" s="386"/>
      <c r="BR18" s="386"/>
      <c r="BS18" s="386"/>
      <c r="BT18" s="386"/>
      <c r="BU18" s="387"/>
      <c r="BV18" s="385">
        <v>63839081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412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80774377</v>
      </c>
      <c r="BO19" s="386"/>
      <c r="BP19" s="386"/>
      <c r="BQ19" s="386"/>
      <c r="BR19" s="386"/>
      <c r="BS19" s="386"/>
      <c r="BT19" s="386"/>
      <c r="BU19" s="387"/>
      <c r="BV19" s="385">
        <v>81528868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126180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148383944</v>
      </c>
      <c r="BO23" s="386"/>
      <c r="BP23" s="386"/>
      <c r="BQ23" s="386"/>
      <c r="BR23" s="386"/>
      <c r="BS23" s="386"/>
      <c r="BT23" s="386"/>
      <c r="BU23" s="387"/>
      <c r="BV23" s="385">
        <v>146944765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10500</v>
      </c>
      <c r="R24" s="437"/>
      <c r="S24" s="437"/>
      <c r="T24" s="437"/>
      <c r="U24" s="437"/>
      <c r="V24" s="476"/>
      <c r="W24" s="531"/>
      <c r="X24" s="519"/>
      <c r="Y24" s="520"/>
      <c r="Z24" s="435" t="s">
        <v>151</v>
      </c>
      <c r="AA24" s="415"/>
      <c r="AB24" s="415"/>
      <c r="AC24" s="415"/>
      <c r="AD24" s="415"/>
      <c r="AE24" s="415"/>
      <c r="AF24" s="415"/>
      <c r="AG24" s="416"/>
      <c r="AH24" s="436">
        <v>1927</v>
      </c>
      <c r="AI24" s="437"/>
      <c r="AJ24" s="437"/>
      <c r="AK24" s="437"/>
      <c r="AL24" s="476"/>
      <c r="AM24" s="436">
        <v>6253115</v>
      </c>
      <c r="AN24" s="437"/>
      <c r="AO24" s="437"/>
      <c r="AP24" s="437"/>
      <c r="AQ24" s="437"/>
      <c r="AR24" s="476"/>
      <c r="AS24" s="436">
        <v>3245</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60797022</v>
      </c>
      <c r="BO24" s="386"/>
      <c r="BP24" s="386"/>
      <c r="BQ24" s="386"/>
      <c r="BR24" s="386"/>
      <c r="BS24" s="386"/>
      <c r="BT24" s="386"/>
      <c r="BU24" s="387"/>
      <c r="BV24" s="385">
        <v>69118645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2</v>
      </c>
      <c r="M25" s="437"/>
      <c r="N25" s="437"/>
      <c r="O25" s="437"/>
      <c r="P25" s="476"/>
      <c r="Q25" s="436">
        <v>8300</v>
      </c>
      <c r="R25" s="437"/>
      <c r="S25" s="437"/>
      <c r="T25" s="437"/>
      <c r="U25" s="437"/>
      <c r="V25" s="476"/>
      <c r="W25" s="531"/>
      <c r="X25" s="519"/>
      <c r="Y25" s="520"/>
      <c r="Z25" s="435" t="s">
        <v>154</v>
      </c>
      <c r="AA25" s="415"/>
      <c r="AB25" s="415"/>
      <c r="AC25" s="415"/>
      <c r="AD25" s="415"/>
      <c r="AE25" s="415"/>
      <c r="AF25" s="415"/>
      <c r="AG25" s="416"/>
      <c r="AH25" s="436">
        <v>378</v>
      </c>
      <c r="AI25" s="437"/>
      <c r="AJ25" s="437"/>
      <c r="AK25" s="437"/>
      <c r="AL25" s="476"/>
      <c r="AM25" s="436">
        <v>1098468</v>
      </c>
      <c r="AN25" s="437"/>
      <c r="AO25" s="437"/>
      <c r="AP25" s="437"/>
      <c r="AQ25" s="437"/>
      <c r="AR25" s="476"/>
      <c r="AS25" s="436">
        <v>2906</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14609628</v>
      </c>
      <c r="BO25" s="349"/>
      <c r="BP25" s="349"/>
      <c r="BQ25" s="349"/>
      <c r="BR25" s="349"/>
      <c r="BS25" s="349"/>
      <c r="BT25" s="349"/>
      <c r="BU25" s="350"/>
      <c r="BV25" s="348">
        <v>10304027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7400</v>
      </c>
      <c r="R26" s="437"/>
      <c r="S26" s="437"/>
      <c r="T26" s="437"/>
      <c r="U26" s="437"/>
      <c r="V26" s="476"/>
      <c r="W26" s="531"/>
      <c r="X26" s="519"/>
      <c r="Y26" s="520"/>
      <c r="Z26" s="435" t="s">
        <v>157</v>
      </c>
      <c r="AA26" s="541"/>
      <c r="AB26" s="541"/>
      <c r="AC26" s="541"/>
      <c r="AD26" s="541"/>
      <c r="AE26" s="541"/>
      <c r="AF26" s="541"/>
      <c r="AG26" s="542"/>
      <c r="AH26" s="436">
        <v>185</v>
      </c>
      <c r="AI26" s="437"/>
      <c r="AJ26" s="437"/>
      <c r="AK26" s="437"/>
      <c r="AL26" s="476"/>
      <c r="AM26" s="436">
        <v>645465</v>
      </c>
      <c r="AN26" s="437"/>
      <c r="AO26" s="437"/>
      <c r="AP26" s="437"/>
      <c r="AQ26" s="437"/>
      <c r="AR26" s="476"/>
      <c r="AS26" s="436">
        <v>3489</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6300</v>
      </c>
      <c r="R27" s="437"/>
      <c r="S27" s="437"/>
      <c r="T27" s="437"/>
      <c r="U27" s="437"/>
      <c r="V27" s="476"/>
      <c r="W27" s="531"/>
      <c r="X27" s="519"/>
      <c r="Y27" s="520"/>
      <c r="Z27" s="435" t="s">
        <v>160</v>
      </c>
      <c r="AA27" s="415"/>
      <c r="AB27" s="415"/>
      <c r="AC27" s="415"/>
      <c r="AD27" s="415"/>
      <c r="AE27" s="415"/>
      <c r="AF27" s="415"/>
      <c r="AG27" s="416"/>
      <c r="AH27" s="436">
        <v>89</v>
      </c>
      <c r="AI27" s="437"/>
      <c r="AJ27" s="437"/>
      <c r="AK27" s="437"/>
      <c r="AL27" s="476"/>
      <c r="AM27" s="436">
        <v>350802</v>
      </c>
      <c r="AN27" s="437"/>
      <c r="AO27" s="437"/>
      <c r="AP27" s="437"/>
      <c r="AQ27" s="437"/>
      <c r="AR27" s="476"/>
      <c r="AS27" s="436">
        <v>3942</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117</v>
      </c>
      <c r="BO27" s="555"/>
      <c r="BP27" s="555"/>
      <c r="BQ27" s="555"/>
      <c r="BR27" s="555"/>
      <c r="BS27" s="555"/>
      <c r="BT27" s="555"/>
      <c r="BU27" s="556"/>
      <c r="BV27" s="554">
        <v>1576124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5600</v>
      </c>
      <c r="R28" s="437"/>
      <c r="S28" s="437"/>
      <c r="T28" s="437"/>
      <c r="U28" s="437"/>
      <c r="V28" s="476"/>
      <c r="W28" s="531"/>
      <c r="X28" s="519"/>
      <c r="Y28" s="520"/>
      <c r="Z28" s="435" t="s">
        <v>163</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1137132</v>
      </c>
      <c r="BO28" s="349"/>
      <c r="BP28" s="349"/>
      <c r="BQ28" s="349"/>
      <c r="BR28" s="349"/>
      <c r="BS28" s="349"/>
      <c r="BT28" s="349"/>
      <c r="BU28" s="350"/>
      <c r="BV28" s="348">
        <v>379816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28</v>
      </c>
      <c r="M29" s="437"/>
      <c r="N29" s="437"/>
      <c r="O29" s="437"/>
      <c r="P29" s="476"/>
      <c r="Q29" s="436">
        <v>5100</v>
      </c>
      <c r="R29" s="437"/>
      <c r="S29" s="437"/>
      <c r="T29" s="437"/>
      <c r="U29" s="437"/>
      <c r="V29" s="476"/>
      <c r="W29" s="532"/>
      <c r="X29" s="533"/>
      <c r="Y29" s="534"/>
      <c r="Z29" s="435" t="s">
        <v>167</v>
      </c>
      <c r="AA29" s="415"/>
      <c r="AB29" s="415"/>
      <c r="AC29" s="415"/>
      <c r="AD29" s="415"/>
      <c r="AE29" s="415"/>
      <c r="AF29" s="415"/>
      <c r="AG29" s="416"/>
      <c r="AH29" s="436">
        <v>2016</v>
      </c>
      <c r="AI29" s="437"/>
      <c r="AJ29" s="437"/>
      <c r="AK29" s="437"/>
      <c r="AL29" s="476"/>
      <c r="AM29" s="436">
        <v>6603917</v>
      </c>
      <c r="AN29" s="437"/>
      <c r="AO29" s="437"/>
      <c r="AP29" s="437"/>
      <c r="AQ29" s="437"/>
      <c r="AR29" s="476"/>
      <c r="AS29" s="436">
        <v>3276</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2167308</v>
      </c>
      <c r="BO29" s="386"/>
      <c r="BP29" s="386"/>
      <c r="BQ29" s="386"/>
      <c r="BR29" s="386"/>
      <c r="BS29" s="386"/>
      <c r="BT29" s="386"/>
      <c r="BU29" s="387"/>
      <c r="BV29" s="385">
        <v>2165793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97.2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9744348</v>
      </c>
      <c r="BO30" s="555"/>
      <c r="BP30" s="555"/>
      <c r="BQ30" s="555"/>
      <c r="BR30" s="555"/>
      <c r="BS30" s="555"/>
      <c r="BT30" s="555"/>
      <c r="BU30" s="556"/>
      <c r="BV30" s="554">
        <v>11150511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13</v>
      </c>
      <c r="BF34" s="566"/>
      <c r="BG34" s="567" t="str">
        <f>IF('各会計、関係団体の財政状況及び健全化判断比率'!B36="","",'各会計、関係団体の財政状況及び健全化判断比率'!B36)</f>
        <v>地方卸売市場事業特別会計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函館圏公立大学広域連合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函館バス</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港湾事業特別会計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自転車競走事業特別会計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IF('各会計、関係団体の財政状況及び健全化判断比率'!B33="","",'各会計、関係団体の財政状況及び健全化判断比率'!B33)</f>
        <v>公共下水道事業会計</v>
      </c>
      <c r="AP35" s="567"/>
      <c r="AQ35" s="567"/>
      <c r="AR35" s="567"/>
      <c r="AS35" s="567"/>
      <c r="AT35" s="567"/>
      <c r="AU35" s="567"/>
      <c r="AV35" s="567"/>
      <c r="AW35" s="567"/>
      <c r="AX35" s="567"/>
      <c r="AY35" s="567"/>
      <c r="AZ35" s="567"/>
      <c r="BA35" s="567"/>
      <c r="BB35" s="567"/>
      <c r="BC35" s="567"/>
      <c r="BD35" s="165"/>
      <c r="BE35" s="566">
        <f t="shared" ref="BE35:BE43" si="1">IF(BG35="","",BE34+1)</f>
        <v>14</v>
      </c>
      <c r="BF35" s="566"/>
      <c r="BG35" s="567" t="str">
        <f>IF('各会計、関係団体の財政状況及び健全化判断比率'!B37="","",'各会計、関係団体の財政状況及び健全化判断比率'!B37)</f>
        <v>発電事業特別会計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函館湾流域下水道事務組合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南北海道学術振興財団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奨学資金特別会計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f t="shared" si="0"/>
        <v>11</v>
      </c>
      <c r="AN36" s="566"/>
      <c r="AO36" s="567" t="str">
        <f>IF('各会計、関係団体の財政状況及び健全化判断比率'!B34="","",'各会計、関係団体の財政状況及び健全化判断比率'!B34)</f>
        <v>交通事業会計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函館市土地開発公社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母子父子寡婦福祉資金貸付事業特別会計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後期高齢者医療事業特別会計</v>
      </c>
      <c r="X37" s="567"/>
      <c r="Y37" s="567"/>
      <c r="Z37" s="567"/>
      <c r="AA37" s="567"/>
      <c r="AB37" s="567"/>
      <c r="AC37" s="567"/>
      <c r="AD37" s="567"/>
      <c r="AE37" s="567"/>
      <c r="AF37" s="567"/>
      <c r="AG37" s="567"/>
      <c r="AH37" s="567"/>
      <c r="AI37" s="567"/>
      <c r="AJ37" s="567"/>
      <c r="AK37" s="567"/>
      <c r="AL37" s="165"/>
      <c r="AM37" s="566">
        <f t="shared" si="0"/>
        <v>12</v>
      </c>
      <c r="AN37" s="566"/>
      <c r="AO37" s="567" t="str">
        <f>IF('各会計、関係団体の財政状況及び健全化判断比率'!B35="","",'各会計、関係団体の財政状況及び健全化判断比率'!B35)</f>
        <v>病院事業会計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函館山ロープウェイ</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21</v>
      </c>
      <c r="CP38" s="566"/>
      <c r="CQ38" s="567" t="str">
        <f>IF('各会計、関係団体の財政状況及び健全化判断比率'!BS11="","",'各会計、関係団体の財政状況及び健全化判断比率'!BS11)</f>
        <v>函館空港ビルディング</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22</v>
      </c>
      <c r="CP39" s="566"/>
      <c r="CQ39" s="567" t="str">
        <f>IF('各会計、関係団体の財政状況及び健全化判断比率'!BS12="","",'各会計、関係団体の財政状況及び健全化判断比率'!BS12)</f>
        <v>函館サイロ</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23</v>
      </c>
      <c r="CP40" s="566"/>
      <c r="CQ40" s="567" t="str">
        <f>IF('各会計、関係団体の財政状況及び健全化判断比率'!BS13="","",'各会計、関係団体の財政状況及び健全化判断比率'!BS13)</f>
        <v>はこだてティーエムオー</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24</v>
      </c>
      <c r="CP41" s="566"/>
      <c r="CQ41" s="567" t="str">
        <f>IF('各会計、関係団体の財政状況及び健全化判断比率'!BS14="","",'各会計、関係団体の財政状況及び健全化判断比率'!BS14)</f>
        <v>函館市住宅都市施設公社</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25</v>
      </c>
      <c r="CP42" s="566"/>
      <c r="CQ42" s="567" t="str">
        <f>IF('各会計、関係団体の財政状況及び健全化判断比率'!BS15="","",'各会計、関係団体の財政状況及び健全化判断比率'!BS15)</f>
        <v>函館市文化・スポーツ振興財団</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26</v>
      </c>
      <c r="CP43" s="566"/>
      <c r="CQ43" s="567" t="str">
        <f>IF('各会計、関係団体の財政状況及び健全化判断比率'!BS16="","",'各会計、関係団体の財政状況及び健全化判断比率'!BS16)</f>
        <v>函館市国際貿易センター</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68" t="s">
        <v>23</v>
      </c>
      <c r="C41" s="1169"/>
      <c r="D41" s="81"/>
      <c r="E41" s="1174" t="s">
        <v>24</v>
      </c>
      <c r="F41" s="1174"/>
      <c r="G41" s="1174"/>
      <c r="H41" s="1175"/>
      <c r="I41" s="82">
        <v>156074</v>
      </c>
      <c r="J41" s="83">
        <v>153689</v>
      </c>
      <c r="K41" s="83">
        <v>148698</v>
      </c>
      <c r="L41" s="83">
        <v>149444</v>
      </c>
      <c r="M41" s="84">
        <v>150574</v>
      </c>
    </row>
    <row r="42" spans="2:13" ht="27.75" customHeight="1">
      <c r="B42" s="1170"/>
      <c r="C42" s="1171"/>
      <c r="D42" s="85"/>
      <c r="E42" s="1176" t="s">
        <v>25</v>
      </c>
      <c r="F42" s="1176"/>
      <c r="G42" s="1176"/>
      <c r="H42" s="1177"/>
      <c r="I42" s="86">
        <v>2328</v>
      </c>
      <c r="J42" s="87">
        <v>2025</v>
      </c>
      <c r="K42" s="87">
        <v>1889</v>
      </c>
      <c r="L42" s="87">
        <v>2208</v>
      </c>
      <c r="M42" s="88">
        <v>1950</v>
      </c>
    </row>
    <row r="43" spans="2:13" ht="27.75" customHeight="1">
      <c r="B43" s="1170"/>
      <c r="C43" s="1171"/>
      <c r="D43" s="85"/>
      <c r="E43" s="1176" t="s">
        <v>26</v>
      </c>
      <c r="F43" s="1176"/>
      <c r="G43" s="1176"/>
      <c r="H43" s="1177"/>
      <c r="I43" s="86">
        <v>34592</v>
      </c>
      <c r="J43" s="87">
        <v>31945</v>
      </c>
      <c r="K43" s="87">
        <v>31509</v>
      </c>
      <c r="L43" s="87">
        <v>32119</v>
      </c>
      <c r="M43" s="88">
        <v>31470</v>
      </c>
    </row>
    <row r="44" spans="2:13" ht="27.75" customHeight="1">
      <c r="B44" s="1170"/>
      <c r="C44" s="1171"/>
      <c r="D44" s="85"/>
      <c r="E44" s="1176" t="s">
        <v>27</v>
      </c>
      <c r="F44" s="1176"/>
      <c r="G44" s="1176"/>
      <c r="H44" s="1177"/>
      <c r="I44" s="86">
        <v>4831</v>
      </c>
      <c r="J44" s="87">
        <v>4385</v>
      </c>
      <c r="K44" s="87">
        <v>3936</v>
      </c>
      <c r="L44" s="87">
        <v>3482</v>
      </c>
      <c r="M44" s="88">
        <v>3024</v>
      </c>
    </row>
    <row r="45" spans="2:13" ht="27.75" customHeight="1">
      <c r="B45" s="1170"/>
      <c r="C45" s="1171"/>
      <c r="D45" s="85"/>
      <c r="E45" s="1176" t="s">
        <v>28</v>
      </c>
      <c r="F45" s="1176"/>
      <c r="G45" s="1176"/>
      <c r="H45" s="1177"/>
      <c r="I45" s="86">
        <v>22849</v>
      </c>
      <c r="J45" s="87">
        <v>23399</v>
      </c>
      <c r="K45" s="87">
        <v>21248</v>
      </c>
      <c r="L45" s="87">
        <v>20291</v>
      </c>
      <c r="M45" s="88">
        <v>18939</v>
      </c>
    </row>
    <row r="46" spans="2:13" ht="27.75" customHeight="1">
      <c r="B46" s="1170"/>
      <c r="C46" s="1171"/>
      <c r="D46" s="85"/>
      <c r="E46" s="1176" t="s">
        <v>29</v>
      </c>
      <c r="F46" s="1176"/>
      <c r="G46" s="1176"/>
      <c r="H46" s="1177"/>
      <c r="I46" s="86">
        <v>2851</v>
      </c>
      <c r="J46" s="87">
        <v>2628</v>
      </c>
      <c r="K46" s="87">
        <v>2392</v>
      </c>
      <c r="L46" s="87">
        <v>2289</v>
      </c>
      <c r="M46" s="88">
        <v>2159</v>
      </c>
    </row>
    <row r="47" spans="2:13" ht="27.75" customHeight="1">
      <c r="B47" s="1170"/>
      <c r="C47" s="1171"/>
      <c r="D47" s="85"/>
      <c r="E47" s="1176" t="s">
        <v>30</v>
      </c>
      <c r="F47" s="1176"/>
      <c r="G47" s="1176"/>
      <c r="H47" s="1177"/>
      <c r="I47" s="86" t="s">
        <v>477</v>
      </c>
      <c r="J47" s="87" t="s">
        <v>477</v>
      </c>
      <c r="K47" s="87" t="s">
        <v>477</v>
      </c>
      <c r="L47" s="87" t="s">
        <v>477</v>
      </c>
      <c r="M47" s="88" t="s">
        <v>477</v>
      </c>
    </row>
    <row r="48" spans="2:13" ht="27.75" customHeight="1">
      <c r="B48" s="1172"/>
      <c r="C48" s="1173"/>
      <c r="D48" s="85"/>
      <c r="E48" s="1176" t="s">
        <v>31</v>
      </c>
      <c r="F48" s="1176"/>
      <c r="G48" s="1176"/>
      <c r="H48" s="1177"/>
      <c r="I48" s="86" t="s">
        <v>477</v>
      </c>
      <c r="J48" s="87" t="s">
        <v>477</v>
      </c>
      <c r="K48" s="87" t="s">
        <v>477</v>
      </c>
      <c r="L48" s="87" t="s">
        <v>477</v>
      </c>
      <c r="M48" s="88" t="s">
        <v>477</v>
      </c>
    </row>
    <row r="49" spans="2:13" ht="27.75" customHeight="1">
      <c r="B49" s="1178" t="s">
        <v>32</v>
      </c>
      <c r="C49" s="1179"/>
      <c r="D49" s="89"/>
      <c r="E49" s="1176" t="s">
        <v>33</v>
      </c>
      <c r="F49" s="1176"/>
      <c r="G49" s="1176"/>
      <c r="H49" s="1177"/>
      <c r="I49" s="86">
        <v>8884</v>
      </c>
      <c r="J49" s="87">
        <v>8272</v>
      </c>
      <c r="K49" s="87">
        <v>7483</v>
      </c>
      <c r="L49" s="87">
        <v>8361</v>
      </c>
      <c r="M49" s="88">
        <v>9512</v>
      </c>
    </row>
    <row r="50" spans="2:13" ht="27.75" customHeight="1">
      <c r="B50" s="1170"/>
      <c r="C50" s="1171"/>
      <c r="D50" s="85"/>
      <c r="E50" s="1176" t="s">
        <v>34</v>
      </c>
      <c r="F50" s="1176"/>
      <c r="G50" s="1176"/>
      <c r="H50" s="1177"/>
      <c r="I50" s="86">
        <v>22977</v>
      </c>
      <c r="J50" s="87">
        <v>28005</v>
      </c>
      <c r="K50" s="87">
        <v>32212</v>
      </c>
      <c r="L50" s="87">
        <v>30358</v>
      </c>
      <c r="M50" s="88">
        <v>27667</v>
      </c>
    </row>
    <row r="51" spans="2:13" ht="27.75" customHeight="1">
      <c r="B51" s="1172"/>
      <c r="C51" s="1173"/>
      <c r="D51" s="85"/>
      <c r="E51" s="1176" t="s">
        <v>35</v>
      </c>
      <c r="F51" s="1176"/>
      <c r="G51" s="1176"/>
      <c r="H51" s="1177"/>
      <c r="I51" s="86">
        <v>123819</v>
      </c>
      <c r="J51" s="87">
        <v>123046</v>
      </c>
      <c r="K51" s="87">
        <v>121905</v>
      </c>
      <c r="L51" s="87">
        <v>123679</v>
      </c>
      <c r="M51" s="88">
        <v>125693</v>
      </c>
    </row>
    <row r="52" spans="2:13" ht="27.75" customHeight="1" thickBot="1">
      <c r="B52" s="1180" t="s">
        <v>20</v>
      </c>
      <c r="C52" s="1181"/>
      <c r="D52" s="90"/>
      <c r="E52" s="1182" t="s">
        <v>36</v>
      </c>
      <c r="F52" s="1182"/>
      <c r="G52" s="1182"/>
      <c r="H52" s="1183"/>
      <c r="I52" s="91">
        <v>67846</v>
      </c>
      <c r="J52" s="92">
        <v>58747</v>
      </c>
      <c r="K52" s="92">
        <v>48071</v>
      </c>
      <c r="L52" s="92">
        <v>47435</v>
      </c>
      <c r="M52" s="93">
        <v>45245</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514</v>
      </c>
      <c r="G2" s="111"/>
      <c r="H2" s="112"/>
    </row>
    <row r="3" spans="1:8">
      <c r="A3" s="108" t="s">
        <v>507</v>
      </c>
      <c r="B3" s="113"/>
      <c r="C3" s="114"/>
      <c r="D3" s="115">
        <v>40811</v>
      </c>
      <c r="E3" s="116"/>
      <c r="F3" s="117">
        <v>47155</v>
      </c>
      <c r="G3" s="118"/>
      <c r="H3" s="119"/>
    </row>
    <row r="4" spans="1:8">
      <c r="A4" s="120"/>
      <c r="B4" s="121"/>
      <c r="C4" s="122"/>
      <c r="D4" s="123">
        <v>19475</v>
      </c>
      <c r="E4" s="124"/>
      <c r="F4" s="125">
        <v>26802</v>
      </c>
      <c r="G4" s="126"/>
      <c r="H4" s="127"/>
    </row>
    <row r="5" spans="1:8">
      <c r="A5" s="108" t="s">
        <v>509</v>
      </c>
      <c r="B5" s="113"/>
      <c r="C5" s="114"/>
      <c r="D5" s="115">
        <v>42544</v>
      </c>
      <c r="E5" s="116"/>
      <c r="F5" s="117">
        <v>43858</v>
      </c>
      <c r="G5" s="118"/>
      <c r="H5" s="119"/>
    </row>
    <row r="6" spans="1:8">
      <c r="A6" s="120"/>
      <c r="B6" s="121"/>
      <c r="C6" s="122"/>
      <c r="D6" s="123">
        <v>24053</v>
      </c>
      <c r="E6" s="124"/>
      <c r="F6" s="125">
        <v>23714</v>
      </c>
      <c r="G6" s="126"/>
      <c r="H6" s="127"/>
    </row>
    <row r="7" spans="1:8">
      <c r="A7" s="108" t="s">
        <v>510</v>
      </c>
      <c r="B7" s="113"/>
      <c r="C7" s="114"/>
      <c r="D7" s="115">
        <v>34425</v>
      </c>
      <c r="E7" s="116"/>
      <c r="F7" s="117">
        <v>41705</v>
      </c>
      <c r="G7" s="118"/>
      <c r="H7" s="119"/>
    </row>
    <row r="8" spans="1:8">
      <c r="A8" s="120"/>
      <c r="B8" s="121"/>
      <c r="C8" s="122"/>
      <c r="D8" s="123">
        <v>19174</v>
      </c>
      <c r="E8" s="124"/>
      <c r="F8" s="125">
        <v>22742</v>
      </c>
      <c r="G8" s="126"/>
      <c r="H8" s="127"/>
    </row>
    <row r="9" spans="1:8">
      <c r="A9" s="108" t="s">
        <v>511</v>
      </c>
      <c r="B9" s="113"/>
      <c r="C9" s="114"/>
      <c r="D9" s="115">
        <v>60076</v>
      </c>
      <c r="E9" s="116"/>
      <c r="F9" s="117">
        <v>47677</v>
      </c>
      <c r="G9" s="118"/>
      <c r="H9" s="119"/>
    </row>
    <row r="10" spans="1:8">
      <c r="A10" s="120"/>
      <c r="B10" s="121"/>
      <c r="C10" s="122"/>
      <c r="D10" s="123">
        <v>34762</v>
      </c>
      <c r="E10" s="124"/>
      <c r="F10" s="125">
        <v>23360</v>
      </c>
      <c r="G10" s="126"/>
      <c r="H10" s="127"/>
    </row>
    <row r="11" spans="1:8">
      <c r="A11" s="108" t="s">
        <v>512</v>
      </c>
      <c r="B11" s="113"/>
      <c r="C11" s="114"/>
      <c r="D11" s="115">
        <v>67402</v>
      </c>
      <c r="E11" s="116"/>
      <c r="F11" s="117">
        <v>51613</v>
      </c>
      <c r="G11" s="118"/>
      <c r="H11" s="119"/>
    </row>
    <row r="12" spans="1:8">
      <c r="A12" s="120"/>
      <c r="B12" s="121"/>
      <c r="C12" s="128"/>
      <c r="D12" s="123">
        <v>27438</v>
      </c>
      <c r="E12" s="124"/>
      <c r="F12" s="125">
        <v>25872</v>
      </c>
      <c r="G12" s="126"/>
      <c r="H12" s="127"/>
    </row>
    <row r="13" spans="1:8">
      <c r="A13" s="108"/>
      <c r="B13" s="113"/>
      <c r="C13" s="129"/>
      <c r="D13" s="130">
        <v>49052</v>
      </c>
      <c r="E13" s="131"/>
      <c r="F13" s="132">
        <v>46402</v>
      </c>
      <c r="G13" s="133"/>
      <c r="H13" s="119"/>
    </row>
    <row r="14" spans="1:8">
      <c r="A14" s="120"/>
      <c r="B14" s="121"/>
      <c r="C14" s="122"/>
      <c r="D14" s="123">
        <v>24980</v>
      </c>
      <c r="E14" s="124"/>
      <c r="F14" s="125">
        <v>24498</v>
      </c>
      <c r="G14" s="126"/>
      <c r="H14" s="127"/>
    </row>
    <row r="17" spans="1:11">
      <c r="A17" s="104" t="s">
        <v>39</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40</v>
      </c>
      <c r="B19" s="134">
        <f>ROUND(VALUE(SUBSTITUTE(実質収支比率等に係る経年分析!F$48,"▲","-")),2)</f>
        <v>1.37</v>
      </c>
      <c r="C19" s="134">
        <f>ROUND(VALUE(SUBSTITUTE(実質収支比率等に係る経年分析!G$48,"▲","-")),2)</f>
        <v>1.25</v>
      </c>
      <c r="D19" s="134">
        <f>ROUND(VALUE(SUBSTITUTE(実質収支比率等に係る経年分析!H$48,"▲","-")),2)</f>
        <v>1.61</v>
      </c>
      <c r="E19" s="134">
        <f>ROUND(VALUE(SUBSTITUTE(実質収支比率等に係る経年分析!I$48,"▲","-")),2)</f>
        <v>2.14</v>
      </c>
      <c r="F19" s="134">
        <f>ROUND(VALUE(SUBSTITUTE(実質収支比率等に係る経年分析!J$48,"▲","-")),2)</f>
        <v>3.66</v>
      </c>
    </row>
    <row r="20" spans="1:11">
      <c r="A20" s="134" t="s">
        <v>41</v>
      </c>
      <c r="B20" s="134">
        <f>ROUND(VALUE(SUBSTITUTE(実質収支比率等に係る経年分析!F$47,"▲","-")),2)</f>
        <v>0.59</v>
      </c>
      <c r="C20" s="134">
        <f>ROUND(VALUE(SUBSTITUTE(実質収支比率等に係る経年分析!G$47,"▲","-")),2)</f>
        <v>0.52</v>
      </c>
      <c r="D20" s="134">
        <f>ROUND(VALUE(SUBSTITUTE(実質収支比率等に係る経年分析!H$47,"▲","-")),2)</f>
        <v>0.53</v>
      </c>
      <c r="E20" s="134">
        <f>ROUND(VALUE(SUBSTITUTE(実質収支比率等に係る経年分析!I$47,"▲","-")),2)</f>
        <v>0.52</v>
      </c>
      <c r="F20" s="134">
        <f>ROUND(VALUE(SUBSTITUTE(実質収支比率等に係る経年分析!J$47,"▲","-")),2)</f>
        <v>1.55</v>
      </c>
    </row>
    <row r="21" spans="1:11">
      <c r="A21" s="134" t="s">
        <v>42</v>
      </c>
      <c r="B21" s="134">
        <f>IF(ISNUMBER(VALUE(SUBSTITUTE(実質収支比率等に係る経年分析!F$49,"▲","-"))),ROUND(VALUE(SUBSTITUTE(実質収支比率等に係る経年分析!F$49,"▲","-")),2),NA())</f>
        <v>0.15</v>
      </c>
      <c r="C21" s="134">
        <f>IF(ISNUMBER(VALUE(SUBSTITUTE(実質収支比率等に係る経年分析!G$49,"▲","-"))),ROUND(VALUE(SUBSTITUTE(実質収支比率等に係る経年分析!G$49,"▲","-")),2),NA())</f>
        <v>-0.2</v>
      </c>
      <c r="D21" s="134">
        <f>IF(ISNUMBER(VALUE(SUBSTITUTE(実質収支比率等に係る経年分析!H$49,"▲","-"))),ROUND(VALUE(SUBSTITUTE(実質収支比率等に係る経年分析!H$49,"▲","-")),2),NA())</f>
        <v>0.44</v>
      </c>
      <c r="E21" s="134">
        <f>IF(ISNUMBER(VALUE(SUBSTITUTE(実質収支比率等に係る経年分析!I$49,"▲","-"))),ROUND(VALUE(SUBSTITUTE(実質収支比率等に係る経年分析!I$49,"▲","-")),2),NA())</f>
        <v>0.55000000000000004</v>
      </c>
      <c r="F21" s="134">
        <f>IF(ISNUMBER(VALUE(SUBSTITUTE(実質収支比率等に係る経年分析!J$49,"▲","-"))),ROUND(VALUE(SUBSTITUTE(実質収支比率等に係る経年分析!J$49,"▲","-")),2),NA())</f>
        <v>2.56</v>
      </c>
    </row>
    <row r="24" spans="1:11">
      <c r="A24" s="104" t="s">
        <v>43</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0.16</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0.06</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0.06</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交通事業会計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0.28999999999999998</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0.57999999999999996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0.78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0.93</v>
      </c>
    </row>
    <row r="31" spans="1:11">
      <c r="A31" s="135" t="str">
        <f>IF(連結実質赤字比率に係る赤字・黒字の構成分析!C$39="",NA(),連結実質赤字比率に係る赤字・黒字の構成分析!C$39)</f>
        <v>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1.45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1.59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2.0299999999999998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2.66</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2.57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2.88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3.21</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2.0699999999999998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3.65</v>
      </c>
    </row>
    <row r="34" spans="1:16">
      <c r="A34" s="135" t="str">
        <f>IF(連結実質赤字比率に係る赤字・黒字の構成分析!C$36="",NA(),連結実質赤字比率に係る赤字・黒字の構成分析!C$36)</f>
        <v>国民健康保険事業特別会計</v>
      </c>
      <c r="B34" s="135">
        <f>IF(ROUND(VALUE(SUBSTITUTE(連結実質赤字比率に係る赤字・黒字の構成分析!F$36,"▲", "-")), 2) &lt; 0, ABS(ROUND(VALUE(SUBSTITUTE(連結実質赤字比率に係る赤字・黒字の構成分析!F$36,"▲", "-")), 2)), NA())</f>
        <v>0.16</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0.64</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0.32</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0.18</v>
      </c>
      <c r="I34" s="135" t="e">
        <f>IF(ROUND(VALUE(SUBSTITUTE(連結実質赤字比率に係る赤字・黒字の構成分析!I$36,"▲", "-")), 2) &gt;= 0, ABS(ROUND(VALUE(SUBSTITUTE(連結実質赤字比率に係る赤字・黒字の構成分析!I$36,"▲", "-")), 2)), NA())</f>
        <v>#N/A</v>
      </c>
      <c r="J34" s="135">
        <f>IF(ROUND(VALUE(SUBSTITUTE(連結実質赤字比率に係る赤字・黒字の構成分析!J$36,"▲", "-")), 2) &lt; 0, ABS(ROUND(VALUE(SUBSTITUTE(連結実質赤字比率に係る赤字・黒字の構成分析!J$36,"▲", "-")), 2)), NA())</f>
        <v>0.46</v>
      </c>
      <c r="K34" s="135" t="e">
        <f>IF(ROUND(VALUE(SUBSTITUTE(連結実質赤字比率に係る赤字・黒字の構成分析!J$36,"▲", "-")), 2) &gt;= 0, ABS(ROUND(VALUE(SUBSTITUTE(連結実質赤字比率に係る赤字・黒字の構成分析!J$36,"▲", "-")), 2)), NA())</f>
        <v>#N/A</v>
      </c>
    </row>
    <row r="35" spans="1:16">
      <c r="A35" s="135" t="str">
        <f>IF(連結実質赤字比率に係る赤字・黒字の構成分析!C$35="",NA(),連結実質赤字比率に係る赤字・黒字の構成分析!C$35)</f>
        <v>自転車競走事業特別会計</v>
      </c>
      <c r="B35" s="135">
        <f>IF(ROUND(VALUE(SUBSTITUTE(連結実質赤字比率に係る赤字・黒字の構成分析!F$35,"▲", "-")), 2) &lt; 0, ABS(ROUND(VALUE(SUBSTITUTE(連結実質赤字比率に係る赤字・黒字の構成分析!F$35,"▲", "-")), 2)), NA())</f>
        <v>0.79</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0.83</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0.86</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0.79</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0.71</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病院事業会計</v>
      </c>
      <c r="B36" s="135">
        <f>IF(ROUND(VALUE(SUBSTITUTE(連結実質赤字比率に係る赤字・黒字の構成分析!F$34,"▲", "-")), 2) &lt; 0, ABS(ROUND(VALUE(SUBSTITUTE(連結実質赤字比率に係る赤字・黒字の構成分析!F$34,"▲", "-")), 2)), NA())</f>
        <v>1.56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0.95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0.35</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0.06</v>
      </c>
      <c r="J36" s="135">
        <f>IF(ROUND(VALUE(SUBSTITUTE(連結実質赤字比率に係る赤字・黒字の構成分析!J$34,"▲", "-")), 2) &lt; 0, ABS(ROUND(VALUE(SUBSTITUTE(連結実質赤字比率に係る赤字・黒字の構成分析!J$34,"▲", "-")), 2)), NA())</f>
        <v>1.23</v>
      </c>
      <c r="K36" s="135" t="e">
        <f>IF(ROUND(VALUE(SUBSTITUTE(連結実質赤字比率に係る赤字・黒字の構成分析!J$34,"▲", "-")), 2) &gt;= 0, ABS(ROUND(VALUE(SUBSTITUTE(連結実質赤字比率に係る赤字・黒字の構成分析!J$34,"▲", "-")), 2)), NA())</f>
        <v>#N/A</v>
      </c>
    </row>
    <row r="39" spans="1:16">
      <c r="A39" s="104" t="s">
        <v>46</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14193</v>
      </c>
      <c r="E42" s="136"/>
      <c r="F42" s="136"/>
      <c r="G42" s="136">
        <f>'実質公債費比率（分子）の構造'!L$52</f>
        <v>14360</v>
      </c>
      <c r="H42" s="136"/>
      <c r="I42" s="136"/>
      <c r="J42" s="136">
        <f>'実質公債費比率（分子）の構造'!M$52</f>
        <v>13934</v>
      </c>
      <c r="K42" s="136"/>
      <c r="L42" s="136"/>
      <c r="M42" s="136">
        <f>'実質公債費比率（分子）の構造'!N$52</f>
        <v>14061</v>
      </c>
      <c r="N42" s="136"/>
      <c r="O42" s="136"/>
      <c r="P42" s="136">
        <f>'実質公債費比率（分子）の構造'!O$52</f>
        <v>14324</v>
      </c>
    </row>
    <row r="43" spans="1:16">
      <c r="A43" s="136" t="s">
        <v>17</v>
      </c>
      <c r="B43" s="136">
        <f>'実質公債費比率（分子）の構造'!K$51</f>
        <v>1</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0</v>
      </c>
      <c r="O43" s="136"/>
      <c r="P43" s="136"/>
    </row>
    <row r="44" spans="1:16">
      <c r="A44" s="136" t="s">
        <v>50</v>
      </c>
      <c r="B44" s="136">
        <f>'実質公債費比率（分子）の構造'!K$50</f>
        <v>237</v>
      </c>
      <c r="C44" s="136"/>
      <c r="D44" s="136"/>
      <c r="E44" s="136">
        <f>'実質公債費比率（分子）の構造'!L$50</f>
        <v>225</v>
      </c>
      <c r="F44" s="136"/>
      <c r="G44" s="136"/>
      <c r="H44" s="136">
        <f>'実質公債費比率（分子）の構造'!M$50</f>
        <v>223</v>
      </c>
      <c r="I44" s="136"/>
      <c r="J44" s="136"/>
      <c r="K44" s="136">
        <f>'実質公債費比率（分子）の構造'!N$50</f>
        <v>232</v>
      </c>
      <c r="L44" s="136"/>
      <c r="M44" s="136"/>
      <c r="N44" s="136">
        <f>'実質公債費比率（分子）の構造'!O$50</f>
        <v>37</v>
      </c>
      <c r="O44" s="136"/>
      <c r="P44" s="136"/>
    </row>
    <row r="45" spans="1:16">
      <c r="A45" s="136" t="s">
        <v>51</v>
      </c>
      <c r="B45" s="136">
        <f>'実質公債費比率（分子）の構造'!K$49</f>
        <v>123</v>
      </c>
      <c r="C45" s="136"/>
      <c r="D45" s="136"/>
      <c r="E45" s="136">
        <f>'実質公債費比率（分子）の構造'!L$49</f>
        <v>201</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52</v>
      </c>
      <c r="B46" s="136">
        <f>'実質公債費比率（分子）の構造'!K$48</f>
        <v>2596</v>
      </c>
      <c r="C46" s="136"/>
      <c r="D46" s="136"/>
      <c r="E46" s="136">
        <f>'実質公債費比率（分子）の構造'!L$48</f>
        <v>3281</v>
      </c>
      <c r="F46" s="136"/>
      <c r="G46" s="136"/>
      <c r="H46" s="136">
        <f>'実質公債費比率（分子）の構造'!M$48</f>
        <v>2500</v>
      </c>
      <c r="I46" s="136"/>
      <c r="J46" s="136"/>
      <c r="K46" s="136">
        <f>'実質公債費比率（分子）の構造'!N$48</f>
        <v>2350</v>
      </c>
      <c r="L46" s="136"/>
      <c r="M46" s="136"/>
      <c r="N46" s="136">
        <f>'実質公債費比率（分子）の構造'!O$48</f>
        <v>2399</v>
      </c>
      <c r="O46" s="136"/>
      <c r="P46" s="136"/>
    </row>
    <row r="47" spans="1:16">
      <c r="A47" s="136" t="s">
        <v>53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12</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54</v>
      </c>
      <c r="B49" s="136">
        <f>'実質公債費比率（分子）の構造'!K$45</f>
        <v>16044</v>
      </c>
      <c r="C49" s="136"/>
      <c r="D49" s="136"/>
      <c r="E49" s="136">
        <f>'実質公債費比率（分子）の構造'!L$45</f>
        <v>16411</v>
      </c>
      <c r="F49" s="136"/>
      <c r="G49" s="136"/>
      <c r="H49" s="136">
        <f>'実質公債費比率（分子）の構造'!M$45</f>
        <v>16462</v>
      </c>
      <c r="I49" s="136"/>
      <c r="J49" s="136"/>
      <c r="K49" s="136">
        <f>'実質公債費比率（分子）の構造'!N$45</f>
        <v>16504</v>
      </c>
      <c r="L49" s="136"/>
      <c r="M49" s="136"/>
      <c r="N49" s="136">
        <f>'実質公債費比率（分子）の構造'!O$45</f>
        <v>16312</v>
      </c>
      <c r="O49" s="136"/>
      <c r="P49" s="136"/>
    </row>
    <row r="50" spans="1:16">
      <c r="A50" s="136" t="s">
        <v>55</v>
      </c>
      <c r="B50" s="136" t="e">
        <f>NA()</f>
        <v>#N/A</v>
      </c>
      <c r="C50" s="136">
        <f>IF(ISNUMBER('実質公債費比率（分子）の構造'!K$53),'実質公債費比率（分子）の構造'!K$53,NA())</f>
        <v>4808</v>
      </c>
      <c r="D50" s="136" t="e">
        <f>NA()</f>
        <v>#N/A</v>
      </c>
      <c r="E50" s="136" t="e">
        <f>NA()</f>
        <v>#N/A</v>
      </c>
      <c r="F50" s="136">
        <f>IF(ISNUMBER('実質公債費比率（分子）の構造'!L$53),'実質公債費比率（分子）の構造'!L$53,NA())</f>
        <v>5758</v>
      </c>
      <c r="G50" s="136" t="e">
        <f>NA()</f>
        <v>#N/A</v>
      </c>
      <c r="H50" s="136" t="e">
        <f>NA()</f>
        <v>#N/A</v>
      </c>
      <c r="I50" s="136">
        <f>IF(ISNUMBER('実質公債費比率（分子）の構造'!M$53),'実質公債費比率（分子）の構造'!M$53,NA())</f>
        <v>5252</v>
      </c>
      <c r="J50" s="136" t="e">
        <f>NA()</f>
        <v>#N/A</v>
      </c>
      <c r="K50" s="136" t="e">
        <f>NA()</f>
        <v>#N/A</v>
      </c>
      <c r="L50" s="136">
        <f>IF(ISNUMBER('実質公債費比率（分子）の構造'!N$53),'実質公債費比率（分子）の構造'!N$53,NA())</f>
        <v>5026</v>
      </c>
      <c r="M50" s="136" t="e">
        <f>NA()</f>
        <v>#N/A</v>
      </c>
      <c r="N50" s="136" t="e">
        <f>NA()</f>
        <v>#N/A</v>
      </c>
      <c r="O50" s="136">
        <f>IF(ISNUMBER('実質公債費比率（分子）の構造'!O$53),'実質公債費比率（分子）の構造'!O$53,NA())</f>
        <v>4424</v>
      </c>
      <c r="P50" s="136" t="e">
        <f>NA()</f>
        <v>#N/A</v>
      </c>
    </row>
    <row r="53" spans="1:16">
      <c r="A53" s="104" t="s">
        <v>56</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57</v>
      </c>
      <c r="C55" s="135"/>
      <c r="D55" s="135" t="s">
        <v>58</v>
      </c>
      <c r="E55" s="135" t="s">
        <v>57</v>
      </c>
      <c r="F55" s="135"/>
      <c r="G55" s="135" t="s">
        <v>58</v>
      </c>
      <c r="H55" s="135" t="s">
        <v>57</v>
      </c>
      <c r="I55" s="135"/>
      <c r="J55" s="135" t="s">
        <v>58</v>
      </c>
      <c r="K55" s="135" t="s">
        <v>57</v>
      </c>
      <c r="L55" s="135"/>
      <c r="M55" s="135" t="s">
        <v>58</v>
      </c>
      <c r="N55" s="135" t="s">
        <v>57</v>
      </c>
      <c r="O55" s="135"/>
      <c r="P55" s="135" t="s">
        <v>58</v>
      </c>
    </row>
    <row r="56" spans="1:16">
      <c r="A56" s="135" t="s">
        <v>35</v>
      </c>
      <c r="B56" s="135"/>
      <c r="C56" s="135"/>
      <c r="D56" s="135">
        <f>'将来負担比率（分子）の構造'!I$51</f>
        <v>123819</v>
      </c>
      <c r="E56" s="135"/>
      <c r="F56" s="135"/>
      <c r="G56" s="135">
        <f>'将来負担比率（分子）の構造'!J$51</f>
        <v>123046</v>
      </c>
      <c r="H56" s="135"/>
      <c r="I56" s="135"/>
      <c r="J56" s="135">
        <f>'将来負担比率（分子）の構造'!K$51</f>
        <v>121905</v>
      </c>
      <c r="K56" s="135"/>
      <c r="L56" s="135"/>
      <c r="M56" s="135">
        <f>'将来負担比率（分子）の構造'!L$51</f>
        <v>123679</v>
      </c>
      <c r="N56" s="135"/>
      <c r="O56" s="135"/>
      <c r="P56" s="135">
        <f>'将来負担比率（分子）の構造'!M$51</f>
        <v>125693</v>
      </c>
    </row>
    <row r="57" spans="1:16">
      <c r="A57" s="135" t="s">
        <v>34</v>
      </c>
      <c r="B57" s="135"/>
      <c r="C57" s="135"/>
      <c r="D57" s="135">
        <f>'将来負担比率（分子）の構造'!I$50</f>
        <v>22977</v>
      </c>
      <c r="E57" s="135"/>
      <c r="F57" s="135"/>
      <c r="G57" s="135">
        <f>'将来負担比率（分子）の構造'!J$50</f>
        <v>28005</v>
      </c>
      <c r="H57" s="135"/>
      <c r="I57" s="135"/>
      <c r="J57" s="135">
        <f>'将来負担比率（分子）の構造'!K$50</f>
        <v>32212</v>
      </c>
      <c r="K57" s="135"/>
      <c r="L57" s="135"/>
      <c r="M57" s="135">
        <f>'将来負担比率（分子）の構造'!L$50</f>
        <v>30358</v>
      </c>
      <c r="N57" s="135"/>
      <c r="O57" s="135"/>
      <c r="P57" s="135">
        <f>'将来負担比率（分子）の構造'!M$50</f>
        <v>27667</v>
      </c>
    </row>
    <row r="58" spans="1:16">
      <c r="A58" s="135" t="s">
        <v>33</v>
      </c>
      <c r="B58" s="135"/>
      <c r="C58" s="135"/>
      <c r="D58" s="135">
        <f>'将来負担比率（分子）の構造'!I$49</f>
        <v>8884</v>
      </c>
      <c r="E58" s="135"/>
      <c r="F58" s="135"/>
      <c r="G58" s="135">
        <f>'将来負担比率（分子）の構造'!J$49</f>
        <v>8272</v>
      </c>
      <c r="H58" s="135"/>
      <c r="I58" s="135"/>
      <c r="J58" s="135">
        <f>'将来負担比率（分子）の構造'!K$49</f>
        <v>7483</v>
      </c>
      <c r="K58" s="135"/>
      <c r="L58" s="135"/>
      <c r="M58" s="135">
        <f>'将来負担比率（分子）の構造'!L$49</f>
        <v>8361</v>
      </c>
      <c r="N58" s="135"/>
      <c r="O58" s="135"/>
      <c r="P58" s="135">
        <f>'将来負担比率（分子）の構造'!M$49</f>
        <v>9512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2851</v>
      </c>
      <c r="C61" s="135"/>
      <c r="D61" s="135"/>
      <c r="E61" s="135">
        <f>'将来負担比率（分子）の構造'!J$46</f>
        <v>2628</v>
      </c>
      <c r="F61" s="135"/>
      <c r="G61" s="135"/>
      <c r="H61" s="135">
        <f>'将来負担比率（分子）の構造'!K$46</f>
        <v>2392</v>
      </c>
      <c r="I61" s="135"/>
      <c r="J61" s="135"/>
      <c r="K61" s="135">
        <f>'将来負担比率（分子）の構造'!L$46</f>
        <v>2289</v>
      </c>
      <c r="L61" s="135"/>
      <c r="M61" s="135"/>
      <c r="N61" s="135">
        <f>'将来負担比率（分子）の構造'!M$46</f>
        <v>2159</v>
      </c>
      <c r="O61" s="135"/>
      <c r="P61" s="135"/>
    </row>
    <row r="62" spans="1:16">
      <c r="A62" s="135" t="s">
        <v>28</v>
      </c>
      <c r="B62" s="135">
        <f>'将来負担比率（分子）の構造'!I$45</f>
        <v>22849</v>
      </c>
      <c r="C62" s="135"/>
      <c r="D62" s="135"/>
      <c r="E62" s="135">
        <f>'将来負担比率（分子）の構造'!J$45</f>
        <v>23399</v>
      </c>
      <c r="F62" s="135"/>
      <c r="G62" s="135"/>
      <c r="H62" s="135">
        <f>'将来負担比率（分子）の構造'!K$45</f>
        <v>21248</v>
      </c>
      <c r="I62" s="135"/>
      <c r="J62" s="135"/>
      <c r="K62" s="135">
        <f>'将来負担比率（分子）の構造'!L$45</f>
        <v>20291</v>
      </c>
      <c r="L62" s="135"/>
      <c r="M62" s="135"/>
      <c r="N62" s="135">
        <f>'将来負担比率（分子）の構造'!M$45</f>
        <v>18939</v>
      </c>
      <c r="O62" s="135"/>
      <c r="P62" s="135"/>
    </row>
    <row r="63" spans="1:16">
      <c r="A63" s="135" t="s">
        <v>27</v>
      </c>
      <c r="B63" s="135">
        <f>'将来負担比率（分子）の構造'!I$44</f>
        <v>4831</v>
      </c>
      <c r="C63" s="135"/>
      <c r="D63" s="135"/>
      <c r="E63" s="135">
        <f>'将来負担比率（分子）の構造'!J$44</f>
        <v>4385</v>
      </c>
      <c r="F63" s="135"/>
      <c r="G63" s="135"/>
      <c r="H63" s="135">
        <f>'将来負担比率（分子）の構造'!K$44</f>
        <v>3936</v>
      </c>
      <c r="I63" s="135"/>
      <c r="J63" s="135"/>
      <c r="K63" s="135">
        <f>'将来負担比率（分子）の構造'!L$44</f>
        <v>3482</v>
      </c>
      <c r="L63" s="135"/>
      <c r="M63" s="135"/>
      <c r="N63" s="135">
        <f>'将来負担比率（分子）の構造'!M$44</f>
        <v>3024</v>
      </c>
      <c r="O63" s="135"/>
      <c r="P63" s="135"/>
    </row>
    <row r="64" spans="1:16">
      <c r="A64" s="135" t="s">
        <v>26</v>
      </c>
      <c r="B64" s="135">
        <f>'将来負担比率（分子）の構造'!I$43</f>
        <v>34592</v>
      </c>
      <c r="C64" s="135"/>
      <c r="D64" s="135"/>
      <c r="E64" s="135">
        <f>'将来負担比率（分子）の構造'!J$43</f>
        <v>31945</v>
      </c>
      <c r="F64" s="135"/>
      <c r="G64" s="135"/>
      <c r="H64" s="135">
        <f>'将来負担比率（分子）の構造'!K$43</f>
        <v>31509</v>
      </c>
      <c r="I64" s="135"/>
      <c r="J64" s="135"/>
      <c r="K64" s="135">
        <f>'将来負担比率（分子）の構造'!L$43</f>
        <v>32119</v>
      </c>
      <c r="L64" s="135"/>
      <c r="M64" s="135"/>
      <c r="N64" s="135">
        <f>'将来負担比率（分子）の構造'!M$43</f>
        <v>31470</v>
      </c>
      <c r="O64" s="135"/>
      <c r="P64" s="135"/>
    </row>
    <row r="65" spans="1:16">
      <c r="A65" s="135" t="s">
        <v>25</v>
      </c>
      <c r="B65" s="135">
        <f>'将来負担比率（分子）の構造'!I$42</f>
        <v>2328</v>
      </c>
      <c r="C65" s="135"/>
      <c r="D65" s="135"/>
      <c r="E65" s="135">
        <f>'将来負担比率（分子）の構造'!J$42</f>
        <v>2025</v>
      </c>
      <c r="F65" s="135"/>
      <c r="G65" s="135"/>
      <c r="H65" s="135">
        <f>'将来負担比率（分子）の構造'!K$42</f>
        <v>1889</v>
      </c>
      <c r="I65" s="135"/>
      <c r="J65" s="135"/>
      <c r="K65" s="135">
        <f>'将来負担比率（分子）の構造'!L$42</f>
        <v>2208</v>
      </c>
      <c r="L65" s="135"/>
      <c r="M65" s="135"/>
      <c r="N65" s="135">
        <f>'将来負担比率（分子）の構造'!M$42</f>
        <v>1950</v>
      </c>
      <c r="O65" s="135"/>
      <c r="P65" s="135"/>
    </row>
    <row r="66" spans="1:16">
      <c r="A66" s="135" t="s">
        <v>24</v>
      </c>
      <c r="B66" s="135">
        <f>'将来負担比率（分子）の構造'!I$41</f>
        <v>156074</v>
      </c>
      <c r="C66" s="135"/>
      <c r="D66" s="135"/>
      <c r="E66" s="135">
        <f>'将来負担比率（分子）の構造'!J$41</f>
        <v>153689</v>
      </c>
      <c r="F66" s="135"/>
      <c r="G66" s="135"/>
      <c r="H66" s="135">
        <f>'将来負担比率（分子）の構造'!K$41</f>
        <v>148698</v>
      </c>
      <c r="I66" s="135"/>
      <c r="J66" s="135"/>
      <c r="K66" s="135">
        <f>'将来負担比率（分子）の構造'!L$41</f>
        <v>149444</v>
      </c>
      <c r="L66" s="135"/>
      <c r="M66" s="135"/>
      <c r="N66" s="135">
        <f>'将来負担比率（分子）の構造'!M$41</f>
        <v>150574</v>
      </c>
      <c r="O66" s="135"/>
      <c r="P66" s="135"/>
    </row>
    <row r="67" spans="1:16">
      <c r="A67" s="135" t="s">
        <v>59</v>
      </c>
      <c r="B67" s="135" t="e">
        <f>NA()</f>
        <v>#N/A</v>
      </c>
      <c r="C67" s="135">
        <f>IF(ISNUMBER('将来負担比率（分子）の構造'!I$52), IF('将来負担比率（分子）の構造'!I$52 &lt; 0, 0, '将来負担比率（分子）の構造'!I$52), NA())</f>
        <v>67846</v>
      </c>
      <c r="D67" s="135" t="e">
        <f>NA()</f>
        <v>#N/A</v>
      </c>
      <c r="E67" s="135" t="e">
        <f>NA()</f>
        <v>#N/A</v>
      </c>
      <c r="F67" s="135">
        <f>IF(ISNUMBER('将来負担比率（分子）の構造'!J$52), IF('将来負担比率（分子）の構造'!J$52 &lt; 0, 0, '将来負担比率（分子）の構造'!J$52), NA())</f>
        <v>58747</v>
      </c>
      <c r="G67" s="135" t="e">
        <f>NA()</f>
        <v>#N/A</v>
      </c>
      <c r="H67" s="135" t="e">
        <f>NA()</f>
        <v>#N/A</v>
      </c>
      <c r="I67" s="135">
        <f>IF(ISNUMBER('将来負担比率（分子）の構造'!K$52), IF('将来負担比率（分子）の構造'!K$52 &lt; 0, 0, '将来負担比率（分子）の構造'!K$52), NA())</f>
        <v>48071</v>
      </c>
      <c r="J67" s="135" t="e">
        <f>NA()</f>
        <v>#N/A</v>
      </c>
      <c r="K67" s="135" t="e">
        <f>NA()</f>
        <v>#N/A</v>
      </c>
      <c r="L67" s="135">
        <f>IF(ISNUMBER('将来負担比率（分子）の構造'!L$52), IF('将来負担比率（分子）の構造'!L$52 &lt; 0, 0, '将来負担比率（分子）の構造'!L$52), NA())</f>
        <v>47435</v>
      </c>
      <c r="M67" s="135" t="e">
        <f>NA()</f>
        <v>#N/A</v>
      </c>
      <c r="N67" s="135" t="e">
        <f>NA()</f>
        <v>#N/A</v>
      </c>
      <c r="O67" s="135">
        <f>IF(ISNUMBER('将来負担比率（分子）の構造'!M$52), IF('将来負担比率（分子）の構造'!M$52 &lt; 0, 0, '将来負担比率（分子）の構造'!M$52), NA())</f>
        <v>45245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32586370</v>
      </c>
      <c r="S5" s="583"/>
      <c r="T5" s="583"/>
      <c r="U5" s="583"/>
      <c r="V5" s="583"/>
      <c r="W5" s="583"/>
      <c r="X5" s="583"/>
      <c r="Y5" s="584"/>
      <c r="Z5" s="585">
        <v>23.4</v>
      </c>
      <c r="AA5" s="585"/>
      <c r="AB5" s="585"/>
      <c r="AC5" s="585"/>
      <c r="AD5" s="586">
        <v>30146432</v>
      </c>
      <c r="AE5" s="586"/>
      <c r="AF5" s="586"/>
      <c r="AG5" s="586"/>
      <c r="AH5" s="586"/>
      <c r="AI5" s="586"/>
      <c r="AJ5" s="586"/>
      <c r="AK5" s="586"/>
      <c r="AL5" s="587">
        <v>43.5</v>
      </c>
      <c r="AM5" s="588"/>
      <c r="AN5" s="588"/>
      <c r="AO5" s="589"/>
      <c r="AP5" s="579" t="s">
        <v>205</v>
      </c>
      <c r="AQ5" s="580"/>
      <c r="AR5" s="580"/>
      <c r="AS5" s="580"/>
      <c r="AT5" s="580"/>
      <c r="AU5" s="580"/>
      <c r="AV5" s="580"/>
      <c r="AW5" s="580"/>
      <c r="AX5" s="580"/>
      <c r="AY5" s="580"/>
      <c r="AZ5" s="580"/>
      <c r="BA5" s="580"/>
      <c r="BB5" s="580"/>
      <c r="BC5" s="580"/>
      <c r="BD5" s="580"/>
      <c r="BE5" s="580"/>
      <c r="BF5" s="581"/>
      <c r="BG5" s="593">
        <v>29936829</v>
      </c>
      <c r="BH5" s="594"/>
      <c r="BI5" s="594"/>
      <c r="BJ5" s="594"/>
      <c r="BK5" s="594"/>
      <c r="BL5" s="594"/>
      <c r="BM5" s="594"/>
      <c r="BN5" s="595"/>
      <c r="BO5" s="596">
        <v>91.9</v>
      </c>
      <c r="BP5" s="596"/>
      <c r="BQ5" s="596"/>
      <c r="BR5" s="596"/>
      <c r="BS5" s="597">
        <v>529678</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c r="B6" s="590" t="s">
        <v>209</v>
      </c>
      <c r="C6" s="591"/>
      <c r="D6" s="591"/>
      <c r="E6" s="591"/>
      <c r="F6" s="591"/>
      <c r="G6" s="591"/>
      <c r="H6" s="591"/>
      <c r="I6" s="591"/>
      <c r="J6" s="591"/>
      <c r="K6" s="591"/>
      <c r="L6" s="591"/>
      <c r="M6" s="591"/>
      <c r="N6" s="591"/>
      <c r="O6" s="591"/>
      <c r="P6" s="591"/>
      <c r="Q6" s="592"/>
      <c r="R6" s="593">
        <v>773068</v>
      </c>
      <c r="S6" s="594"/>
      <c r="T6" s="594"/>
      <c r="U6" s="594"/>
      <c r="V6" s="594"/>
      <c r="W6" s="594"/>
      <c r="X6" s="594"/>
      <c r="Y6" s="595"/>
      <c r="Z6" s="596">
        <v>0.6</v>
      </c>
      <c r="AA6" s="596"/>
      <c r="AB6" s="596"/>
      <c r="AC6" s="596"/>
      <c r="AD6" s="597">
        <v>773068</v>
      </c>
      <c r="AE6" s="597"/>
      <c r="AF6" s="597"/>
      <c r="AG6" s="597"/>
      <c r="AH6" s="597"/>
      <c r="AI6" s="597"/>
      <c r="AJ6" s="597"/>
      <c r="AK6" s="597"/>
      <c r="AL6" s="598">
        <v>1.1000000000000001</v>
      </c>
      <c r="AM6" s="599"/>
      <c r="AN6" s="599"/>
      <c r="AO6" s="600"/>
      <c r="AP6" s="590" t="s">
        <v>210</v>
      </c>
      <c r="AQ6" s="591"/>
      <c r="AR6" s="591"/>
      <c r="AS6" s="591"/>
      <c r="AT6" s="591"/>
      <c r="AU6" s="591"/>
      <c r="AV6" s="591"/>
      <c r="AW6" s="591"/>
      <c r="AX6" s="591"/>
      <c r="AY6" s="591"/>
      <c r="AZ6" s="591"/>
      <c r="BA6" s="591"/>
      <c r="BB6" s="591"/>
      <c r="BC6" s="591"/>
      <c r="BD6" s="591"/>
      <c r="BE6" s="591"/>
      <c r="BF6" s="592"/>
      <c r="BG6" s="593">
        <v>29936829</v>
      </c>
      <c r="BH6" s="594"/>
      <c r="BI6" s="594"/>
      <c r="BJ6" s="594"/>
      <c r="BK6" s="594"/>
      <c r="BL6" s="594"/>
      <c r="BM6" s="594"/>
      <c r="BN6" s="595"/>
      <c r="BO6" s="596">
        <v>91.9</v>
      </c>
      <c r="BP6" s="596"/>
      <c r="BQ6" s="596"/>
      <c r="BR6" s="596"/>
      <c r="BS6" s="597">
        <v>529678</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500635</v>
      </c>
      <c r="CS6" s="594"/>
      <c r="CT6" s="594"/>
      <c r="CU6" s="594"/>
      <c r="CV6" s="594"/>
      <c r="CW6" s="594"/>
      <c r="CX6" s="594"/>
      <c r="CY6" s="595"/>
      <c r="CZ6" s="596">
        <v>0.4</v>
      </c>
      <c r="DA6" s="596"/>
      <c r="DB6" s="596"/>
      <c r="DC6" s="596"/>
      <c r="DD6" s="602" t="s">
        <v>212</v>
      </c>
      <c r="DE6" s="594"/>
      <c r="DF6" s="594"/>
      <c r="DG6" s="594"/>
      <c r="DH6" s="594"/>
      <c r="DI6" s="594"/>
      <c r="DJ6" s="594"/>
      <c r="DK6" s="594"/>
      <c r="DL6" s="594"/>
      <c r="DM6" s="594"/>
      <c r="DN6" s="594"/>
      <c r="DO6" s="594"/>
      <c r="DP6" s="595"/>
      <c r="DQ6" s="602">
        <v>500635</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62346</v>
      </c>
      <c r="S7" s="594"/>
      <c r="T7" s="594"/>
      <c r="U7" s="594"/>
      <c r="V7" s="594"/>
      <c r="W7" s="594"/>
      <c r="X7" s="594"/>
      <c r="Y7" s="595"/>
      <c r="Z7" s="596">
        <v>0</v>
      </c>
      <c r="AA7" s="596"/>
      <c r="AB7" s="596"/>
      <c r="AC7" s="596"/>
      <c r="AD7" s="597">
        <v>62346</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14113965</v>
      </c>
      <c r="BH7" s="594"/>
      <c r="BI7" s="594"/>
      <c r="BJ7" s="594"/>
      <c r="BK7" s="594"/>
      <c r="BL7" s="594"/>
      <c r="BM7" s="594"/>
      <c r="BN7" s="595"/>
      <c r="BO7" s="596">
        <v>43.3</v>
      </c>
      <c r="BP7" s="596"/>
      <c r="BQ7" s="596"/>
      <c r="BR7" s="596"/>
      <c r="BS7" s="597">
        <v>489975</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8043504</v>
      </c>
      <c r="CS7" s="594"/>
      <c r="CT7" s="594"/>
      <c r="CU7" s="594"/>
      <c r="CV7" s="594"/>
      <c r="CW7" s="594"/>
      <c r="CX7" s="594"/>
      <c r="CY7" s="595"/>
      <c r="CZ7" s="596">
        <v>5.9</v>
      </c>
      <c r="DA7" s="596"/>
      <c r="DB7" s="596"/>
      <c r="DC7" s="596"/>
      <c r="DD7" s="602">
        <v>935570</v>
      </c>
      <c r="DE7" s="594"/>
      <c r="DF7" s="594"/>
      <c r="DG7" s="594"/>
      <c r="DH7" s="594"/>
      <c r="DI7" s="594"/>
      <c r="DJ7" s="594"/>
      <c r="DK7" s="594"/>
      <c r="DL7" s="594"/>
      <c r="DM7" s="594"/>
      <c r="DN7" s="594"/>
      <c r="DO7" s="594"/>
      <c r="DP7" s="595"/>
      <c r="DQ7" s="602">
        <v>7022814</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129641</v>
      </c>
      <c r="S8" s="594"/>
      <c r="T8" s="594"/>
      <c r="U8" s="594"/>
      <c r="V8" s="594"/>
      <c r="W8" s="594"/>
      <c r="X8" s="594"/>
      <c r="Y8" s="595"/>
      <c r="Z8" s="596">
        <v>0.1</v>
      </c>
      <c r="AA8" s="596"/>
      <c r="AB8" s="596"/>
      <c r="AC8" s="596"/>
      <c r="AD8" s="597">
        <v>129641</v>
      </c>
      <c r="AE8" s="597"/>
      <c r="AF8" s="597"/>
      <c r="AG8" s="597"/>
      <c r="AH8" s="597"/>
      <c r="AI8" s="597"/>
      <c r="AJ8" s="597"/>
      <c r="AK8" s="597"/>
      <c r="AL8" s="598">
        <v>0.2</v>
      </c>
      <c r="AM8" s="599"/>
      <c r="AN8" s="599"/>
      <c r="AO8" s="600"/>
      <c r="AP8" s="590" t="s">
        <v>217</v>
      </c>
      <c r="AQ8" s="591"/>
      <c r="AR8" s="591"/>
      <c r="AS8" s="591"/>
      <c r="AT8" s="591"/>
      <c r="AU8" s="591"/>
      <c r="AV8" s="591"/>
      <c r="AW8" s="591"/>
      <c r="AX8" s="591"/>
      <c r="AY8" s="591"/>
      <c r="AZ8" s="591"/>
      <c r="BA8" s="591"/>
      <c r="BB8" s="591"/>
      <c r="BC8" s="591"/>
      <c r="BD8" s="591"/>
      <c r="BE8" s="591"/>
      <c r="BF8" s="592"/>
      <c r="BG8" s="593">
        <v>414301</v>
      </c>
      <c r="BH8" s="594"/>
      <c r="BI8" s="594"/>
      <c r="BJ8" s="594"/>
      <c r="BK8" s="594"/>
      <c r="BL8" s="594"/>
      <c r="BM8" s="594"/>
      <c r="BN8" s="595"/>
      <c r="BO8" s="596">
        <v>1.3</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56850022</v>
      </c>
      <c r="CS8" s="594"/>
      <c r="CT8" s="594"/>
      <c r="CU8" s="594"/>
      <c r="CV8" s="594"/>
      <c r="CW8" s="594"/>
      <c r="CX8" s="594"/>
      <c r="CY8" s="595"/>
      <c r="CZ8" s="596">
        <v>41.7</v>
      </c>
      <c r="DA8" s="596"/>
      <c r="DB8" s="596"/>
      <c r="DC8" s="596"/>
      <c r="DD8" s="602">
        <v>1022048</v>
      </c>
      <c r="DE8" s="594"/>
      <c r="DF8" s="594"/>
      <c r="DG8" s="594"/>
      <c r="DH8" s="594"/>
      <c r="DI8" s="594"/>
      <c r="DJ8" s="594"/>
      <c r="DK8" s="594"/>
      <c r="DL8" s="594"/>
      <c r="DM8" s="594"/>
      <c r="DN8" s="594"/>
      <c r="DO8" s="594"/>
      <c r="DP8" s="595"/>
      <c r="DQ8" s="602">
        <v>24713431</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69124</v>
      </c>
      <c r="S9" s="594"/>
      <c r="T9" s="594"/>
      <c r="U9" s="594"/>
      <c r="V9" s="594"/>
      <c r="W9" s="594"/>
      <c r="X9" s="594"/>
      <c r="Y9" s="595"/>
      <c r="Z9" s="596">
        <v>0</v>
      </c>
      <c r="AA9" s="596"/>
      <c r="AB9" s="596"/>
      <c r="AC9" s="596"/>
      <c r="AD9" s="597">
        <v>69124</v>
      </c>
      <c r="AE9" s="597"/>
      <c r="AF9" s="597"/>
      <c r="AG9" s="597"/>
      <c r="AH9" s="597"/>
      <c r="AI9" s="597"/>
      <c r="AJ9" s="597"/>
      <c r="AK9" s="597"/>
      <c r="AL9" s="598">
        <v>0.1</v>
      </c>
      <c r="AM9" s="599"/>
      <c r="AN9" s="599"/>
      <c r="AO9" s="600"/>
      <c r="AP9" s="590" t="s">
        <v>220</v>
      </c>
      <c r="AQ9" s="591"/>
      <c r="AR9" s="591"/>
      <c r="AS9" s="591"/>
      <c r="AT9" s="591"/>
      <c r="AU9" s="591"/>
      <c r="AV9" s="591"/>
      <c r="AW9" s="591"/>
      <c r="AX9" s="591"/>
      <c r="AY9" s="591"/>
      <c r="AZ9" s="591"/>
      <c r="BA9" s="591"/>
      <c r="BB9" s="591"/>
      <c r="BC9" s="591"/>
      <c r="BD9" s="591"/>
      <c r="BE9" s="591"/>
      <c r="BF9" s="592"/>
      <c r="BG9" s="593">
        <v>10703323</v>
      </c>
      <c r="BH9" s="594"/>
      <c r="BI9" s="594"/>
      <c r="BJ9" s="594"/>
      <c r="BK9" s="594"/>
      <c r="BL9" s="594"/>
      <c r="BM9" s="594"/>
      <c r="BN9" s="595"/>
      <c r="BO9" s="596">
        <v>32.799999999999997</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9560274</v>
      </c>
      <c r="CS9" s="594"/>
      <c r="CT9" s="594"/>
      <c r="CU9" s="594"/>
      <c r="CV9" s="594"/>
      <c r="CW9" s="594"/>
      <c r="CX9" s="594"/>
      <c r="CY9" s="595"/>
      <c r="CZ9" s="596">
        <v>7</v>
      </c>
      <c r="DA9" s="596"/>
      <c r="DB9" s="596"/>
      <c r="DC9" s="596"/>
      <c r="DD9" s="602">
        <v>488361</v>
      </c>
      <c r="DE9" s="594"/>
      <c r="DF9" s="594"/>
      <c r="DG9" s="594"/>
      <c r="DH9" s="594"/>
      <c r="DI9" s="594"/>
      <c r="DJ9" s="594"/>
      <c r="DK9" s="594"/>
      <c r="DL9" s="594"/>
      <c r="DM9" s="594"/>
      <c r="DN9" s="594"/>
      <c r="DO9" s="594"/>
      <c r="DP9" s="595"/>
      <c r="DQ9" s="602">
        <v>7495082</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3461791</v>
      </c>
      <c r="S10" s="594"/>
      <c r="T10" s="594"/>
      <c r="U10" s="594"/>
      <c r="V10" s="594"/>
      <c r="W10" s="594"/>
      <c r="X10" s="594"/>
      <c r="Y10" s="595"/>
      <c r="Z10" s="596">
        <v>2.5</v>
      </c>
      <c r="AA10" s="596"/>
      <c r="AB10" s="596"/>
      <c r="AC10" s="596"/>
      <c r="AD10" s="597">
        <v>3461791</v>
      </c>
      <c r="AE10" s="597"/>
      <c r="AF10" s="597"/>
      <c r="AG10" s="597"/>
      <c r="AH10" s="597"/>
      <c r="AI10" s="597"/>
      <c r="AJ10" s="597"/>
      <c r="AK10" s="597"/>
      <c r="AL10" s="598">
        <v>5</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911043</v>
      </c>
      <c r="BH10" s="594"/>
      <c r="BI10" s="594"/>
      <c r="BJ10" s="594"/>
      <c r="BK10" s="594"/>
      <c r="BL10" s="594"/>
      <c r="BM10" s="594"/>
      <c r="BN10" s="595"/>
      <c r="BO10" s="596">
        <v>2.8</v>
      </c>
      <c r="BP10" s="596"/>
      <c r="BQ10" s="596"/>
      <c r="BR10" s="596"/>
      <c r="BS10" s="602">
        <v>149855</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208081</v>
      </c>
      <c r="CS10" s="594"/>
      <c r="CT10" s="594"/>
      <c r="CU10" s="594"/>
      <c r="CV10" s="594"/>
      <c r="CW10" s="594"/>
      <c r="CX10" s="594"/>
      <c r="CY10" s="595"/>
      <c r="CZ10" s="596">
        <v>0.2</v>
      </c>
      <c r="DA10" s="596"/>
      <c r="DB10" s="596"/>
      <c r="DC10" s="596"/>
      <c r="DD10" s="602">
        <v>9765</v>
      </c>
      <c r="DE10" s="594"/>
      <c r="DF10" s="594"/>
      <c r="DG10" s="594"/>
      <c r="DH10" s="594"/>
      <c r="DI10" s="594"/>
      <c r="DJ10" s="594"/>
      <c r="DK10" s="594"/>
      <c r="DL10" s="594"/>
      <c r="DM10" s="594"/>
      <c r="DN10" s="594"/>
      <c r="DO10" s="594"/>
      <c r="DP10" s="595"/>
      <c r="DQ10" s="602">
        <v>107911</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v>15203</v>
      </c>
      <c r="S11" s="594"/>
      <c r="T11" s="594"/>
      <c r="U11" s="594"/>
      <c r="V11" s="594"/>
      <c r="W11" s="594"/>
      <c r="X11" s="594"/>
      <c r="Y11" s="595"/>
      <c r="Z11" s="596">
        <v>0</v>
      </c>
      <c r="AA11" s="596"/>
      <c r="AB11" s="596"/>
      <c r="AC11" s="596"/>
      <c r="AD11" s="597">
        <v>15203</v>
      </c>
      <c r="AE11" s="597"/>
      <c r="AF11" s="597"/>
      <c r="AG11" s="597"/>
      <c r="AH11" s="597"/>
      <c r="AI11" s="597"/>
      <c r="AJ11" s="597"/>
      <c r="AK11" s="597"/>
      <c r="AL11" s="598">
        <v>0</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2085298</v>
      </c>
      <c r="BH11" s="594"/>
      <c r="BI11" s="594"/>
      <c r="BJ11" s="594"/>
      <c r="BK11" s="594"/>
      <c r="BL11" s="594"/>
      <c r="BM11" s="594"/>
      <c r="BN11" s="595"/>
      <c r="BO11" s="596">
        <v>6.4</v>
      </c>
      <c r="BP11" s="596"/>
      <c r="BQ11" s="596"/>
      <c r="BR11" s="596"/>
      <c r="BS11" s="602">
        <v>340120</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787108</v>
      </c>
      <c r="CS11" s="594"/>
      <c r="CT11" s="594"/>
      <c r="CU11" s="594"/>
      <c r="CV11" s="594"/>
      <c r="CW11" s="594"/>
      <c r="CX11" s="594"/>
      <c r="CY11" s="595"/>
      <c r="CZ11" s="596">
        <v>0.6</v>
      </c>
      <c r="DA11" s="596"/>
      <c r="DB11" s="596"/>
      <c r="DC11" s="596"/>
      <c r="DD11" s="602">
        <v>165976</v>
      </c>
      <c r="DE11" s="594"/>
      <c r="DF11" s="594"/>
      <c r="DG11" s="594"/>
      <c r="DH11" s="594"/>
      <c r="DI11" s="594"/>
      <c r="DJ11" s="594"/>
      <c r="DK11" s="594"/>
      <c r="DL11" s="594"/>
      <c r="DM11" s="594"/>
      <c r="DN11" s="594"/>
      <c r="DO11" s="594"/>
      <c r="DP11" s="595"/>
      <c r="DQ11" s="602">
        <v>470383</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12756843</v>
      </c>
      <c r="BH12" s="594"/>
      <c r="BI12" s="594"/>
      <c r="BJ12" s="594"/>
      <c r="BK12" s="594"/>
      <c r="BL12" s="594"/>
      <c r="BM12" s="594"/>
      <c r="BN12" s="595"/>
      <c r="BO12" s="596">
        <v>39.1</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8082579</v>
      </c>
      <c r="CS12" s="594"/>
      <c r="CT12" s="594"/>
      <c r="CU12" s="594"/>
      <c r="CV12" s="594"/>
      <c r="CW12" s="594"/>
      <c r="CX12" s="594"/>
      <c r="CY12" s="595"/>
      <c r="CZ12" s="596">
        <v>5.9</v>
      </c>
      <c r="DA12" s="596"/>
      <c r="DB12" s="596"/>
      <c r="DC12" s="596"/>
      <c r="DD12" s="602">
        <v>1129785</v>
      </c>
      <c r="DE12" s="594"/>
      <c r="DF12" s="594"/>
      <c r="DG12" s="594"/>
      <c r="DH12" s="594"/>
      <c r="DI12" s="594"/>
      <c r="DJ12" s="594"/>
      <c r="DK12" s="594"/>
      <c r="DL12" s="594"/>
      <c r="DM12" s="594"/>
      <c r="DN12" s="594"/>
      <c r="DO12" s="594"/>
      <c r="DP12" s="595"/>
      <c r="DQ12" s="602">
        <v>1407831</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82543</v>
      </c>
      <c r="S13" s="594"/>
      <c r="T13" s="594"/>
      <c r="U13" s="594"/>
      <c r="V13" s="594"/>
      <c r="W13" s="594"/>
      <c r="X13" s="594"/>
      <c r="Y13" s="595"/>
      <c r="Z13" s="596">
        <v>0.1</v>
      </c>
      <c r="AA13" s="596"/>
      <c r="AB13" s="596"/>
      <c r="AC13" s="596"/>
      <c r="AD13" s="597">
        <v>82543</v>
      </c>
      <c r="AE13" s="597"/>
      <c r="AF13" s="597"/>
      <c r="AG13" s="597"/>
      <c r="AH13" s="597"/>
      <c r="AI13" s="597"/>
      <c r="AJ13" s="597"/>
      <c r="AK13" s="597"/>
      <c r="AL13" s="598">
        <v>0.1</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12584863</v>
      </c>
      <c r="BH13" s="594"/>
      <c r="BI13" s="594"/>
      <c r="BJ13" s="594"/>
      <c r="BK13" s="594"/>
      <c r="BL13" s="594"/>
      <c r="BM13" s="594"/>
      <c r="BN13" s="595"/>
      <c r="BO13" s="596">
        <v>38.6</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12255275</v>
      </c>
      <c r="CS13" s="594"/>
      <c r="CT13" s="594"/>
      <c r="CU13" s="594"/>
      <c r="CV13" s="594"/>
      <c r="CW13" s="594"/>
      <c r="CX13" s="594"/>
      <c r="CY13" s="595"/>
      <c r="CZ13" s="596">
        <v>9</v>
      </c>
      <c r="DA13" s="596"/>
      <c r="DB13" s="596"/>
      <c r="DC13" s="596"/>
      <c r="DD13" s="602">
        <v>5502741</v>
      </c>
      <c r="DE13" s="594"/>
      <c r="DF13" s="594"/>
      <c r="DG13" s="594"/>
      <c r="DH13" s="594"/>
      <c r="DI13" s="594"/>
      <c r="DJ13" s="594"/>
      <c r="DK13" s="594"/>
      <c r="DL13" s="594"/>
      <c r="DM13" s="594"/>
      <c r="DN13" s="594"/>
      <c r="DO13" s="594"/>
      <c r="DP13" s="595"/>
      <c r="DQ13" s="602">
        <v>5474611</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456858</v>
      </c>
      <c r="BH14" s="594"/>
      <c r="BI14" s="594"/>
      <c r="BJ14" s="594"/>
      <c r="BK14" s="594"/>
      <c r="BL14" s="594"/>
      <c r="BM14" s="594"/>
      <c r="BN14" s="595"/>
      <c r="BO14" s="596">
        <v>1.4</v>
      </c>
      <c r="BP14" s="596"/>
      <c r="BQ14" s="596"/>
      <c r="BR14" s="596"/>
      <c r="BS14" s="602">
        <v>39703</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4984243</v>
      </c>
      <c r="CS14" s="594"/>
      <c r="CT14" s="594"/>
      <c r="CU14" s="594"/>
      <c r="CV14" s="594"/>
      <c r="CW14" s="594"/>
      <c r="CX14" s="594"/>
      <c r="CY14" s="595"/>
      <c r="CZ14" s="596">
        <v>3.7</v>
      </c>
      <c r="DA14" s="596"/>
      <c r="DB14" s="596"/>
      <c r="DC14" s="596"/>
      <c r="DD14" s="602">
        <v>1558033</v>
      </c>
      <c r="DE14" s="594"/>
      <c r="DF14" s="594"/>
      <c r="DG14" s="594"/>
      <c r="DH14" s="594"/>
      <c r="DI14" s="594"/>
      <c r="DJ14" s="594"/>
      <c r="DK14" s="594"/>
      <c r="DL14" s="594"/>
      <c r="DM14" s="594"/>
      <c r="DN14" s="594"/>
      <c r="DO14" s="594"/>
      <c r="DP14" s="595"/>
      <c r="DQ14" s="602">
        <v>3466250</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105052</v>
      </c>
      <c r="S15" s="594"/>
      <c r="T15" s="594"/>
      <c r="U15" s="594"/>
      <c r="V15" s="594"/>
      <c r="W15" s="594"/>
      <c r="X15" s="594"/>
      <c r="Y15" s="595"/>
      <c r="Z15" s="596">
        <v>0.1</v>
      </c>
      <c r="AA15" s="596"/>
      <c r="AB15" s="596"/>
      <c r="AC15" s="596"/>
      <c r="AD15" s="597">
        <v>105052</v>
      </c>
      <c r="AE15" s="597"/>
      <c r="AF15" s="597"/>
      <c r="AG15" s="597"/>
      <c r="AH15" s="597"/>
      <c r="AI15" s="597"/>
      <c r="AJ15" s="597"/>
      <c r="AK15" s="597"/>
      <c r="AL15" s="598">
        <v>0.2</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2609161</v>
      </c>
      <c r="BH15" s="594"/>
      <c r="BI15" s="594"/>
      <c r="BJ15" s="594"/>
      <c r="BK15" s="594"/>
      <c r="BL15" s="594"/>
      <c r="BM15" s="594"/>
      <c r="BN15" s="595"/>
      <c r="BO15" s="596">
        <v>8</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17988138</v>
      </c>
      <c r="CS15" s="594"/>
      <c r="CT15" s="594"/>
      <c r="CU15" s="594"/>
      <c r="CV15" s="594"/>
      <c r="CW15" s="594"/>
      <c r="CX15" s="594"/>
      <c r="CY15" s="595"/>
      <c r="CZ15" s="596">
        <v>13.2</v>
      </c>
      <c r="DA15" s="596"/>
      <c r="DB15" s="596"/>
      <c r="DC15" s="596"/>
      <c r="DD15" s="602">
        <v>7486071</v>
      </c>
      <c r="DE15" s="594"/>
      <c r="DF15" s="594"/>
      <c r="DG15" s="594"/>
      <c r="DH15" s="594"/>
      <c r="DI15" s="594"/>
      <c r="DJ15" s="594"/>
      <c r="DK15" s="594"/>
      <c r="DL15" s="594"/>
      <c r="DM15" s="594"/>
      <c r="DN15" s="594"/>
      <c r="DO15" s="594"/>
      <c r="DP15" s="595"/>
      <c r="DQ15" s="602">
        <v>10514148</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35798405</v>
      </c>
      <c r="S16" s="594"/>
      <c r="T16" s="594"/>
      <c r="U16" s="594"/>
      <c r="V16" s="594"/>
      <c r="W16" s="594"/>
      <c r="X16" s="594"/>
      <c r="Y16" s="595"/>
      <c r="Z16" s="596">
        <v>25.7</v>
      </c>
      <c r="AA16" s="596"/>
      <c r="AB16" s="596"/>
      <c r="AC16" s="596"/>
      <c r="AD16" s="597">
        <v>33994388</v>
      </c>
      <c r="AE16" s="597"/>
      <c r="AF16" s="597"/>
      <c r="AG16" s="597"/>
      <c r="AH16" s="597"/>
      <c r="AI16" s="597"/>
      <c r="AJ16" s="597"/>
      <c r="AK16" s="597"/>
      <c r="AL16" s="598">
        <v>49</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v>33994388</v>
      </c>
      <c r="S17" s="594"/>
      <c r="T17" s="594"/>
      <c r="U17" s="594"/>
      <c r="V17" s="594"/>
      <c r="W17" s="594"/>
      <c r="X17" s="594"/>
      <c r="Y17" s="595"/>
      <c r="Z17" s="596">
        <v>24.4</v>
      </c>
      <c r="AA17" s="596"/>
      <c r="AB17" s="596"/>
      <c r="AC17" s="596"/>
      <c r="AD17" s="597">
        <v>33994388</v>
      </c>
      <c r="AE17" s="597"/>
      <c r="AF17" s="597"/>
      <c r="AG17" s="597"/>
      <c r="AH17" s="597"/>
      <c r="AI17" s="597"/>
      <c r="AJ17" s="597"/>
      <c r="AK17" s="597"/>
      <c r="AL17" s="598">
        <v>49</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v>2</v>
      </c>
      <c r="BH17" s="594"/>
      <c r="BI17" s="594"/>
      <c r="BJ17" s="594"/>
      <c r="BK17" s="594"/>
      <c r="BL17" s="594"/>
      <c r="BM17" s="594"/>
      <c r="BN17" s="595"/>
      <c r="BO17" s="596">
        <v>0</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16319118</v>
      </c>
      <c r="CS17" s="594"/>
      <c r="CT17" s="594"/>
      <c r="CU17" s="594"/>
      <c r="CV17" s="594"/>
      <c r="CW17" s="594"/>
      <c r="CX17" s="594"/>
      <c r="CY17" s="595"/>
      <c r="CZ17" s="596">
        <v>12</v>
      </c>
      <c r="DA17" s="596"/>
      <c r="DB17" s="596"/>
      <c r="DC17" s="596"/>
      <c r="DD17" s="602" t="s">
        <v>108</v>
      </c>
      <c r="DE17" s="594"/>
      <c r="DF17" s="594"/>
      <c r="DG17" s="594"/>
      <c r="DH17" s="594"/>
      <c r="DI17" s="594"/>
      <c r="DJ17" s="594"/>
      <c r="DK17" s="594"/>
      <c r="DL17" s="594"/>
      <c r="DM17" s="594"/>
      <c r="DN17" s="594"/>
      <c r="DO17" s="594"/>
      <c r="DP17" s="595"/>
      <c r="DQ17" s="602">
        <v>15982920</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1804017</v>
      </c>
      <c r="S18" s="594"/>
      <c r="T18" s="594"/>
      <c r="U18" s="594"/>
      <c r="V18" s="594"/>
      <c r="W18" s="594"/>
      <c r="X18" s="594"/>
      <c r="Y18" s="595"/>
      <c r="Z18" s="596">
        <v>1.3</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v>792429</v>
      </c>
      <c r="CS18" s="594"/>
      <c r="CT18" s="594"/>
      <c r="CU18" s="594"/>
      <c r="CV18" s="594"/>
      <c r="CW18" s="594"/>
      <c r="CX18" s="594"/>
      <c r="CY18" s="595"/>
      <c r="CZ18" s="596">
        <v>0.6</v>
      </c>
      <c r="DA18" s="596"/>
      <c r="DB18" s="596"/>
      <c r="DC18" s="596"/>
      <c r="DD18" s="602" t="s">
        <v>108</v>
      </c>
      <c r="DE18" s="594"/>
      <c r="DF18" s="594"/>
      <c r="DG18" s="594"/>
      <c r="DH18" s="594"/>
      <c r="DI18" s="594"/>
      <c r="DJ18" s="594"/>
      <c r="DK18" s="594"/>
      <c r="DL18" s="594"/>
      <c r="DM18" s="594"/>
      <c r="DN18" s="594"/>
      <c r="DO18" s="594"/>
      <c r="DP18" s="595"/>
      <c r="DQ18" s="602">
        <v>792429</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2649541</v>
      </c>
      <c r="BH19" s="594"/>
      <c r="BI19" s="594"/>
      <c r="BJ19" s="594"/>
      <c r="BK19" s="594"/>
      <c r="BL19" s="594"/>
      <c r="BM19" s="594"/>
      <c r="BN19" s="595"/>
      <c r="BO19" s="596">
        <v>8.1</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73083543</v>
      </c>
      <c r="S20" s="594"/>
      <c r="T20" s="594"/>
      <c r="U20" s="594"/>
      <c r="V20" s="594"/>
      <c r="W20" s="594"/>
      <c r="X20" s="594"/>
      <c r="Y20" s="595"/>
      <c r="Z20" s="596">
        <v>52.5</v>
      </c>
      <c r="AA20" s="596"/>
      <c r="AB20" s="596"/>
      <c r="AC20" s="596"/>
      <c r="AD20" s="597">
        <v>68839588</v>
      </c>
      <c r="AE20" s="597"/>
      <c r="AF20" s="597"/>
      <c r="AG20" s="597"/>
      <c r="AH20" s="597"/>
      <c r="AI20" s="597"/>
      <c r="AJ20" s="597"/>
      <c r="AK20" s="597"/>
      <c r="AL20" s="598">
        <v>99.3</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2649541</v>
      </c>
      <c r="BH20" s="594"/>
      <c r="BI20" s="594"/>
      <c r="BJ20" s="594"/>
      <c r="BK20" s="594"/>
      <c r="BL20" s="594"/>
      <c r="BM20" s="594"/>
      <c r="BN20" s="595"/>
      <c r="BO20" s="596">
        <v>8.1</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136371406</v>
      </c>
      <c r="CS20" s="594"/>
      <c r="CT20" s="594"/>
      <c r="CU20" s="594"/>
      <c r="CV20" s="594"/>
      <c r="CW20" s="594"/>
      <c r="CX20" s="594"/>
      <c r="CY20" s="595"/>
      <c r="CZ20" s="596">
        <v>100</v>
      </c>
      <c r="DA20" s="596"/>
      <c r="DB20" s="596"/>
      <c r="DC20" s="596"/>
      <c r="DD20" s="602">
        <v>18298350</v>
      </c>
      <c r="DE20" s="594"/>
      <c r="DF20" s="594"/>
      <c r="DG20" s="594"/>
      <c r="DH20" s="594"/>
      <c r="DI20" s="594"/>
      <c r="DJ20" s="594"/>
      <c r="DK20" s="594"/>
      <c r="DL20" s="594"/>
      <c r="DM20" s="594"/>
      <c r="DN20" s="594"/>
      <c r="DO20" s="594"/>
      <c r="DP20" s="595"/>
      <c r="DQ20" s="602">
        <v>77948445</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50456</v>
      </c>
      <c r="S21" s="594"/>
      <c r="T21" s="594"/>
      <c r="U21" s="594"/>
      <c r="V21" s="594"/>
      <c r="W21" s="594"/>
      <c r="X21" s="594"/>
      <c r="Y21" s="595"/>
      <c r="Z21" s="596">
        <v>0</v>
      </c>
      <c r="AA21" s="596"/>
      <c r="AB21" s="596"/>
      <c r="AC21" s="596"/>
      <c r="AD21" s="597">
        <v>50456</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209603</v>
      </c>
      <c r="BH21" s="594"/>
      <c r="BI21" s="594"/>
      <c r="BJ21" s="594"/>
      <c r="BK21" s="594"/>
      <c r="BL21" s="594"/>
      <c r="BM21" s="594"/>
      <c r="BN21" s="595"/>
      <c r="BO21" s="596">
        <v>0.6</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858510</v>
      </c>
      <c r="S22" s="594"/>
      <c r="T22" s="594"/>
      <c r="U22" s="594"/>
      <c r="V22" s="594"/>
      <c r="W22" s="594"/>
      <c r="X22" s="594"/>
      <c r="Y22" s="595"/>
      <c r="Z22" s="596">
        <v>0.6</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2417717</v>
      </c>
      <c r="S23" s="594"/>
      <c r="T23" s="594"/>
      <c r="U23" s="594"/>
      <c r="V23" s="594"/>
      <c r="W23" s="594"/>
      <c r="X23" s="594"/>
      <c r="Y23" s="595"/>
      <c r="Z23" s="596">
        <v>1.7</v>
      </c>
      <c r="AA23" s="596"/>
      <c r="AB23" s="596"/>
      <c r="AC23" s="596"/>
      <c r="AD23" s="597">
        <v>87456</v>
      </c>
      <c r="AE23" s="597"/>
      <c r="AF23" s="597"/>
      <c r="AG23" s="597"/>
      <c r="AH23" s="597"/>
      <c r="AI23" s="597"/>
      <c r="AJ23" s="597"/>
      <c r="AK23" s="597"/>
      <c r="AL23" s="598">
        <v>0.1</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2439938</v>
      </c>
      <c r="BH23" s="594"/>
      <c r="BI23" s="594"/>
      <c r="BJ23" s="594"/>
      <c r="BK23" s="594"/>
      <c r="BL23" s="594"/>
      <c r="BM23" s="594"/>
      <c r="BN23" s="595"/>
      <c r="BO23" s="596">
        <v>7.5</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1141582</v>
      </c>
      <c r="S24" s="594"/>
      <c r="T24" s="594"/>
      <c r="U24" s="594"/>
      <c r="V24" s="594"/>
      <c r="W24" s="594"/>
      <c r="X24" s="594"/>
      <c r="Y24" s="595"/>
      <c r="Z24" s="596">
        <v>0.8</v>
      </c>
      <c r="AA24" s="596"/>
      <c r="AB24" s="596"/>
      <c r="AC24" s="596"/>
      <c r="AD24" s="597">
        <v>5077</v>
      </c>
      <c r="AE24" s="597"/>
      <c r="AF24" s="597"/>
      <c r="AG24" s="597"/>
      <c r="AH24" s="597"/>
      <c r="AI24" s="597"/>
      <c r="AJ24" s="597"/>
      <c r="AK24" s="597"/>
      <c r="AL24" s="598">
        <v>0</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74480251</v>
      </c>
      <c r="CS24" s="583"/>
      <c r="CT24" s="583"/>
      <c r="CU24" s="583"/>
      <c r="CV24" s="583"/>
      <c r="CW24" s="583"/>
      <c r="CX24" s="583"/>
      <c r="CY24" s="584"/>
      <c r="CZ24" s="620">
        <v>54.6</v>
      </c>
      <c r="DA24" s="621"/>
      <c r="DB24" s="621"/>
      <c r="DC24" s="622"/>
      <c r="DD24" s="619">
        <v>44414155</v>
      </c>
      <c r="DE24" s="583"/>
      <c r="DF24" s="583"/>
      <c r="DG24" s="583"/>
      <c r="DH24" s="583"/>
      <c r="DI24" s="583"/>
      <c r="DJ24" s="583"/>
      <c r="DK24" s="584"/>
      <c r="DL24" s="619">
        <v>43351091</v>
      </c>
      <c r="DM24" s="583"/>
      <c r="DN24" s="583"/>
      <c r="DO24" s="583"/>
      <c r="DP24" s="583"/>
      <c r="DQ24" s="583"/>
      <c r="DR24" s="583"/>
      <c r="DS24" s="583"/>
      <c r="DT24" s="583"/>
      <c r="DU24" s="583"/>
      <c r="DV24" s="584"/>
      <c r="DW24" s="587">
        <v>58.2</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28299596</v>
      </c>
      <c r="S25" s="594"/>
      <c r="T25" s="594"/>
      <c r="U25" s="594"/>
      <c r="V25" s="594"/>
      <c r="W25" s="594"/>
      <c r="X25" s="594"/>
      <c r="Y25" s="595"/>
      <c r="Z25" s="596">
        <v>20.3</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17860975</v>
      </c>
      <c r="CS25" s="625"/>
      <c r="CT25" s="625"/>
      <c r="CU25" s="625"/>
      <c r="CV25" s="625"/>
      <c r="CW25" s="625"/>
      <c r="CX25" s="625"/>
      <c r="CY25" s="626"/>
      <c r="CZ25" s="627">
        <v>13.1</v>
      </c>
      <c r="DA25" s="628"/>
      <c r="DB25" s="628"/>
      <c r="DC25" s="629"/>
      <c r="DD25" s="602">
        <v>16848670</v>
      </c>
      <c r="DE25" s="625"/>
      <c r="DF25" s="625"/>
      <c r="DG25" s="625"/>
      <c r="DH25" s="625"/>
      <c r="DI25" s="625"/>
      <c r="DJ25" s="625"/>
      <c r="DK25" s="626"/>
      <c r="DL25" s="602">
        <v>15793367</v>
      </c>
      <c r="DM25" s="625"/>
      <c r="DN25" s="625"/>
      <c r="DO25" s="625"/>
      <c r="DP25" s="625"/>
      <c r="DQ25" s="625"/>
      <c r="DR25" s="625"/>
      <c r="DS25" s="625"/>
      <c r="DT25" s="625"/>
      <c r="DU25" s="625"/>
      <c r="DV25" s="626"/>
      <c r="DW25" s="598">
        <v>21.2</v>
      </c>
      <c r="DX25" s="623"/>
      <c r="DY25" s="623"/>
      <c r="DZ25" s="623"/>
      <c r="EA25" s="623"/>
      <c r="EB25" s="623"/>
      <c r="EC25" s="624"/>
    </row>
    <row r="26" spans="2:133" ht="11.25" customHeight="1">
      <c r="B26" s="630" t="s">
        <v>273</v>
      </c>
      <c r="C26" s="631"/>
      <c r="D26" s="631"/>
      <c r="E26" s="631"/>
      <c r="F26" s="631"/>
      <c r="G26" s="631"/>
      <c r="H26" s="631"/>
      <c r="I26" s="631"/>
      <c r="J26" s="631"/>
      <c r="K26" s="631"/>
      <c r="L26" s="631"/>
      <c r="M26" s="631"/>
      <c r="N26" s="631"/>
      <c r="O26" s="631"/>
      <c r="P26" s="631"/>
      <c r="Q26" s="632"/>
      <c r="R26" s="593">
        <v>3549</v>
      </c>
      <c r="S26" s="594"/>
      <c r="T26" s="594"/>
      <c r="U26" s="594"/>
      <c r="V26" s="594"/>
      <c r="W26" s="594"/>
      <c r="X26" s="594"/>
      <c r="Y26" s="595"/>
      <c r="Z26" s="596">
        <v>0</v>
      </c>
      <c r="AA26" s="596"/>
      <c r="AB26" s="596"/>
      <c r="AC26" s="596"/>
      <c r="AD26" s="597">
        <v>3549</v>
      </c>
      <c r="AE26" s="597"/>
      <c r="AF26" s="597"/>
      <c r="AG26" s="597"/>
      <c r="AH26" s="597"/>
      <c r="AI26" s="597"/>
      <c r="AJ26" s="597"/>
      <c r="AK26" s="597"/>
      <c r="AL26" s="598">
        <v>0</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11683751</v>
      </c>
      <c r="CS26" s="594"/>
      <c r="CT26" s="594"/>
      <c r="CU26" s="594"/>
      <c r="CV26" s="594"/>
      <c r="CW26" s="594"/>
      <c r="CX26" s="594"/>
      <c r="CY26" s="595"/>
      <c r="CZ26" s="627">
        <v>8.6</v>
      </c>
      <c r="DA26" s="628"/>
      <c r="DB26" s="628"/>
      <c r="DC26" s="629"/>
      <c r="DD26" s="602">
        <v>10780495</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3"/>
      <c r="DY26" s="623"/>
      <c r="DZ26" s="623"/>
      <c r="EA26" s="623"/>
      <c r="EB26" s="623"/>
      <c r="EC26" s="624"/>
    </row>
    <row r="27" spans="2:133" ht="11.25" customHeight="1">
      <c r="B27" s="590" t="s">
        <v>276</v>
      </c>
      <c r="C27" s="591"/>
      <c r="D27" s="591"/>
      <c r="E27" s="591"/>
      <c r="F27" s="591"/>
      <c r="G27" s="591"/>
      <c r="H27" s="591"/>
      <c r="I27" s="591"/>
      <c r="J27" s="591"/>
      <c r="K27" s="591"/>
      <c r="L27" s="591"/>
      <c r="M27" s="591"/>
      <c r="N27" s="591"/>
      <c r="O27" s="591"/>
      <c r="P27" s="591"/>
      <c r="Q27" s="592"/>
      <c r="R27" s="593">
        <v>5882988</v>
      </c>
      <c r="S27" s="594"/>
      <c r="T27" s="594"/>
      <c r="U27" s="594"/>
      <c r="V27" s="594"/>
      <c r="W27" s="594"/>
      <c r="X27" s="594"/>
      <c r="Y27" s="595"/>
      <c r="Z27" s="596">
        <v>4.2</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32586370</v>
      </c>
      <c r="BH27" s="594"/>
      <c r="BI27" s="594"/>
      <c r="BJ27" s="594"/>
      <c r="BK27" s="594"/>
      <c r="BL27" s="594"/>
      <c r="BM27" s="594"/>
      <c r="BN27" s="595"/>
      <c r="BO27" s="596">
        <v>100</v>
      </c>
      <c r="BP27" s="596"/>
      <c r="BQ27" s="596"/>
      <c r="BR27" s="596"/>
      <c r="BS27" s="602">
        <v>529678</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40300158</v>
      </c>
      <c r="CS27" s="625"/>
      <c r="CT27" s="625"/>
      <c r="CU27" s="625"/>
      <c r="CV27" s="625"/>
      <c r="CW27" s="625"/>
      <c r="CX27" s="625"/>
      <c r="CY27" s="626"/>
      <c r="CZ27" s="627">
        <v>29.6</v>
      </c>
      <c r="DA27" s="628"/>
      <c r="DB27" s="628"/>
      <c r="DC27" s="629"/>
      <c r="DD27" s="602">
        <v>11582565</v>
      </c>
      <c r="DE27" s="625"/>
      <c r="DF27" s="625"/>
      <c r="DG27" s="625"/>
      <c r="DH27" s="625"/>
      <c r="DI27" s="625"/>
      <c r="DJ27" s="625"/>
      <c r="DK27" s="626"/>
      <c r="DL27" s="602">
        <v>11574804</v>
      </c>
      <c r="DM27" s="625"/>
      <c r="DN27" s="625"/>
      <c r="DO27" s="625"/>
      <c r="DP27" s="625"/>
      <c r="DQ27" s="625"/>
      <c r="DR27" s="625"/>
      <c r="DS27" s="625"/>
      <c r="DT27" s="625"/>
      <c r="DU27" s="625"/>
      <c r="DV27" s="626"/>
      <c r="DW27" s="598">
        <v>15.5</v>
      </c>
      <c r="DX27" s="623"/>
      <c r="DY27" s="623"/>
      <c r="DZ27" s="623"/>
      <c r="EA27" s="623"/>
      <c r="EB27" s="623"/>
      <c r="EC27" s="624"/>
    </row>
    <row r="28" spans="2:133" ht="11.25" customHeight="1">
      <c r="B28" s="590" t="s">
        <v>279</v>
      </c>
      <c r="C28" s="591"/>
      <c r="D28" s="591"/>
      <c r="E28" s="591"/>
      <c r="F28" s="591"/>
      <c r="G28" s="591"/>
      <c r="H28" s="591"/>
      <c r="I28" s="591"/>
      <c r="J28" s="591"/>
      <c r="K28" s="591"/>
      <c r="L28" s="591"/>
      <c r="M28" s="591"/>
      <c r="N28" s="591"/>
      <c r="O28" s="591"/>
      <c r="P28" s="591"/>
      <c r="Q28" s="592"/>
      <c r="R28" s="593">
        <v>418530</v>
      </c>
      <c r="S28" s="594"/>
      <c r="T28" s="594"/>
      <c r="U28" s="594"/>
      <c r="V28" s="594"/>
      <c r="W28" s="594"/>
      <c r="X28" s="594"/>
      <c r="Y28" s="595"/>
      <c r="Z28" s="596">
        <v>0.3</v>
      </c>
      <c r="AA28" s="596"/>
      <c r="AB28" s="596"/>
      <c r="AC28" s="596"/>
      <c r="AD28" s="597">
        <v>111440</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16319118</v>
      </c>
      <c r="CS28" s="594"/>
      <c r="CT28" s="594"/>
      <c r="CU28" s="594"/>
      <c r="CV28" s="594"/>
      <c r="CW28" s="594"/>
      <c r="CX28" s="594"/>
      <c r="CY28" s="595"/>
      <c r="CZ28" s="627">
        <v>12</v>
      </c>
      <c r="DA28" s="628"/>
      <c r="DB28" s="628"/>
      <c r="DC28" s="629"/>
      <c r="DD28" s="602">
        <v>15982920</v>
      </c>
      <c r="DE28" s="594"/>
      <c r="DF28" s="594"/>
      <c r="DG28" s="594"/>
      <c r="DH28" s="594"/>
      <c r="DI28" s="594"/>
      <c r="DJ28" s="594"/>
      <c r="DK28" s="595"/>
      <c r="DL28" s="602">
        <v>15982920</v>
      </c>
      <c r="DM28" s="594"/>
      <c r="DN28" s="594"/>
      <c r="DO28" s="594"/>
      <c r="DP28" s="594"/>
      <c r="DQ28" s="594"/>
      <c r="DR28" s="594"/>
      <c r="DS28" s="594"/>
      <c r="DT28" s="594"/>
      <c r="DU28" s="594"/>
      <c r="DV28" s="595"/>
      <c r="DW28" s="598">
        <v>21.5</v>
      </c>
      <c r="DX28" s="623"/>
      <c r="DY28" s="623"/>
      <c r="DZ28" s="623"/>
      <c r="EA28" s="623"/>
      <c r="EB28" s="623"/>
      <c r="EC28" s="624"/>
    </row>
    <row r="29" spans="2:133" ht="11.25" customHeight="1">
      <c r="B29" s="590" t="s">
        <v>281</v>
      </c>
      <c r="C29" s="591"/>
      <c r="D29" s="591"/>
      <c r="E29" s="591"/>
      <c r="F29" s="591"/>
      <c r="G29" s="591"/>
      <c r="H29" s="591"/>
      <c r="I29" s="591"/>
      <c r="J29" s="591"/>
      <c r="K29" s="591"/>
      <c r="L29" s="591"/>
      <c r="M29" s="591"/>
      <c r="N29" s="591"/>
      <c r="O29" s="591"/>
      <c r="P29" s="591"/>
      <c r="Q29" s="592"/>
      <c r="R29" s="593">
        <v>381251</v>
      </c>
      <c r="S29" s="594"/>
      <c r="T29" s="594"/>
      <c r="U29" s="594"/>
      <c r="V29" s="594"/>
      <c r="W29" s="594"/>
      <c r="X29" s="594"/>
      <c r="Y29" s="595"/>
      <c r="Z29" s="596">
        <v>0.3</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54</v>
      </c>
      <c r="CG29" s="608"/>
      <c r="CH29" s="608"/>
      <c r="CI29" s="608"/>
      <c r="CJ29" s="608"/>
      <c r="CK29" s="608"/>
      <c r="CL29" s="608"/>
      <c r="CM29" s="608"/>
      <c r="CN29" s="608"/>
      <c r="CO29" s="608"/>
      <c r="CP29" s="608"/>
      <c r="CQ29" s="609"/>
      <c r="CR29" s="593">
        <v>16311518</v>
      </c>
      <c r="CS29" s="625"/>
      <c r="CT29" s="625"/>
      <c r="CU29" s="625"/>
      <c r="CV29" s="625"/>
      <c r="CW29" s="625"/>
      <c r="CX29" s="625"/>
      <c r="CY29" s="626"/>
      <c r="CZ29" s="627">
        <v>12</v>
      </c>
      <c r="DA29" s="628"/>
      <c r="DB29" s="628"/>
      <c r="DC29" s="629"/>
      <c r="DD29" s="602">
        <v>15975320</v>
      </c>
      <c r="DE29" s="625"/>
      <c r="DF29" s="625"/>
      <c r="DG29" s="625"/>
      <c r="DH29" s="625"/>
      <c r="DI29" s="625"/>
      <c r="DJ29" s="625"/>
      <c r="DK29" s="626"/>
      <c r="DL29" s="602">
        <v>15975320</v>
      </c>
      <c r="DM29" s="625"/>
      <c r="DN29" s="625"/>
      <c r="DO29" s="625"/>
      <c r="DP29" s="625"/>
      <c r="DQ29" s="625"/>
      <c r="DR29" s="625"/>
      <c r="DS29" s="625"/>
      <c r="DT29" s="625"/>
      <c r="DU29" s="625"/>
      <c r="DV29" s="626"/>
      <c r="DW29" s="598">
        <v>21.5</v>
      </c>
      <c r="DX29" s="623"/>
      <c r="DY29" s="623"/>
      <c r="DZ29" s="623"/>
      <c r="EA29" s="623"/>
      <c r="EB29" s="623"/>
      <c r="EC29" s="624"/>
    </row>
    <row r="30" spans="2:133" ht="11.25" customHeight="1">
      <c r="B30" s="590" t="s">
        <v>285</v>
      </c>
      <c r="C30" s="591"/>
      <c r="D30" s="591"/>
      <c r="E30" s="591"/>
      <c r="F30" s="591"/>
      <c r="G30" s="591"/>
      <c r="H30" s="591"/>
      <c r="I30" s="591"/>
      <c r="J30" s="591"/>
      <c r="K30" s="591"/>
      <c r="L30" s="591"/>
      <c r="M30" s="591"/>
      <c r="N30" s="591"/>
      <c r="O30" s="591"/>
      <c r="P30" s="591"/>
      <c r="Q30" s="592"/>
      <c r="R30" s="593">
        <v>1621651</v>
      </c>
      <c r="S30" s="594"/>
      <c r="T30" s="594"/>
      <c r="U30" s="594"/>
      <c r="V30" s="594"/>
      <c r="W30" s="594"/>
      <c r="X30" s="594"/>
      <c r="Y30" s="595"/>
      <c r="Z30" s="596">
        <v>1.2</v>
      </c>
      <c r="AA30" s="596"/>
      <c r="AB30" s="596"/>
      <c r="AC30" s="596"/>
      <c r="AD30" s="597" t="s">
        <v>108</v>
      </c>
      <c r="AE30" s="597"/>
      <c r="AF30" s="597"/>
      <c r="AG30" s="597"/>
      <c r="AH30" s="597"/>
      <c r="AI30" s="597"/>
      <c r="AJ30" s="597"/>
      <c r="AK30" s="597"/>
      <c r="AL30" s="598" t="s">
        <v>108</v>
      </c>
      <c r="AM30" s="599"/>
      <c r="AN30" s="599"/>
      <c r="AO30" s="600"/>
      <c r="AP30" s="639" t="s">
        <v>286</v>
      </c>
      <c r="AQ30" s="640"/>
      <c r="AR30" s="640"/>
      <c r="AS30" s="640"/>
      <c r="AT30" s="645" t="s">
        <v>287</v>
      </c>
      <c r="AU30" s="182"/>
      <c r="AV30" s="182"/>
      <c r="AW30" s="182"/>
      <c r="AX30" s="579" t="s">
        <v>167</v>
      </c>
      <c r="AY30" s="580"/>
      <c r="AZ30" s="580"/>
      <c r="BA30" s="580"/>
      <c r="BB30" s="580"/>
      <c r="BC30" s="580"/>
      <c r="BD30" s="580"/>
      <c r="BE30" s="580"/>
      <c r="BF30" s="581"/>
      <c r="BG30" s="651">
        <v>98.3</v>
      </c>
      <c r="BH30" s="652"/>
      <c r="BI30" s="652"/>
      <c r="BJ30" s="652"/>
      <c r="BK30" s="652"/>
      <c r="BL30" s="652"/>
      <c r="BM30" s="588">
        <v>93.6</v>
      </c>
      <c r="BN30" s="652"/>
      <c r="BO30" s="652"/>
      <c r="BP30" s="652"/>
      <c r="BQ30" s="653"/>
      <c r="BR30" s="651">
        <v>98</v>
      </c>
      <c r="BS30" s="652"/>
      <c r="BT30" s="652"/>
      <c r="BU30" s="652"/>
      <c r="BV30" s="652"/>
      <c r="BW30" s="652"/>
      <c r="BX30" s="588">
        <v>92.5</v>
      </c>
      <c r="BY30" s="652"/>
      <c r="BZ30" s="652"/>
      <c r="CA30" s="652"/>
      <c r="CB30" s="653"/>
      <c r="CD30" s="656"/>
      <c r="CE30" s="657"/>
      <c r="CF30" s="607" t="s">
        <v>288</v>
      </c>
      <c r="CG30" s="608"/>
      <c r="CH30" s="608"/>
      <c r="CI30" s="608"/>
      <c r="CJ30" s="608"/>
      <c r="CK30" s="608"/>
      <c r="CL30" s="608"/>
      <c r="CM30" s="608"/>
      <c r="CN30" s="608"/>
      <c r="CO30" s="608"/>
      <c r="CP30" s="608"/>
      <c r="CQ30" s="609"/>
      <c r="CR30" s="593">
        <v>14912221</v>
      </c>
      <c r="CS30" s="594"/>
      <c r="CT30" s="594"/>
      <c r="CU30" s="594"/>
      <c r="CV30" s="594"/>
      <c r="CW30" s="594"/>
      <c r="CX30" s="594"/>
      <c r="CY30" s="595"/>
      <c r="CZ30" s="627">
        <v>10.9</v>
      </c>
      <c r="DA30" s="628"/>
      <c r="DB30" s="628"/>
      <c r="DC30" s="629"/>
      <c r="DD30" s="602">
        <v>14576023</v>
      </c>
      <c r="DE30" s="594"/>
      <c r="DF30" s="594"/>
      <c r="DG30" s="594"/>
      <c r="DH30" s="594"/>
      <c r="DI30" s="594"/>
      <c r="DJ30" s="594"/>
      <c r="DK30" s="595"/>
      <c r="DL30" s="602">
        <v>14576023</v>
      </c>
      <c r="DM30" s="594"/>
      <c r="DN30" s="594"/>
      <c r="DO30" s="594"/>
      <c r="DP30" s="594"/>
      <c r="DQ30" s="594"/>
      <c r="DR30" s="594"/>
      <c r="DS30" s="594"/>
      <c r="DT30" s="594"/>
      <c r="DU30" s="594"/>
      <c r="DV30" s="595"/>
      <c r="DW30" s="598">
        <v>19.600000000000001</v>
      </c>
      <c r="DX30" s="623"/>
      <c r="DY30" s="623"/>
      <c r="DZ30" s="623"/>
      <c r="EA30" s="623"/>
      <c r="EB30" s="623"/>
      <c r="EC30" s="624"/>
    </row>
    <row r="31" spans="2:133" ht="11.25" customHeight="1">
      <c r="B31" s="590" t="s">
        <v>289</v>
      </c>
      <c r="C31" s="591"/>
      <c r="D31" s="591"/>
      <c r="E31" s="591"/>
      <c r="F31" s="591"/>
      <c r="G31" s="591"/>
      <c r="H31" s="591"/>
      <c r="I31" s="591"/>
      <c r="J31" s="591"/>
      <c r="K31" s="591"/>
      <c r="L31" s="591"/>
      <c r="M31" s="591"/>
      <c r="N31" s="591"/>
      <c r="O31" s="591"/>
      <c r="P31" s="591"/>
      <c r="Q31" s="592"/>
      <c r="R31" s="593">
        <v>1698394</v>
      </c>
      <c r="S31" s="594"/>
      <c r="T31" s="594"/>
      <c r="U31" s="594"/>
      <c r="V31" s="594"/>
      <c r="W31" s="594"/>
      <c r="X31" s="594"/>
      <c r="Y31" s="595"/>
      <c r="Z31" s="596">
        <v>1.2</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290</v>
      </c>
      <c r="AV31" s="181"/>
      <c r="AW31" s="181"/>
      <c r="AX31" s="590" t="s">
        <v>291</v>
      </c>
      <c r="AY31" s="591"/>
      <c r="AZ31" s="591"/>
      <c r="BA31" s="591"/>
      <c r="BB31" s="591"/>
      <c r="BC31" s="591"/>
      <c r="BD31" s="591"/>
      <c r="BE31" s="591"/>
      <c r="BF31" s="592"/>
      <c r="BG31" s="648">
        <v>98.1</v>
      </c>
      <c r="BH31" s="625"/>
      <c r="BI31" s="625"/>
      <c r="BJ31" s="625"/>
      <c r="BK31" s="625"/>
      <c r="BL31" s="625"/>
      <c r="BM31" s="599">
        <v>93</v>
      </c>
      <c r="BN31" s="649"/>
      <c r="BO31" s="649"/>
      <c r="BP31" s="649"/>
      <c r="BQ31" s="650"/>
      <c r="BR31" s="648">
        <v>97.8</v>
      </c>
      <c r="BS31" s="625"/>
      <c r="BT31" s="625"/>
      <c r="BU31" s="625"/>
      <c r="BV31" s="625"/>
      <c r="BW31" s="625"/>
      <c r="BX31" s="599">
        <v>91.8</v>
      </c>
      <c r="BY31" s="649"/>
      <c r="BZ31" s="649"/>
      <c r="CA31" s="649"/>
      <c r="CB31" s="650"/>
      <c r="CD31" s="656"/>
      <c r="CE31" s="657"/>
      <c r="CF31" s="607" t="s">
        <v>292</v>
      </c>
      <c r="CG31" s="608"/>
      <c r="CH31" s="608"/>
      <c r="CI31" s="608"/>
      <c r="CJ31" s="608"/>
      <c r="CK31" s="608"/>
      <c r="CL31" s="608"/>
      <c r="CM31" s="608"/>
      <c r="CN31" s="608"/>
      <c r="CO31" s="608"/>
      <c r="CP31" s="608"/>
      <c r="CQ31" s="609"/>
      <c r="CR31" s="593">
        <v>1399297</v>
      </c>
      <c r="CS31" s="625"/>
      <c r="CT31" s="625"/>
      <c r="CU31" s="625"/>
      <c r="CV31" s="625"/>
      <c r="CW31" s="625"/>
      <c r="CX31" s="625"/>
      <c r="CY31" s="626"/>
      <c r="CZ31" s="627">
        <v>1</v>
      </c>
      <c r="DA31" s="628"/>
      <c r="DB31" s="628"/>
      <c r="DC31" s="629"/>
      <c r="DD31" s="602">
        <v>1399297</v>
      </c>
      <c r="DE31" s="625"/>
      <c r="DF31" s="625"/>
      <c r="DG31" s="625"/>
      <c r="DH31" s="625"/>
      <c r="DI31" s="625"/>
      <c r="DJ31" s="625"/>
      <c r="DK31" s="626"/>
      <c r="DL31" s="602">
        <v>1399297</v>
      </c>
      <c r="DM31" s="625"/>
      <c r="DN31" s="625"/>
      <c r="DO31" s="625"/>
      <c r="DP31" s="625"/>
      <c r="DQ31" s="625"/>
      <c r="DR31" s="625"/>
      <c r="DS31" s="625"/>
      <c r="DT31" s="625"/>
      <c r="DU31" s="625"/>
      <c r="DV31" s="626"/>
      <c r="DW31" s="598">
        <v>1.9</v>
      </c>
      <c r="DX31" s="623"/>
      <c r="DY31" s="623"/>
      <c r="DZ31" s="623"/>
      <c r="EA31" s="623"/>
      <c r="EB31" s="623"/>
      <c r="EC31" s="624"/>
    </row>
    <row r="32" spans="2:133" ht="11.25" customHeight="1">
      <c r="B32" s="590" t="s">
        <v>293</v>
      </c>
      <c r="C32" s="591"/>
      <c r="D32" s="591"/>
      <c r="E32" s="591"/>
      <c r="F32" s="591"/>
      <c r="G32" s="591"/>
      <c r="H32" s="591"/>
      <c r="I32" s="591"/>
      <c r="J32" s="591"/>
      <c r="K32" s="591"/>
      <c r="L32" s="591"/>
      <c r="M32" s="591"/>
      <c r="N32" s="591"/>
      <c r="O32" s="591"/>
      <c r="P32" s="591"/>
      <c r="Q32" s="592"/>
      <c r="R32" s="593">
        <v>6988171</v>
      </c>
      <c r="S32" s="594"/>
      <c r="T32" s="594"/>
      <c r="U32" s="594"/>
      <c r="V32" s="594"/>
      <c r="W32" s="594"/>
      <c r="X32" s="594"/>
      <c r="Y32" s="595"/>
      <c r="Z32" s="596">
        <v>5</v>
      </c>
      <c r="AA32" s="596"/>
      <c r="AB32" s="596"/>
      <c r="AC32" s="596"/>
      <c r="AD32" s="597">
        <v>234617</v>
      </c>
      <c r="AE32" s="597"/>
      <c r="AF32" s="597"/>
      <c r="AG32" s="597"/>
      <c r="AH32" s="597"/>
      <c r="AI32" s="597"/>
      <c r="AJ32" s="597"/>
      <c r="AK32" s="597"/>
      <c r="AL32" s="598">
        <v>0.3</v>
      </c>
      <c r="AM32" s="599"/>
      <c r="AN32" s="599"/>
      <c r="AO32" s="600"/>
      <c r="AP32" s="643"/>
      <c r="AQ32" s="644"/>
      <c r="AR32" s="644"/>
      <c r="AS32" s="644"/>
      <c r="AT32" s="647"/>
      <c r="AU32" s="183"/>
      <c r="AV32" s="183"/>
      <c r="AW32" s="183"/>
      <c r="AX32" s="636" t="s">
        <v>294</v>
      </c>
      <c r="AY32" s="637"/>
      <c r="AZ32" s="637"/>
      <c r="BA32" s="637"/>
      <c r="BB32" s="637"/>
      <c r="BC32" s="637"/>
      <c r="BD32" s="637"/>
      <c r="BE32" s="637"/>
      <c r="BF32" s="638"/>
      <c r="BG32" s="660">
        <v>98.1</v>
      </c>
      <c r="BH32" s="661"/>
      <c r="BI32" s="661"/>
      <c r="BJ32" s="661"/>
      <c r="BK32" s="661"/>
      <c r="BL32" s="661"/>
      <c r="BM32" s="662">
        <v>93</v>
      </c>
      <c r="BN32" s="661"/>
      <c r="BO32" s="661"/>
      <c r="BP32" s="661"/>
      <c r="BQ32" s="663"/>
      <c r="BR32" s="660">
        <v>97.7</v>
      </c>
      <c r="BS32" s="661"/>
      <c r="BT32" s="661"/>
      <c r="BU32" s="661"/>
      <c r="BV32" s="661"/>
      <c r="BW32" s="661"/>
      <c r="BX32" s="662">
        <v>91.9</v>
      </c>
      <c r="BY32" s="661"/>
      <c r="BZ32" s="661"/>
      <c r="CA32" s="661"/>
      <c r="CB32" s="663"/>
      <c r="CD32" s="658"/>
      <c r="CE32" s="659"/>
      <c r="CF32" s="607" t="s">
        <v>295</v>
      </c>
      <c r="CG32" s="608"/>
      <c r="CH32" s="608"/>
      <c r="CI32" s="608"/>
      <c r="CJ32" s="608"/>
      <c r="CK32" s="608"/>
      <c r="CL32" s="608"/>
      <c r="CM32" s="608"/>
      <c r="CN32" s="608"/>
      <c r="CO32" s="608"/>
      <c r="CP32" s="608"/>
      <c r="CQ32" s="609"/>
      <c r="CR32" s="593">
        <v>7600</v>
      </c>
      <c r="CS32" s="594"/>
      <c r="CT32" s="594"/>
      <c r="CU32" s="594"/>
      <c r="CV32" s="594"/>
      <c r="CW32" s="594"/>
      <c r="CX32" s="594"/>
      <c r="CY32" s="595"/>
      <c r="CZ32" s="627">
        <v>0</v>
      </c>
      <c r="DA32" s="628"/>
      <c r="DB32" s="628"/>
      <c r="DC32" s="629"/>
      <c r="DD32" s="602">
        <v>7600</v>
      </c>
      <c r="DE32" s="594"/>
      <c r="DF32" s="594"/>
      <c r="DG32" s="594"/>
      <c r="DH32" s="594"/>
      <c r="DI32" s="594"/>
      <c r="DJ32" s="594"/>
      <c r="DK32" s="595"/>
      <c r="DL32" s="602">
        <v>7600</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296</v>
      </c>
      <c r="C33" s="591"/>
      <c r="D33" s="591"/>
      <c r="E33" s="591"/>
      <c r="F33" s="591"/>
      <c r="G33" s="591"/>
      <c r="H33" s="591"/>
      <c r="I33" s="591"/>
      <c r="J33" s="591"/>
      <c r="K33" s="591"/>
      <c r="L33" s="591"/>
      <c r="M33" s="591"/>
      <c r="N33" s="591"/>
      <c r="O33" s="591"/>
      <c r="P33" s="591"/>
      <c r="Q33" s="592"/>
      <c r="R33" s="593">
        <v>16351400</v>
      </c>
      <c r="S33" s="594"/>
      <c r="T33" s="594"/>
      <c r="U33" s="594"/>
      <c r="V33" s="594"/>
      <c r="W33" s="594"/>
      <c r="X33" s="594"/>
      <c r="Y33" s="595"/>
      <c r="Z33" s="596">
        <v>11.7</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297</v>
      </c>
      <c r="CE33" s="608"/>
      <c r="CF33" s="608"/>
      <c r="CG33" s="608"/>
      <c r="CH33" s="608"/>
      <c r="CI33" s="608"/>
      <c r="CJ33" s="608"/>
      <c r="CK33" s="608"/>
      <c r="CL33" s="608"/>
      <c r="CM33" s="608"/>
      <c r="CN33" s="608"/>
      <c r="CO33" s="608"/>
      <c r="CP33" s="608"/>
      <c r="CQ33" s="609"/>
      <c r="CR33" s="593">
        <v>43592805</v>
      </c>
      <c r="CS33" s="625"/>
      <c r="CT33" s="625"/>
      <c r="CU33" s="625"/>
      <c r="CV33" s="625"/>
      <c r="CW33" s="625"/>
      <c r="CX33" s="625"/>
      <c r="CY33" s="626"/>
      <c r="CZ33" s="627">
        <v>32</v>
      </c>
      <c r="DA33" s="628"/>
      <c r="DB33" s="628"/>
      <c r="DC33" s="629"/>
      <c r="DD33" s="602">
        <v>30950760</v>
      </c>
      <c r="DE33" s="625"/>
      <c r="DF33" s="625"/>
      <c r="DG33" s="625"/>
      <c r="DH33" s="625"/>
      <c r="DI33" s="625"/>
      <c r="DJ33" s="625"/>
      <c r="DK33" s="626"/>
      <c r="DL33" s="602">
        <v>21049009</v>
      </c>
      <c r="DM33" s="625"/>
      <c r="DN33" s="625"/>
      <c r="DO33" s="625"/>
      <c r="DP33" s="625"/>
      <c r="DQ33" s="625"/>
      <c r="DR33" s="625"/>
      <c r="DS33" s="625"/>
      <c r="DT33" s="625"/>
      <c r="DU33" s="625"/>
      <c r="DV33" s="626"/>
      <c r="DW33" s="598">
        <v>28.3</v>
      </c>
      <c r="DX33" s="623"/>
      <c r="DY33" s="623"/>
      <c r="DZ33" s="623"/>
      <c r="EA33" s="623"/>
      <c r="EB33" s="623"/>
      <c r="EC33" s="624"/>
    </row>
    <row r="34" spans="2:133" ht="11.25" customHeight="1">
      <c r="B34" s="590" t="s">
        <v>298</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299</v>
      </c>
      <c r="AR34" s="573"/>
      <c r="AS34" s="573"/>
      <c r="AT34" s="573"/>
      <c r="AU34" s="573"/>
      <c r="AV34" s="573"/>
      <c r="AW34" s="573"/>
      <c r="AX34" s="573"/>
      <c r="AY34" s="573"/>
      <c r="AZ34" s="573"/>
      <c r="BA34" s="573"/>
      <c r="BB34" s="573"/>
      <c r="BC34" s="573"/>
      <c r="BD34" s="573"/>
      <c r="BE34" s="573"/>
      <c r="BF34" s="574"/>
      <c r="BG34" s="572" t="s">
        <v>300</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301</v>
      </c>
      <c r="CE34" s="608"/>
      <c r="CF34" s="608"/>
      <c r="CG34" s="608"/>
      <c r="CH34" s="608"/>
      <c r="CI34" s="608"/>
      <c r="CJ34" s="608"/>
      <c r="CK34" s="608"/>
      <c r="CL34" s="608"/>
      <c r="CM34" s="608"/>
      <c r="CN34" s="608"/>
      <c r="CO34" s="608"/>
      <c r="CP34" s="608"/>
      <c r="CQ34" s="609"/>
      <c r="CR34" s="593">
        <v>12711643</v>
      </c>
      <c r="CS34" s="594"/>
      <c r="CT34" s="594"/>
      <c r="CU34" s="594"/>
      <c r="CV34" s="594"/>
      <c r="CW34" s="594"/>
      <c r="CX34" s="594"/>
      <c r="CY34" s="595"/>
      <c r="CZ34" s="627">
        <v>9.3000000000000007</v>
      </c>
      <c r="DA34" s="628"/>
      <c r="DB34" s="628"/>
      <c r="DC34" s="629"/>
      <c r="DD34" s="602">
        <v>9375332</v>
      </c>
      <c r="DE34" s="594"/>
      <c r="DF34" s="594"/>
      <c r="DG34" s="594"/>
      <c r="DH34" s="594"/>
      <c r="DI34" s="594"/>
      <c r="DJ34" s="594"/>
      <c r="DK34" s="595"/>
      <c r="DL34" s="602">
        <v>7557298</v>
      </c>
      <c r="DM34" s="594"/>
      <c r="DN34" s="594"/>
      <c r="DO34" s="594"/>
      <c r="DP34" s="594"/>
      <c r="DQ34" s="594"/>
      <c r="DR34" s="594"/>
      <c r="DS34" s="594"/>
      <c r="DT34" s="594"/>
      <c r="DU34" s="594"/>
      <c r="DV34" s="595"/>
      <c r="DW34" s="598">
        <v>10.199999999999999</v>
      </c>
      <c r="DX34" s="623"/>
      <c r="DY34" s="623"/>
      <c r="DZ34" s="623"/>
      <c r="EA34" s="623"/>
      <c r="EB34" s="623"/>
      <c r="EC34" s="624"/>
    </row>
    <row r="35" spans="2:133" ht="11.25" customHeight="1">
      <c r="B35" s="590" t="s">
        <v>302</v>
      </c>
      <c r="C35" s="591"/>
      <c r="D35" s="591"/>
      <c r="E35" s="591"/>
      <c r="F35" s="591"/>
      <c r="G35" s="591"/>
      <c r="H35" s="591"/>
      <c r="I35" s="591"/>
      <c r="J35" s="591"/>
      <c r="K35" s="591"/>
      <c r="L35" s="591"/>
      <c r="M35" s="591"/>
      <c r="N35" s="591"/>
      <c r="O35" s="591"/>
      <c r="P35" s="591"/>
      <c r="Q35" s="592"/>
      <c r="R35" s="593">
        <v>5117900</v>
      </c>
      <c r="S35" s="594"/>
      <c r="T35" s="594"/>
      <c r="U35" s="594"/>
      <c r="V35" s="594"/>
      <c r="W35" s="594"/>
      <c r="X35" s="594"/>
      <c r="Y35" s="595"/>
      <c r="Z35" s="596">
        <v>3.7</v>
      </c>
      <c r="AA35" s="596"/>
      <c r="AB35" s="596"/>
      <c r="AC35" s="596"/>
      <c r="AD35" s="597" t="s">
        <v>108</v>
      </c>
      <c r="AE35" s="597"/>
      <c r="AF35" s="597"/>
      <c r="AG35" s="597"/>
      <c r="AH35" s="597"/>
      <c r="AI35" s="597"/>
      <c r="AJ35" s="597"/>
      <c r="AK35" s="597"/>
      <c r="AL35" s="598" t="s">
        <v>108</v>
      </c>
      <c r="AM35" s="599"/>
      <c r="AN35" s="599"/>
      <c r="AO35" s="600"/>
      <c r="AP35" s="186"/>
      <c r="AQ35" s="604" t="s">
        <v>303</v>
      </c>
      <c r="AR35" s="605"/>
      <c r="AS35" s="605"/>
      <c r="AT35" s="605"/>
      <c r="AU35" s="605"/>
      <c r="AV35" s="605"/>
      <c r="AW35" s="605"/>
      <c r="AX35" s="605"/>
      <c r="AY35" s="606"/>
      <c r="AZ35" s="582">
        <v>13025246</v>
      </c>
      <c r="BA35" s="583"/>
      <c r="BB35" s="583"/>
      <c r="BC35" s="583"/>
      <c r="BD35" s="583"/>
      <c r="BE35" s="583"/>
      <c r="BF35" s="664"/>
      <c r="BG35" s="604" t="s">
        <v>304</v>
      </c>
      <c r="BH35" s="605"/>
      <c r="BI35" s="605"/>
      <c r="BJ35" s="605"/>
      <c r="BK35" s="605"/>
      <c r="BL35" s="605"/>
      <c r="BM35" s="605"/>
      <c r="BN35" s="605"/>
      <c r="BO35" s="605"/>
      <c r="BP35" s="605"/>
      <c r="BQ35" s="605"/>
      <c r="BR35" s="605"/>
      <c r="BS35" s="605"/>
      <c r="BT35" s="605"/>
      <c r="BU35" s="606"/>
      <c r="BV35" s="582">
        <v>-338693</v>
      </c>
      <c r="BW35" s="583"/>
      <c r="BX35" s="583"/>
      <c r="BY35" s="583"/>
      <c r="BZ35" s="583"/>
      <c r="CA35" s="583"/>
      <c r="CB35" s="664"/>
      <c r="CD35" s="607" t="s">
        <v>305</v>
      </c>
      <c r="CE35" s="608"/>
      <c r="CF35" s="608"/>
      <c r="CG35" s="608"/>
      <c r="CH35" s="608"/>
      <c r="CI35" s="608"/>
      <c r="CJ35" s="608"/>
      <c r="CK35" s="608"/>
      <c r="CL35" s="608"/>
      <c r="CM35" s="608"/>
      <c r="CN35" s="608"/>
      <c r="CO35" s="608"/>
      <c r="CP35" s="608"/>
      <c r="CQ35" s="609"/>
      <c r="CR35" s="593">
        <v>2493691</v>
      </c>
      <c r="CS35" s="625"/>
      <c r="CT35" s="625"/>
      <c r="CU35" s="625"/>
      <c r="CV35" s="625"/>
      <c r="CW35" s="625"/>
      <c r="CX35" s="625"/>
      <c r="CY35" s="626"/>
      <c r="CZ35" s="627">
        <v>1.8</v>
      </c>
      <c r="DA35" s="628"/>
      <c r="DB35" s="628"/>
      <c r="DC35" s="629"/>
      <c r="DD35" s="602">
        <v>2019238</v>
      </c>
      <c r="DE35" s="625"/>
      <c r="DF35" s="625"/>
      <c r="DG35" s="625"/>
      <c r="DH35" s="625"/>
      <c r="DI35" s="625"/>
      <c r="DJ35" s="625"/>
      <c r="DK35" s="626"/>
      <c r="DL35" s="602">
        <v>2019238</v>
      </c>
      <c r="DM35" s="625"/>
      <c r="DN35" s="625"/>
      <c r="DO35" s="625"/>
      <c r="DP35" s="625"/>
      <c r="DQ35" s="625"/>
      <c r="DR35" s="625"/>
      <c r="DS35" s="625"/>
      <c r="DT35" s="625"/>
      <c r="DU35" s="625"/>
      <c r="DV35" s="626"/>
      <c r="DW35" s="598">
        <v>2.7</v>
      </c>
      <c r="DX35" s="623"/>
      <c r="DY35" s="623"/>
      <c r="DZ35" s="623"/>
      <c r="EA35" s="623"/>
      <c r="EB35" s="623"/>
      <c r="EC35" s="624"/>
    </row>
    <row r="36" spans="2:133" ht="11.25" customHeight="1">
      <c r="B36" s="636" t="s">
        <v>306</v>
      </c>
      <c r="C36" s="637"/>
      <c r="D36" s="637"/>
      <c r="E36" s="637"/>
      <c r="F36" s="637"/>
      <c r="G36" s="637"/>
      <c r="H36" s="637"/>
      <c r="I36" s="637"/>
      <c r="J36" s="637"/>
      <c r="K36" s="637"/>
      <c r="L36" s="637"/>
      <c r="M36" s="637"/>
      <c r="N36" s="637"/>
      <c r="O36" s="637"/>
      <c r="P36" s="637"/>
      <c r="Q36" s="638"/>
      <c r="R36" s="665">
        <v>139197338</v>
      </c>
      <c r="S36" s="666"/>
      <c r="T36" s="666"/>
      <c r="U36" s="666"/>
      <c r="V36" s="666"/>
      <c r="W36" s="666"/>
      <c r="X36" s="666"/>
      <c r="Y36" s="667"/>
      <c r="Z36" s="668">
        <v>100</v>
      </c>
      <c r="AA36" s="668"/>
      <c r="AB36" s="668"/>
      <c r="AC36" s="668"/>
      <c r="AD36" s="669">
        <v>69332183</v>
      </c>
      <c r="AE36" s="669"/>
      <c r="AF36" s="669"/>
      <c r="AG36" s="669"/>
      <c r="AH36" s="669"/>
      <c r="AI36" s="669"/>
      <c r="AJ36" s="669"/>
      <c r="AK36" s="669"/>
      <c r="AL36" s="670">
        <v>100</v>
      </c>
      <c r="AM36" s="662"/>
      <c r="AN36" s="662"/>
      <c r="AO36" s="671"/>
      <c r="AQ36" s="672" t="s">
        <v>307</v>
      </c>
      <c r="AR36" s="673"/>
      <c r="AS36" s="673"/>
      <c r="AT36" s="673"/>
      <c r="AU36" s="673"/>
      <c r="AV36" s="673"/>
      <c r="AW36" s="673"/>
      <c r="AX36" s="673"/>
      <c r="AY36" s="674"/>
      <c r="AZ36" s="593">
        <v>2488434</v>
      </c>
      <c r="BA36" s="594"/>
      <c r="BB36" s="594"/>
      <c r="BC36" s="594"/>
      <c r="BD36" s="625"/>
      <c r="BE36" s="625"/>
      <c r="BF36" s="650"/>
      <c r="BG36" s="607" t="s">
        <v>308</v>
      </c>
      <c r="BH36" s="608"/>
      <c r="BI36" s="608"/>
      <c r="BJ36" s="608"/>
      <c r="BK36" s="608"/>
      <c r="BL36" s="608"/>
      <c r="BM36" s="608"/>
      <c r="BN36" s="608"/>
      <c r="BO36" s="608"/>
      <c r="BP36" s="608"/>
      <c r="BQ36" s="608"/>
      <c r="BR36" s="608"/>
      <c r="BS36" s="608"/>
      <c r="BT36" s="608"/>
      <c r="BU36" s="609"/>
      <c r="BV36" s="593">
        <v>-1177828</v>
      </c>
      <c r="BW36" s="594"/>
      <c r="BX36" s="594"/>
      <c r="BY36" s="594"/>
      <c r="BZ36" s="594"/>
      <c r="CA36" s="594"/>
      <c r="CB36" s="603"/>
      <c r="CD36" s="607" t="s">
        <v>309</v>
      </c>
      <c r="CE36" s="608"/>
      <c r="CF36" s="608"/>
      <c r="CG36" s="608"/>
      <c r="CH36" s="608"/>
      <c r="CI36" s="608"/>
      <c r="CJ36" s="608"/>
      <c r="CK36" s="608"/>
      <c r="CL36" s="608"/>
      <c r="CM36" s="608"/>
      <c r="CN36" s="608"/>
      <c r="CO36" s="608"/>
      <c r="CP36" s="608"/>
      <c r="CQ36" s="609"/>
      <c r="CR36" s="593">
        <v>13627238</v>
      </c>
      <c r="CS36" s="594"/>
      <c r="CT36" s="594"/>
      <c r="CU36" s="594"/>
      <c r="CV36" s="594"/>
      <c r="CW36" s="594"/>
      <c r="CX36" s="594"/>
      <c r="CY36" s="595"/>
      <c r="CZ36" s="627">
        <v>10</v>
      </c>
      <c r="DA36" s="628"/>
      <c r="DB36" s="628"/>
      <c r="DC36" s="629"/>
      <c r="DD36" s="602">
        <v>12760919</v>
      </c>
      <c r="DE36" s="594"/>
      <c r="DF36" s="594"/>
      <c r="DG36" s="594"/>
      <c r="DH36" s="594"/>
      <c r="DI36" s="594"/>
      <c r="DJ36" s="594"/>
      <c r="DK36" s="595"/>
      <c r="DL36" s="602">
        <v>6598303</v>
      </c>
      <c r="DM36" s="594"/>
      <c r="DN36" s="594"/>
      <c r="DO36" s="594"/>
      <c r="DP36" s="594"/>
      <c r="DQ36" s="594"/>
      <c r="DR36" s="594"/>
      <c r="DS36" s="594"/>
      <c r="DT36" s="594"/>
      <c r="DU36" s="594"/>
      <c r="DV36" s="595"/>
      <c r="DW36" s="598">
        <v>8.9</v>
      </c>
      <c r="DX36" s="623"/>
      <c r="DY36" s="623"/>
      <c r="DZ36" s="623"/>
      <c r="EA36" s="623"/>
      <c r="EB36" s="623"/>
      <c r="EC36" s="624"/>
    </row>
    <row r="37" spans="2:133" ht="11.25" customHeight="1">
      <c r="AQ37" s="672" t="s">
        <v>310</v>
      </c>
      <c r="AR37" s="673"/>
      <c r="AS37" s="673"/>
      <c r="AT37" s="673"/>
      <c r="AU37" s="673"/>
      <c r="AV37" s="673"/>
      <c r="AW37" s="673"/>
      <c r="AX37" s="673"/>
      <c r="AY37" s="674"/>
      <c r="AZ37" s="593">
        <v>1665033</v>
      </c>
      <c r="BA37" s="594"/>
      <c r="BB37" s="594"/>
      <c r="BC37" s="594"/>
      <c r="BD37" s="625"/>
      <c r="BE37" s="625"/>
      <c r="BF37" s="650"/>
      <c r="BG37" s="607" t="s">
        <v>311</v>
      </c>
      <c r="BH37" s="608"/>
      <c r="BI37" s="608"/>
      <c r="BJ37" s="608"/>
      <c r="BK37" s="608"/>
      <c r="BL37" s="608"/>
      <c r="BM37" s="608"/>
      <c r="BN37" s="608"/>
      <c r="BO37" s="608"/>
      <c r="BP37" s="608"/>
      <c r="BQ37" s="608"/>
      <c r="BR37" s="608"/>
      <c r="BS37" s="608"/>
      <c r="BT37" s="608"/>
      <c r="BU37" s="609"/>
      <c r="BV37" s="593">
        <v>45235</v>
      </c>
      <c r="BW37" s="594"/>
      <c r="BX37" s="594"/>
      <c r="BY37" s="594"/>
      <c r="BZ37" s="594"/>
      <c r="CA37" s="594"/>
      <c r="CB37" s="603"/>
      <c r="CD37" s="607" t="s">
        <v>312</v>
      </c>
      <c r="CE37" s="608"/>
      <c r="CF37" s="608"/>
      <c r="CG37" s="608"/>
      <c r="CH37" s="608"/>
      <c r="CI37" s="608"/>
      <c r="CJ37" s="608"/>
      <c r="CK37" s="608"/>
      <c r="CL37" s="608"/>
      <c r="CM37" s="608"/>
      <c r="CN37" s="608"/>
      <c r="CO37" s="608"/>
      <c r="CP37" s="608"/>
      <c r="CQ37" s="609"/>
      <c r="CR37" s="593">
        <v>1972072</v>
      </c>
      <c r="CS37" s="625"/>
      <c r="CT37" s="625"/>
      <c r="CU37" s="625"/>
      <c r="CV37" s="625"/>
      <c r="CW37" s="625"/>
      <c r="CX37" s="625"/>
      <c r="CY37" s="626"/>
      <c r="CZ37" s="627">
        <v>1.4</v>
      </c>
      <c r="DA37" s="628"/>
      <c r="DB37" s="628"/>
      <c r="DC37" s="629"/>
      <c r="DD37" s="602">
        <v>1972072</v>
      </c>
      <c r="DE37" s="625"/>
      <c r="DF37" s="625"/>
      <c r="DG37" s="625"/>
      <c r="DH37" s="625"/>
      <c r="DI37" s="625"/>
      <c r="DJ37" s="625"/>
      <c r="DK37" s="626"/>
      <c r="DL37" s="602">
        <v>1883240</v>
      </c>
      <c r="DM37" s="625"/>
      <c r="DN37" s="625"/>
      <c r="DO37" s="625"/>
      <c r="DP37" s="625"/>
      <c r="DQ37" s="625"/>
      <c r="DR37" s="625"/>
      <c r="DS37" s="625"/>
      <c r="DT37" s="625"/>
      <c r="DU37" s="625"/>
      <c r="DV37" s="626"/>
      <c r="DW37" s="598">
        <v>2.5</v>
      </c>
      <c r="DX37" s="623"/>
      <c r="DY37" s="623"/>
      <c r="DZ37" s="623"/>
      <c r="EA37" s="623"/>
      <c r="EB37" s="623"/>
      <c r="EC37" s="624"/>
    </row>
    <row r="38" spans="2:133" ht="11.25" customHeight="1">
      <c r="AQ38" s="672" t="s">
        <v>313</v>
      </c>
      <c r="AR38" s="673"/>
      <c r="AS38" s="673"/>
      <c r="AT38" s="673"/>
      <c r="AU38" s="673"/>
      <c r="AV38" s="673"/>
      <c r="AW38" s="673"/>
      <c r="AX38" s="673"/>
      <c r="AY38" s="674"/>
      <c r="AZ38" s="593">
        <v>792429</v>
      </c>
      <c r="BA38" s="594"/>
      <c r="BB38" s="594"/>
      <c r="BC38" s="594"/>
      <c r="BD38" s="625"/>
      <c r="BE38" s="625"/>
      <c r="BF38" s="650"/>
      <c r="BG38" s="607" t="s">
        <v>314</v>
      </c>
      <c r="BH38" s="608"/>
      <c r="BI38" s="608"/>
      <c r="BJ38" s="608"/>
      <c r="BK38" s="608"/>
      <c r="BL38" s="608"/>
      <c r="BM38" s="608"/>
      <c r="BN38" s="608"/>
      <c r="BO38" s="608"/>
      <c r="BP38" s="608"/>
      <c r="BQ38" s="608"/>
      <c r="BR38" s="608"/>
      <c r="BS38" s="608"/>
      <c r="BT38" s="608"/>
      <c r="BU38" s="609"/>
      <c r="BV38" s="593">
        <v>69855</v>
      </c>
      <c r="BW38" s="594"/>
      <c r="BX38" s="594"/>
      <c r="BY38" s="594"/>
      <c r="BZ38" s="594"/>
      <c r="CA38" s="594"/>
      <c r="CB38" s="603"/>
      <c r="CD38" s="607" t="s">
        <v>315</v>
      </c>
      <c r="CE38" s="608"/>
      <c r="CF38" s="608"/>
      <c r="CG38" s="608"/>
      <c r="CH38" s="608"/>
      <c r="CI38" s="608"/>
      <c r="CJ38" s="608"/>
      <c r="CK38" s="608"/>
      <c r="CL38" s="608"/>
      <c r="CM38" s="608"/>
      <c r="CN38" s="608"/>
      <c r="CO38" s="608"/>
      <c r="CP38" s="608"/>
      <c r="CQ38" s="609"/>
      <c r="CR38" s="593">
        <v>7947952</v>
      </c>
      <c r="CS38" s="594"/>
      <c r="CT38" s="594"/>
      <c r="CU38" s="594"/>
      <c r="CV38" s="594"/>
      <c r="CW38" s="594"/>
      <c r="CX38" s="594"/>
      <c r="CY38" s="595"/>
      <c r="CZ38" s="627">
        <v>5.8</v>
      </c>
      <c r="DA38" s="628"/>
      <c r="DB38" s="628"/>
      <c r="DC38" s="629"/>
      <c r="DD38" s="602">
        <v>5957260</v>
      </c>
      <c r="DE38" s="594"/>
      <c r="DF38" s="594"/>
      <c r="DG38" s="594"/>
      <c r="DH38" s="594"/>
      <c r="DI38" s="594"/>
      <c r="DJ38" s="594"/>
      <c r="DK38" s="595"/>
      <c r="DL38" s="602">
        <v>4874170</v>
      </c>
      <c r="DM38" s="594"/>
      <c r="DN38" s="594"/>
      <c r="DO38" s="594"/>
      <c r="DP38" s="594"/>
      <c r="DQ38" s="594"/>
      <c r="DR38" s="594"/>
      <c r="DS38" s="594"/>
      <c r="DT38" s="594"/>
      <c r="DU38" s="594"/>
      <c r="DV38" s="595"/>
      <c r="DW38" s="598">
        <v>6.5</v>
      </c>
      <c r="DX38" s="623"/>
      <c r="DY38" s="623"/>
      <c r="DZ38" s="623"/>
      <c r="EA38" s="623"/>
      <c r="EB38" s="623"/>
      <c r="EC38" s="624"/>
    </row>
    <row r="39" spans="2:133" ht="11.25" customHeight="1">
      <c r="AQ39" s="672" t="s">
        <v>316</v>
      </c>
      <c r="AR39" s="673"/>
      <c r="AS39" s="673"/>
      <c r="AT39" s="673"/>
      <c r="AU39" s="673"/>
      <c r="AV39" s="673"/>
      <c r="AW39" s="673"/>
      <c r="AX39" s="673"/>
      <c r="AY39" s="674"/>
      <c r="AZ39" s="593">
        <v>310145</v>
      </c>
      <c r="BA39" s="594"/>
      <c r="BB39" s="594"/>
      <c r="BC39" s="594"/>
      <c r="BD39" s="625"/>
      <c r="BE39" s="625"/>
      <c r="BF39" s="650"/>
      <c r="BG39" s="678" t="s">
        <v>317</v>
      </c>
      <c r="BH39" s="679"/>
      <c r="BI39" s="679"/>
      <c r="BJ39" s="679"/>
      <c r="BK39" s="679"/>
      <c r="BL39" s="187"/>
      <c r="BM39" s="608" t="s">
        <v>318</v>
      </c>
      <c r="BN39" s="608"/>
      <c r="BO39" s="608"/>
      <c r="BP39" s="608"/>
      <c r="BQ39" s="608"/>
      <c r="BR39" s="608"/>
      <c r="BS39" s="608"/>
      <c r="BT39" s="608"/>
      <c r="BU39" s="609"/>
      <c r="BV39" s="593">
        <v>87</v>
      </c>
      <c r="BW39" s="594"/>
      <c r="BX39" s="594"/>
      <c r="BY39" s="594"/>
      <c r="BZ39" s="594"/>
      <c r="CA39" s="594"/>
      <c r="CB39" s="603"/>
      <c r="CD39" s="607" t="s">
        <v>319</v>
      </c>
      <c r="CE39" s="608"/>
      <c r="CF39" s="608"/>
      <c r="CG39" s="608"/>
      <c r="CH39" s="608"/>
      <c r="CI39" s="608"/>
      <c r="CJ39" s="608"/>
      <c r="CK39" s="608"/>
      <c r="CL39" s="608"/>
      <c r="CM39" s="608"/>
      <c r="CN39" s="608"/>
      <c r="CO39" s="608"/>
      <c r="CP39" s="608"/>
      <c r="CQ39" s="609"/>
      <c r="CR39" s="593">
        <v>972319</v>
      </c>
      <c r="CS39" s="625"/>
      <c r="CT39" s="625"/>
      <c r="CU39" s="625"/>
      <c r="CV39" s="625"/>
      <c r="CW39" s="625"/>
      <c r="CX39" s="625"/>
      <c r="CY39" s="626"/>
      <c r="CZ39" s="627">
        <v>0.7</v>
      </c>
      <c r="DA39" s="628"/>
      <c r="DB39" s="628"/>
      <c r="DC39" s="629"/>
      <c r="DD39" s="602">
        <v>785527</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320</v>
      </c>
      <c r="AR40" s="673"/>
      <c r="AS40" s="673"/>
      <c r="AT40" s="673"/>
      <c r="AU40" s="673"/>
      <c r="AV40" s="673"/>
      <c r="AW40" s="673"/>
      <c r="AX40" s="673"/>
      <c r="AY40" s="674"/>
      <c r="AZ40" s="593">
        <v>2860619</v>
      </c>
      <c r="BA40" s="594"/>
      <c r="BB40" s="594"/>
      <c r="BC40" s="594"/>
      <c r="BD40" s="625"/>
      <c r="BE40" s="625"/>
      <c r="BF40" s="650"/>
      <c r="BG40" s="678"/>
      <c r="BH40" s="679"/>
      <c r="BI40" s="679"/>
      <c r="BJ40" s="679"/>
      <c r="BK40" s="679"/>
      <c r="BL40" s="187"/>
      <c r="BM40" s="608" t="s">
        <v>321</v>
      </c>
      <c r="BN40" s="608"/>
      <c r="BO40" s="608"/>
      <c r="BP40" s="608"/>
      <c r="BQ40" s="608"/>
      <c r="BR40" s="608"/>
      <c r="BS40" s="608"/>
      <c r="BT40" s="608"/>
      <c r="BU40" s="609"/>
      <c r="BV40" s="593">
        <v>127</v>
      </c>
      <c r="BW40" s="594"/>
      <c r="BX40" s="594"/>
      <c r="BY40" s="594"/>
      <c r="BZ40" s="594"/>
      <c r="CA40" s="594"/>
      <c r="CB40" s="603"/>
      <c r="CD40" s="607" t="s">
        <v>322</v>
      </c>
      <c r="CE40" s="608"/>
      <c r="CF40" s="608"/>
      <c r="CG40" s="608"/>
      <c r="CH40" s="608"/>
      <c r="CI40" s="608"/>
      <c r="CJ40" s="608"/>
      <c r="CK40" s="608"/>
      <c r="CL40" s="608"/>
      <c r="CM40" s="608"/>
      <c r="CN40" s="608"/>
      <c r="CO40" s="608"/>
      <c r="CP40" s="608"/>
      <c r="CQ40" s="609"/>
      <c r="CR40" s="593">
        <v>5839962</v>
      </c>
      <c r="CS40" s="594"/>
      <c r="CT40" s="594"/>
      <c r="CU40" s="594"/>
      <c r="CV40" s="594"/>
      <c r="CW40" s="594"/>
      <c r="CX40" s="594"/>
      <c r="CY40" s="595"/>
      <c r="CZ40" s="627">
        <v>4.3</v>
      </c>
      <c r="DA40" s="628"/>
      <c r="DB40" s="628"/>
      <c r="DC40" s="629"/>
      <c r="DD40" s="602">
        <v>52484</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323</v>
      </c>
      <c r="AR41" s="614"/>
      <c r="AS41" s="614"/>
      <c r="AT41" s="614"/>
      <c r="AU41" s="614"/>
      <c r="AV41" s="614"/>
      <c r="AW41" s="614"/>
      <c r="AX41" s="614"/>
      <c r="AY41" s="615"/>
      <c r="AZ41" s="665">
        <v>4908586</v>
      </c>
      <c r="BA41" s="666"/>
      <c r="BB41" s="666"/>
      <c r="BC41" s="666"/>
      <c r="BD41" s="661"/>
      <c r="BE41" s="661"/>
      <c r="BF41" s="663"/>
      <c r="BG41" s="680"/>
      <c r="BH41" s="681"/>
      <c r="BI41" s="681"/>
      <c r="BJ41" s="681"/>
      <c r="BK41" s="681"/>
      <c r="BL41" s="189"/>
      <c r="BM41" s="614" t="s">
        <v>324</v>
      </c>
      <c r="BN41" s="614"/>
      <c r="BO41" s="614"/>
      <c r="BP41" s="614"/>
      <c r="BQ41" s="614"/>
      <c r="BR41" s="614"/>
      <c r="BS41" s="614"/>
      <c r="BT41" s="614"/>
      <c r="BU41" s="615"/>
      <c r="BV41" s="665">
        <v>335</v>
      </c>
      <c r="BW41" s="666"/>
      <c r="BX41" s="666"/>
      <c r="BY41" s="666"/>
      <c r="BZ41" s="666"/>
      <c r="CA41" s="666"/>
      <c r="CB41" s="675"/>
      <c r="CD41" s="607" t="s">
        <v>325</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327</v>
      </c>
      <c r="CE42" s="591"/>
      <c r="CF42" s="591"/>
      <c r="CG42" s="591"/>
      <c r="CH42" s="591"/>
      <c r="CI42" s="591"/>
      <c r="CJ42" s="591"/>
      <c r="CK42" s="591"/>
      <c r="CL42" s="591"/>
      <c r="CM42" s="591"/>
      <c r="CN42" s="591"/>
      <c r="CO42" s="591"/>
      <c r="CP42" s="591"/>
      <c r="CQ42" s="592"/>
      <c r="CR42" s="593">
        <v>18298350</v>
      </c>
      <c r="CS42" s="594"/>
      <c r="CT42" s="594"/>
      <c r="CU42" s="594"/>
      <c r="CV42" s="594"/>
      <c r="CW42" s="594"/>
      <c r="CX42" s="594"/>
      <c r="CY42" s="595"/>
      <c r="CZ42" s="627">
        <v>13.4</v>
      </c>
      <c r="DA42" s="676"/>
      <c r="DB42" s="676"/>
      <c r="DC42" s="677"/>
      <c r="DD42" s="602">
        <v>2583530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329</v>
      </c>
      <c r="CE43" s="591"/>
      <c r="CF43" s="591"/>
      <c r="CG43" s="591"/>
      <c r="CH43" s="591"/>
      <c r="CI43" s="591"/>
      <c r="CJ43" s="591"/>
      <c r="CK43" s="591"/>
      <c r="CL43" s="591"/>
      <c r="CM43" s="591"/>
      <c r="CN43" s="591"/>
      <c r="CO43" s="591"/>
      <c r="CP43" s="591"/>
      <c r="CQ43" s="592"/>
      <c r="CR43" s="593">
        <v>320720</v>
      </c>
      <c r="CS43" s="625"/>
      <c r="CT43" s="625"/>
      <c r="CU43" s="625"/>
      <c r="CV43" s="625"/>
      <c r="CW43" s="625"/>
      <c r="CX43" s="625"/>
      <c r="CY43" s="626"/>
      <c r="CZ43" s="627">
        <v>0.2</v>
      </c>
      <c r="DA43" s="628"/>
      <c r="DB43" s="628"/>
      <c r="DC43" s="629"/>
      <c r="DD43" s="602">
        <v>175014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330</v>
      </c>
      <c r="CD44" s="699" t="s">
        <v>284</v>
      </c>
      <c r="CE44" s="700"/>
      <c r="CF44" s="590" t="s">
        <v>331</v>
      </c>
      <c r="CG44" s="591"/>
      <c r="CH44" s="591"/>
      <c r="CI44" s="591"/>
      <c r="CJ44" s="591"/>
      <c r="CK44" s="591"/>
      <c r="CL44" s="591"/>
      <c r="CM44" s="591"/>
      <c r="CN44" s="591"/>
      <c r="CO44" s="591"/>
      <c r="CP44" s="591"/>
      <c r="CQ44" s="592"/>
      <c r="CR44" s="593">
        <v>18298350</v>
      </c>
      <c r="CS44" s="594"/>
      <c r="CT44" s="594"/>
      <c r="CU44" s="594"/>
      <c r="CV44" s="594"/>
      <c r="CW44" s="594"/>
      <c r="CX44" s="594"/>
      <c r="CY44" s="595"/>
      <c r="CZ44" s="627">
        <v>13.4</v>
      </c>
      <c r="DA44" s="676"/>
      <c r="DB44" s="676"/>
      <c r="DC44" s="677"/>
      <c r="DD44" s="602">
        <v>2583530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332</v>
      </c>
      <c r="CG45" s="591"/>
      <c r="CH45" s="591"/>
      <c r="CI45" s="591"/>
      <c r="CJ45" s="591"/>
      <c r="CK45" s="591"/>
      <c r="CL45" s="591"/>
      <c r="CM45" s="591"/>
      <c r="CN45" s="591"/>
      <c r="CO45" s="591"/>
      <c r="CP45" s="591"/>
      <c r="CQ45" s="592"/>
      <c r="CR45" s="593">
        <v>10165752</v>
      </c>
      <c r="CS45" s="625"/>
      <c r="CT45" s="625"/>
      <c r="CU45" s="625"/>
      <c r="CV45" s="625"/>
      <c r="CW45" s="625"/>
      <c r="CX45" s="625"/>
      <c r="CY45" s="626"/>
      <c r="CZ45" s="627">
        <v>7.5</v>
      </c>
      <c r="DA45" s="628"/>
      <c r="DB45" s="628"/>
      <c r="DC45" s="629"/>
      <c r="DD45" s="602">
        <v>408110</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333</v>
      </c>
      <c r="CG46" s="591"/>
      <c r="CH46" s="591"/>
      <c r="CI46" s="591"/>
      <c r="CJ46" s="591"/>
      <c r="CK46" s="591"/>
      <c r="CL46" s="591"/>
      <c r="CM46" s="591"/>
      <c r="CN46" s="591"/>
      <c r="CO46" s="591"/>
      <c r="CP46" s="591"/>
      <c r="CQ46" s="592"/>
      <c r="CR46" s="593">
        <v>7448795</v>
      </c>
      <c r="CS46" s="594"/>
      <c r="CT46" s="594"/>
      <c r="CU46" s="594"/>
      <c r="CV46" s="594"/>
      <c r="CW46" s="594"/>
      <c r="CX46" s="594"/>
      <c r="CY46" s="595"/>
      <c r="CZ46" s="627">
        <v>5.5</v>
      </c>
      <c r="DA46" s="676"/>
      <c r="DB46" s="676"/>
      <c r="DC46" s="677"/>
      <c r="DD46" s="602">
        <v>2173917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334</v>
      </c>
      <c r="CG47" s="591"/>
      <c r="CH47" s="591"/>
      <c r="CI47" s="591"/>
      <c r="CJ47" s="591"/>
      <c r="CK47" s="591"/>
      <c r="CL47" s="591"/>
      <c r="CM47" s="591"/>
      <c r="CN47" s="591"/>
      <c r="CO47" s="591"/>
      <c r="CP47" s="591"/>
      <c r="CQ47" s="592"/>
      <c r="CR47" s="593" t="s">
        <v>108</v>
      </c>
      <c r="CS47" s="625"/>
      <c r="CT47" s="625"/>
      <c r="CU47" s="625"/>
      <c r="CV47" s="625"/>
      <c r="CW47" s="625"/>
      <c r="CX47" s="625"/>
      <c r="CY47" s="626"/>
      <c r="CZ47" s="627" t="s">
        <v>108</v>
      </c>
      <c r="DA47" s="628"/>
      <c r="DB47" s="628"/>
      <c r="DC47" s="629"/>
      <c r="DD47" s="602" t="s">
        <v>108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335</v>
      </c>
      <c r="CG48" s="591"/>
      <c r="CH48" s="591"/>
      <c r="CI48" s="591"/>
      <c r="CJ48" s="591"/>
      <c r="CK48" s="591"/>
      <c r="CL48" s="591"/>
      <c r="CM48" s="591"/>
      <c r="CN48" s="591"/>
      <c r="CO48" s="591"/>
      <c r="CP48" s="591"/>
      <c r="CQ48" s="592"/>
      <c r="CR48" s="593" t="s">
        <v>108</v>
      </c>
      <c r="CS48" s="594"/>
      <c r="CT48" s="594"/>
      <c r="CU48" s="594"/>
      <c r="CV48" s="594"/>
      <c r="CW48" s="594"/>
      <c r="CX48" s="594"/>
      <c r="CY48" s="595"/>
      <c r="CZ48" s="627" t="s">
        <v>108</v>
      </c>
      <c r="DA48" s="676"/>
      <c r="DB48" s="676"/>
      <c r="DC48" s="677"/>
      <c r="DD48" s="602" t="s">
        <v>108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336</v>
      </c>
      <c r="CE49" s="637"/>
      <c r="CF49" s="637"/>
      <c r="CG49" s="637"/>
      <c r="CH49" s="637"/>
      <c r="CI49" s="637"/>
      <c r="CJ49" s="637"/>
      <c r="CK49" s="637"/>
      <c r="CL49" s="637"/>
      <c r="CM49" s="637"/>
      <c r="CN49" s="637"/>
      <c r="CO49" s="637"/>
      <c r="CP49" s="637"/>
      <c r="CQ49" s="638"/>
      <c r="CR49" s="665">
        <v>136371406</v>
      </c>
      <c r="CS49" s="661"/>
      <c r="CT49" s="661"/>
      <c r="CU49" s="661"/>
      <c r="CV49" s="661"/>
      <c r="CW49" s="661"/>
      <c r="CX49" s="661"/>
      <c r="CY49" s="688"/>
      <c r="CZ49" s="689">
        <v>100</v>
      </c>
      <c r="DA49" s="690"/>
      <c r="DB49" s="690"/>
      <c r="DC49" s="691"/>
      <c r="DD49" s="692">
        <v>77948445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4"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338</v>
      </c>
      <c r="DK2" s="735"/>
      <c r="DL2" s="735"/>
      <c r="DM2" s="735"/>
      <c r="DN2" s="735"/>
      <c r="DO2" s="736"/>
      <c r="DP2" s="200"/>
      <c r="DQ2" s="734" t="s">
        <v>339</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340</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342</v>
      </c>
      <c r="B5" s="729"/>
      <c r="C5" s="729"/>
      <c r="D5" s="729"/>
      <c r="E5" s="729"/>
      <c r="F5" s="729"/>
      <c r="G5" s="729"/>
      <c r="H5" s="729"/>
      <c r="I5" s="729"/>
      <c r="J5" s="729"/>
      <c r="K5" s="729"/>
      <c r="L5" s="729"/>
      <c r="M5" s="729"/>
      <c r="N5" s="729"/>
      <c r="O5" s="729"/>
      <c r="P5" s="730"/>
      <c r="Q5" s="705" t="s">
        <v>343</v>
      </c>
      <c r="R5" s="706"/>
      <c r="S5" s="706"/>
      <c r="T5" s="706"/>
      <c r="U5" s="707"/>
      <c r="V5" s="705" t="s">
        <v>344</v>
      </c>
      <c r="W5" s="706"/>
      <c r="X5" s="706"/>
      <c r="Y5" s="706"/>
      <c r="Z5" s="707"/>
      <c r="AA5" s="705" t="s">
        <v>345</v>
      </c>
      <c r="AB5" s="706"/>
      <c r="AC5" s="706"/>
      <c r="AD5" s="706"/>
      <c r="AE5" s="706"/>
      <c r="AF5" s="738" t="s">
        <v>346</v>
      </c>
      <c r="AG5" s="706"/>
      <c r="AH5" s="706"/>
      <c r="AI5" s="706"/>
      <c r="AJ5" s="717"/>
      <c r="AK5" s="706" t="s">
        <v>347</v>
      </c>
      <c r="AL5" s="706"/>
      <c r="AM5" s="706"/>
      <c r="AN5" s="706"/>
      <c r="AO5" s="707"/>
      <c r="AP5" s="705" t="s">
        <v>348</v>
      </c>
      <c r="AQ5" s="706"/>
      <c r="AR5" s="706"/>
      <c r="AS5" s="706"/>
      <c r="AT5" s="707"/>
      <c r="AU5" s="705" t="s">
        <v>349</v>
      </c>
      <c r="AV5" s="706"/>
      <c r="AW5" s="706"/>
      <c r="AX5" s="706"/>
      <c r="AY5" s="717"/>
      <c r="AZ5" s="207"/>
      <c r="BA5" s="207"/>
      <c r="BB5" s="207"/>
      <c r="BC5" s="207"/>
      <c r="BD5" s="207"/>
      <c r="BE5" s="208"/>
      <c r="BF5" s="208"/>
      <c r="BG5" s="208"/>
      <c r="BH5" s="208"/>
      <c r="BI5" s="208"/>
      <c r="BJ5" s="208"/>
      <c r="BK5" s="208"/>
      <c r="BL5" s="208"/>
      <c r="BM5" s="208"/>
      <c r="BN5" s="208"/>
      <c r="BO5" s="208"/>
      <c r="BP5" s="208"/>
      <c r="BQ5" s="728" t="s">
        <v>350</v>
      </c>
      <c r="BR5" s="729"/>
      <c r="BS5" s="729"/>
      <c r="BT5" s="729"/>
      <c r="BU5" s="729"/>
      <c r="BV5" s="729"/>
      <c r="BW5" s="729"/>
      <c r="BX5" s="729"/>
      <c r="BY5" s="729"/>
      <c r="BZ5" s="729"/>
      <c r="CA5" s="729"/>
      <c r="CB5" s="729"/>
      <c r="CC5" s="729"/>
      <c r="CD5" s="729"/>
      <c r="CE5" s="729"/>
      <c r="CF5" s="729"/>
      <c r="CG5" s="730"/>
      <c r="CH5" s="705" t="s">
        <v>351</v>
      </c>
      <c r="CI5" s="706"/>
      <c r="CJ5" s="706"/>
      <c r="CK5" s="706"/>
      <c r="CL5" s="707"/>
      <c r="CM5" s="705" t="s">
        <v>352</v>
      </c>
      <c r="CN5" s="706"/>
      <c r="CO5" s="706"/>
      <c r="CP5" s="706"/>
      <c r="CQ5" s="707"/>
      <c r="CR5" s="705" t="s">
        <v>353</v>
      </c>
      <c r="CS5" s="706"/>
      <c r="CT5" s="706"/>
      <c r="CU5" s="706"/>
      <c r="CV5" s="707"/>
      <c r="CW5" s="705" t="s">
        <v>354</v>
      </c>
      <c r="CX5" s="706"/>
      <c r="CY5" s="706"/>
      <c r="CZ5" s="706"/>
      <c r="DA5" s="707"/>
      <c r="DB5" s="705" t="s">
        <v>355</v>
      </c>
      <c r="DC5" s="706"/>
      <c r="DD5" s="706"/>
      <c r="DE5" s="706"/>
      <c r="DF5" s="707"/>
      <c r="DG5" s="711" t="s">
        <v>356</v>
      </c>
      <c r="DH5" s="712"/>
      <c r="DI5" s="712"/>
      <c r="DJ5" s="712"/>
      <c r="DK5" s="713"/>
      <c r="DL5" s="711" t="s">
        <v>357</v>
      </c>
      <c r="DM5" s="712"/>
      <c r="DN5" s="712"/>
      <c r="DO5" s="712"/>
      <c r="DP5" s="713"/>
      <c r="DQ5" s="705" t="s">
        <v>358</v>
      </c>
      <c r="DR5" s="706"/>
      <c r="DS5" s="706"/>
      <c r="DT5" s="706"/>
      <c r="DU5" s="707"/>
      <c r="DV5" s="705" t="s">
        <v>349</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359</v>
      </c>
      <c r="C7" s="720"/>
      <c r="D7" s="720"/>
      <c r="E7" s="720"/>
      <c r="F7" s="720"/>
      <c r="G7" s="720"/>
      <c r="H7" s="720"/>
      <c r="I7" s="720"/>
      <c r="J7" s="720"/>
      <c r="K7" s="720"/>
      <c r="L7" s="720"/>
      <c r="M7" s="720"/>
      <c r="N7" s="720"/>
      <c r="O7" s="720"/>
      <c r="P7" s="721"/>
      <c r="Q7" s="722">
        <v>137593</v>
      </c>
      <c r="R7" s="723"/>
      <c r="S7" s="723"/>
      <c r="T7" s="723"/>
      <c r="U7" s="723"/>
      <c r="V7" s="723">
        <v>134851</v>
      </c>
      <c r="W7" s="723"/>
      <c r="X7" s="723"/>
      <c r="Y7" s="723"/>
      <c r="Z7" s="723"/>
      <c r="AA7" s="723">
        <f>Q7-V7</f>
        <v>2742</v>
      </c>
      <c r="AB7" s="723"/>
      <c r="AC7" s="723"/>
      <c r="AD7" s="723"/>
      <c r="AE7" s="724"/>
      <c r="AF7" s="725">
        <v>2679</v>
      </c>
      <c r="AG7" s="726"/>
      <c r="AH7" s="726"/>
      <c r="AI7" s="726"/>
      <c r="AJ7" s="727"/>
      <c r="AK7" s="762">
        <v>1622</v>
      </c>
      <c r="AL7" s="763"/>
      <c r="AM7" s="763"/>
      <c r="AN7" s="763"/>
      <c r="AO7" s="763"/>
      <c r="AP7" s="763">
        <v>135805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-482</v>
      </c>
      <c r="CI7" s="760"/>
      <c r="CJ7" s="760"/>
      <c r="CK7" s="760"/>
      <c r="CL7" s="761"/>
      <c r="CM7" s="759">
        <v>2470</v>
      </c>
      <c r="CN7" s="760"/>
      <c r="CO7" s="760"/>
      <c r="CP7" s="760"/>
      <c r="CQ7" s="761"/>
      <c r="CR7" s="759">
        <v>20</v>
      </c>
      <c r="CS7" s="760"/>
      <c r="CT7" s="760"/>
      <c r="CU7" s="760"/>
      <c r="CV7" s="761"/>
      <c r="CW7" s="759" t="s">
        <v>573</v>
      </c>
      <c r="CX7" s="760"/>
      <c r="CY7" s="760"/>
      <c r="CZ7" s="760"/>
      <c r="DA7" s="761"/>
      <c r="DB7" s="759" t="s">
        <v>568</v>
      </c>
      <c r="DC7" s="760"/>
      <c r="DD7" s="760"/>
      <c r="DE7" s="760"/>
      <c r="DF7" s="761"/>
      <c r="DG7" s="759" t="s">
        <v>568</v>
      </c>
      <c r="DH7" s="760"/>
      <c r="DI7" s="760"/>
      <c r="DJ7" s="760"/>
      <c r="DK7" s="761"/>
      <c r="DL7" s="759" t="s">
        <v>568</v>
      </c>
      <c r="DM7" s="760"/>
      <c r="DN7" s="760"/>
      <c r="DO7" s="760"/>
      <c r="DP7" s="761"/>
      <c r="DQ7" s="759" t="s">
        <v>568</v>
      </c>
      <c r="DR7" s="760"/>
      <c r="DS7" s="760"/>
      <c r="DT7" s="760"/>
      <c r="DU7" s="761"/>
      <c r="DV7" s="740"/>
      <c r="DW7" s="741"/>
      <c r="DX7" s="741"/>
      <c r="DY7" s="741"/>
      <c r="DZ7" s="742"/>
      <c r="EA7" s="205"/>
    </row>
    <row r="8" spans="1:131" s="206" customFormat="1" ht="26.25" customHeight="1">
      <c r="A8" s="212">
        <v>2</v>
      </c>
      <c r="B8" s="743" t="s">
        <v>360</v>
      </c>
      <c r="C8" s="744"/>
      <c r="D8" s="744"/>
      <c r="E8" s="744"/>
      <c r="F8" s="744"/>
      <c r="G8" s="744"/>
      <c r="H8" s="744"/>
      <c r="I8" s="744"/>
      <c r="J8" s="744"/>
      <c r="K8" s="744"/>
      <c r="L8" s="744"/>
      <c r="M8" s="744"/>
      <c r="N8" s="744"/>
      <c r="O8" s="744"/>
      <c r="P8" s="745"/>
      <c r="Q8" s="746">
        <v>4017</v>
      </c>
      <c r="R8" s="747"/>
      <c r="S8" s="747"/>
      <c r="T8" s="747"/>
      <c r="U8" s="747"/>
      <c r="V8" s="747">
        <v>3993</v>
      </c>
      <c r="W8" s="747"/>
      <c r="X8" s="747"/>
      <c r="Y8" s="747"/>
      <c r="Z8" s="747"/>
      <c r="AA8" s="748">
        <f>Q8-V8</f>
        <v>24</v>
      </c>
      <c r="AB8" s="749"/>
      <c r="AC8" s="749"/>
      <c r="AD8" s="749"/>
      <c r="AE8" s="750"/>
      <c r="AF8" s="751">
        <v>24</v>
      </c>
      <c r="AG8" s="749"/>
      <c r="AH8" s="749"/>
      <c r="AI8" s="749"/>
      <c r="AJ8" s="750"/>
      <c r="AK8" s="752">
        <v>2432</v>
      </c>
      <c r="AL8" s="753"/>
      <c r="AM8" s="753"/>
      <c r="AN8" s="753"/>
      <c r="AO8" s="753"/>
      <c r="AP8" s="753">
        <v>14604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546</v>
      </c>
      <c r="BT8" s="757"/>
      <c r="BU8" s="757"/>
      <c r="BV8" s="757"/>
      <c r="BW8" s="757"/>
      <c r="BX8" s="757"/>
      <c r="BY8" s="757"/>
      <c r="BZ8" s="757"/>
      <c r="CA8" s="757"/>
      <c r="CB8" s="757"/>
      <c r="CC8" s="757"/>
      <c r="CD8" s="757"/>
      <c r="CE8" s="757"/>
      <c r="CF8" s="757"/>
      <c r="CG8" s="758"/>
      <c r="CH8" s="769">
        <v>-1</v>
      </c>
      <c r="CI8" s="770"/>
      <c r="CJ8" s="770"/>
      <c r="CK8" s="770"/>
      <c r="CL8" s="771"/>
      <c r="CM8" s="769">
        <v>422</v>
      </c>
      <c r="CN8" s="770"/>
      <c r="CO8" s="770"/>
      <c r="CP8" s="770"/>
      <c r="CQ8" s="771"/>
      <c r="CR8" s="769">
        <v>305</v>
      </c>
      <c r="CS8" s="770"/>
      <c r="CT8" s="770"/>
      <c r="CU8" s="770"/>
      <c r="CV8" s="771"/>
      <c r="CW8" s="769" t="s">
        <v>573</v>
      </c>
      <c r="CX8" s="770"/>
      <c r="CY8" s="770"/>
      <c r="CZ8" s="770"/>
      <c r="DA8" s="771"/>
      <c r="DB8" s="769" t="s">
        <v>570</v>
      </c>
      <c r="DC8" s="770"/>
      <c r="DD8" s="770"/>
      <c r="DE8" s="770"/>
      <c r="DF8" s="771"/>
      <c r="DG8" s="769" t="s">
        <v>568</v>
      </c>
      <c r="DH8" s="770"/>
      <c r="DI8" s="770"/>
      <c r="DJ8" s="770"/>
      <c r="DK8" s="771"/>
      <c r="DL8" s="769" t="s">
        <v>570</v>
      </c>
      <c r="DM8" s="770"/>
      <c r="DN8" s="770"/>
      <c r="DO8" s="770"/>
      <c r="DP8" s="771"/>
      <c r="DQ8" s="769" t="s">
        <v>568</v>
      </c>
      <c r="DR8" s="770"/>
      <c r="DS8" s="770"/>
      <c r="DT8" s="770"/>
      <c r="DU8" s="771"/>
      <c r="DV8" s="772"/>
      <c r="DW8" s="773"/>
      <c r="DX8" s="773"/>
      <c r="DY8" s="773"/>
      <c r="DZ8" s="774"/>
      <c r="EA8" s="205"/>
    </row>
    <row r="9" spans="1:131" s="206" customFormat="1" ht="26.25" customHeight="1">
      <c r="A9" s="212">
        <v>3</v>
      </c>
      <c r="B9" s="743" t="s">
        <v>361</v>
      </c>
      <c r="C9" s="744"/>
      <c r="D9" s="744"/>
      <c r="E9" s="744"/>
      <c r="F9" s="744"/>
      <c r="G9" s="744"/>
      <c r="H9" s="744"/>
      <c r="I9" s="744"/>
      <c r="J9" s="744"/>
      <c r="K9" s="744"/>
      <c r="L9" s="744"/>
      <c r="M9" s="744"/>
      <c r="N9" s="744"/>
      <c r="O9" s="744"/>
      <c r="P9" s="745"/>
      <c r="Q9" s="746">
        <v>43</v>
      </c>
      <c r="R9" s="747"/>
      <c r="S9" s="747"/>
      <c r="T9" s="747"/>
      <c r="U9" s="747"/>
      <c r="V9" s="747">
        <v>39</v>
      </c>
      <c r="W9" s="747"/>
      <c r="X9" s="747"/>
      <c r="Y9" s="747"/>
      <c r="Z9" s="747"/>
      <c r="AA9" s="748">
        <f t="shared" ref="AA9:AA10" si="0">Q9-V9</f>
        <v>4</v>
      </c>
      <c r="AB9" s="749"/>
      <c r="AC9" s="749"/>
      <c r="AD9" s="749"/>
      <c r="AE9" s="750"/>
      <c r="AF9" s="751">
        <v>4</v>
      </c>
      <c r="AG9" s="749"/>
      <c r="AH9" s="749"/>
      <c r="AI9" s="749"/>
      <c r="AJ9" s="750"/>
      <c r="AK9" s="752" t="s">
        <v>568</v>
      </c>
      <c r="AL9" s="753"/>
      <c r="AM9" s="753"/>
      <c r="AN9" s="753"/>
      <c r="AO9" s="753"/>
      <c r="AP9" s="753" t="s">
        <v>568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547</v>
      </c>
      <c r="BT9" s="757"/>
      <c r="BU9" s="757"/>
      <c r="BV9" s="757"/>
      <c r="BW9" s="757"/>
      <c r="BX9" s="757"/>
      <c r="BY9" s="757"/>
      <c r="BZ9" s="757"/>
      <c r="CA9" s="757"/>
      <c r="CB9" s="757"/>
      <c r="CC9" s="757"/>
      <c r="CD9" s="757"/>
      <c r="CE9" s="757"/>
      <c r="CF9" s="757"/>
      <c r="CG9" s="758"/>
      <c r="CH9" s="769">
        <v>12</v>
      </c>
      <c r="CI9" s="770"/>
      <c r="CJ9" s="770"/>
      <c r="CK9" s="770"/>
      <c r="CL9" s="771"/>
      <c r="CM9" s="769">
        <v>3719</v>
      </c>
      <c r="CN9" s="770"/>
      <c r="CO9" s="770"/>
      <c r="CP9" s="770"/>
      <c r="CQ9" s="771"/>
      <c r="CR9" s="769">
        <v>10</v>
      </c>
      <c r="CS9" s="770"/>
      <c r="CT9" s="770"/>
      <c r="CU9" s="770"/>
      <c r="CV9" s="771"/>
      <c r="CW9" s="769" t="s">
        <v>573</v>
      </c>
      <c r="CX9" s="770"/>
      <c r="CY9" s="770"/>
      <c r="CZ9" s="770"/>
      <c r="DA9" s="771"/>
      <c r="DB9" s="769" t="s">
        <v>568</v>
      </c>
      <c r="DC9" s="770"/>
      <c r="DD9" s="770"/>
      <c r="DE9" s="770"/>
      <c r="DF9" s="771"/>
      <c r="DG9" s="769">
        <v>2581</v>
      </c>
      <c r="DH9" s="770"/>
      <c r="DI9" s="770"/>
      <c r="DJ9" s="770"/>
      <c r="DK9" s="771"/>
      <c r="DL9" s="769" t="s">
        <v>568</v>
      </c>
      <c r="DM9" s="770"/>
      <c r="DN9" s="770"/>
      <c r="DO9" s="770"/>
      <c r="DP9" s="771"/>
      <c r="DQ9" s="769">
        <v>2159</v>
      </c>
      <c r="DR9" s="770"/>
      <c r="DS9" s="770"/>
      <c r="DT9" s="770"/>
      <c r="DU9" s="771"/>
      <c r="DV9" s="772"/>
      <c r="DW9" s="773"/>
      <c r="DX9" s="773"/>
      <c r="DY9" s="773"/>
      <c r="DZ9" s="774"/>
      <c r="EA9" s="205"/>
    </row>
    <row r="10" spans="1:131" s="206" customFormat="1" ht="26.25" customHeight="1">
      <c r="A10" s="212">
        <v>4</v>
      </c>
      <c r="B10" s="743" t="s">
        <v>362</v>
      </c>
      <c r="C10" s="744"/>
      <c r="D10" s="744"/>
      <c r="E10" s="744"/>
      <c r="F10" s="744"/>
      <c r="G10" s="744"/>
      <c r="H10" s="744"/>
      <c r="I10" s="744"/>
      <c r="J10" s="744"/>
      <c r="K10" s="744"/>
      <c r="L10" s="744"/>
      <c r="M10" s="744"/>
      <c r="N10" s="744"/>
      <c r="O10" s="744"/>
      <c r="P10" s="745"/>
      <c r="Q10" s="746">
        <v>179</v>
      </c>
      <c r="R10" s="747"/>
      <c r="S10" s="747"/>
      <c r="T10" s="747"/>
      <c r="U10" s="747"/>
      <c r="V10" s="747">
        <v>93</v>
      </c>
      <c r="W10" s="747"/>
      <c r="X10" s="747"/>
      <c r="Y10" s="747"/>
      <c r="Z10" s="747"/>
      <c r="AA10" s="748">
        <f t="shared" si="0"/>
        <v>86</v>
      </c>
      <c r="AB10" s="749"/>
      <c r="AC10" s="749"/>
      <c r="AD10" s="749"/>
      <c r="AE10" s="750"/>
      <c r="AF10" s="751">
        <v>1</v>
      </c>
      <c r="AG10" s="749"/>
      <c r="AH10" s="749"/>
      <c r="AI10" s="749"/>
      <c r="AJ10" s="750"/>
      <c r="AK10" s="752">
        <v>1</v>
      </c>
      <c r="AL10" s="753"/>
      <c r="AM10" s="753"/>
      <c r="AN10" s="753"/>
      <c r="AO10" s="753"/>
      <c r="AP10" s="753">
        <v>165</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548</v>
      </c>
      <c r="BT10" s="757"/>
      <c r="BU10" s="757"/>
      <c r="BV10" s="757"/>
      <c r="BW10" s="757"/>
      <c r="BX10" s="757"/>
      <c r="BY10" s="757"/>
      <c r="BZ10" s="757"/>
      <c r="CA10" s="757"/>
      <c r="CB10" s="757"/>
      <c r="CC10" s="757"/>
      <c r="CD10" s="757"/>
      <c r="CE10" s="757"/>
      <c r="CF10" s="757"/>
      <c r="CG10" s="758"/>
      <c r="CH10" s="769">
        <v>46</v>
      </c>
      <c r="CI10" s="770"/>
      <c r="CJ10" s="770"/>
      <c r="CK10" s="770"/>
      <c r="CL10" s="771"/>
      <c r="CM10" s="769">
        <v>2447</v>
      </c>
      <c r="CN10" s="770"/>
      <c r="CO10" s="770"/>
      <c r="CP10" s="770"/>
      <c r="CQ10" s="771"/>
      <c r="CR10" s="769">
        <v>80</v>
      </c>
      <c r="CS10" s="770"/>
      <c r="CT10" s="770"/>
      <c r="CU10" s="770"/>
      <c r="CV10" s="771"/>
      <c r="CW10" s="769" t="s">
        <v>573</v>
      </c>
      <c r="CX10" s="770"/>
      <c r="CY10" s="770"/>
      <c r="CZ10" s="770"/>
      <c r="DA10" s="771"/>
      <c r="DB10" s="769" t="s">
        <v>568</v>
      </c>
      <c r="DC10" s="770"/>
      <c r="DD10" s="770"/>
      <c r="DE10" s="770"/>
      <c r="DF10" s="771"/>
      <c r="DG10" s="769" t="s">
        <v>568</v>
      </c>
      <c r="DH10" s="770"/>
      <c r="DI10" s="770"/>
      <c r="DJ10" s="770"/>
      <c r="DK10" s="771"/>
      <c r="DL10" s="769" t="s">
        <v>568</v>
      </c>
      <c r="DM10" s="770"/>
      <c r="DN10" s="770"/>
      <c r="DO10" s="770"/>
      <c r="DP10" s="771"/>
      <c r="DQ10" s="769" t="s">
        <v>569</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51"/>
      <c r="AG11" s="749"/>
      <c r="AH11" s="749"/>
      <c r="AI11" s="749"/>
      <c r="AJ11" s="750"/>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549</v>
      </c>
      <c r="BT11" s="757"/>
      <c r="BU11" s="757"/>
      <c r="BV11" s="757"/>
      <c r="BW11" s="757"/>
      <c r="BX11" s="757"/>
      <c r="BY11" s="757"/>
      <c r="BZ11" s="757"/>
      <c r="CA11" s="757"/>
      <c r="CB11" s="757"/>
      <c r="CC11" s="757"/>
      <c r="CD11" s="757"/>
      <c r="CE11" s="757"/>
      <c r="CF11" s="757"/>
      <c r="CG11" s="758"/>
      <c r="CH11" s="769">
        <v>482</v>
      </c>
      <c r="CI11" s="770"/>
      <c r="CJ11" s="770"/>
      <c r="CK11" s="770"/>
      <c r="CL11" s="771"/>
      <c r="CM11" s="769">
        <v>8643</v>
      </c>
      <c r="CN11" s="770"/>
      <c r="CO11" s="770"/>
      <c r="CP11" s="770"/>
      <c r="CQ11" s="771"/>
      <c r="CR11" s="769">
        <v>43</v>
      </c>
      <c r="CS11" s="770"/>
      <c r="CT11" s="770"/>
      <c r="CU11" s="770"/>
      <c r="CV11" s="771"/>
      <c r="CW11" s="769" t="s">
        <v>573</v>
      </c>
      <c r="CX11" s="770"/>
      <c r="CY11" s="770"/>
      <c r="CZ11" s="770"/>
      <c r="DA11" s="771"/>
      <c r="DB11" s="769" t="s">
        <v>568</v>
      </c>
      <c r="DC11" s="770"/>
      <c r="DD11" s="770"/>
      <c r="DE11" s="770"/>
      <c r="DF11" s="771"/>
      <c r="DG11" s="769" t="s">
        <v>568</v>
      </c>
      <c r="DH11" s="770"/>
      <c r="DI11" s="770"/>
      <c r="DJ11" s="770"/>
      <c r="DK11" s="771"/>
      <c r="DL11" s="769" t="s">
        <v>568</v>
      </c>
      <c r="DM11" s="770"/>
      <c r="DN11" s="770"/>
      <c r="DO11" s="770"/>
      <c r="DP11" s="771"/>
      <c r="DQ11" s="769" t="s">
        <v>568</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51"/>
      <c r="AG12" s="749"/>
      <c r="AH12" s="749"/>
      <c r="AI12" s="749"/>
      <c r="AJ12" s="750"/>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550</v>
      </c>
      <c r="BT12" s="757"/>
      <c r="BU12" s="757"/>
      <c r="BV12" s="757"/>
      <c r="BW12" s="757"/>
      <c r="BX12" s="757"/>
      <c r="BY12" s="757"/>
      <c r="BZ12" s="757"/>
      <c r="CA12" s="757"/>
      <c r="CB12" s="757"/>
      <c r="CC12" s="757"/>
      <c r="CD12" s="757"/>
      <c r="CE12" s="757"/>
      <c r="CF12" s="757"/>
      <c r="CG12" s="758"/>
      <c r="CH12" s="769">
        <v>25</v>
      </c>
      <c r="CI12" s="770"/>
      <c r="CJ12" s="770"/>
      <c r="CK12" s="770"/>
      <c r="CL12" s="771"/>
      <c r="CM12" s="769">
        <v>285</v>
      </c>
      <c r="CN12" s="770"/>
      <c r="CO12" s="770"/>
      <c r="CP12" s="770"/>
      <c r="CQ12" s="771"/>
      <c r="CR12" s="769">
        <v>10</v>
      </c>
      <c r="CS12" s="770"/>
      <c r="CT12" s="770"/>
      <c r="CU12" s="770"/>
      <c r="CV12" s="771"/>
      <c r="CW12" s="769" t="s">
        <v>573</v>
      </c>
      <c r="CX12" s="770"/>
      <c r="CY12" s="770"/>
      <c r="CZ12" s="770"/>
      <c r="DA12" s="771"/>
      <c r="DB12" s="769" t="s">
        <v>568</v>
      </c>
      <c r="DC12" s="770"/>
      <c r="DD12" s="770"/>
      <c r="DE12" s="770"/>
      <c r="DF12" s="771"/>
      <c r="DG12" s="769" t="s">
        <v>568</v>
      </c>
      <c r="DH12" s="770"/>
      <c r="DI12" s="770"/>
      <c r="DJ12" s="770"/>
      <c r="DK12" s="771"/>
      <c r="DL12" s="769" t="s">
        <v>568</v>
      </c>
      <c r="DM12" s="770"/>
      <c r="DN12" s="770"/>
      <c r="DO12" s="770"/>
      <c r="DP12" s="771"/>
      <c r="DQ12" s="769" t="s">
        <v>572</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51"/>
      <c r="AG13" s="749"/>
      <c r="AH13" s="749"/>
      <c r="AI13" s="749"/>
      <c r="AJ13" s="750"/>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551</v>
      </c>
      <c r="BT13" s="757"/>
      <c r="BU13" s="757"/>
      <c r="BV13" s="757"/>
      <c r="BW13" s="757"/>
      <c r="BX13" s="757"/>
      <c r="BY13" s="757"/>
      <c r="BZ13" s="757"/>
      <c r="CA13" s="757"/>
      <c r="CB13" s="757"/>
      <c r="CC13" s="757"/>
      <c r="CD13" s="757"/>
      <c r="CE13" s="757"/>
      <c r="CF13" s="757"/>
      <c r="CG13" s="758"/>
      <c r="CH13" s="769">
        <v>2</v>
      </c>
      <c r="CI13" s="770"/>
      <c r="CJ13" s="770"/>
      <c r="CK13" s="770"/>
      <c r="CL13" s="771"/>
      <c r="CM13" s="769">
        <v>109</v>
      </c>
      <c r="CN13" s="770"/>
      <c r="CO13" s="770"/>
      <c r="CP13" s="770"/>
      <c r="CQ13" s="771"/>
      <c r="CR13" s="769">
        <v>35</v>
      </c>
      <c r="CS13" s="770"/>
      <c r="CT13" s="770"/>
      <c r="CU13" s="770"/>
      <c r="CV13" s="771"/>
      <c r="CW13" s="769" t="s">
        <v>573</v>
      </c>
      <c r="CX13" s="770"/>
      <c r="CY13" s="770"/>
      <c r="CZ13" s="770"/>
      <c r="DA13" s="771"/>
      <c r="DB13" s="769" t="s">
        <v>568</v>
      </c>
      <c r="DC13" s="770"/>
      <c r="DD13" s="770"/>
      <c r="DE13" s="770"/>
      <c r="DF13" s="771"/>
      <c r="DG13" s="769" t="s">
        <v>568</v>
      </c>
      <c r="DH13" s="770"/>
      <c r="DI13" s="770"/>
      <c r="DJ13" s="770"/>
      <c r="DK13" s="771"/>
      <c r="DL13" s="769" t="s">
        <v>568</v>
      </c>
      <c r="DM13" s="770"/>
      <c r="DN13" s="770"/>
      <c r="DO13" s="770"/>
      <c r="DP13" s="771"/>
      <c r="DQ13" s="769" t="s">
        <v>568</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51"/>
      <c r="AG14" s="749"/>
      <c r="AH14" s="749"/>
      <c r="AI14" s="749"/>
      <c r="AJ14" s="750"/>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552</v>
      </c>
      <c r="BT14" s="757"/>
      <c r="BU14" s="757"/>
      <c r="BV14" s="757"/>
      <c r="BW14" s="757"/>
      <c r="BX14" s="757"/>
      <c r="BY14" s="757"/>
      <c r="BZ14" s="757"/>
      <c r="CA14" s="757"/>
      <c r="CB14" s="757"/>
      <c r="CC14" s="757"/>
      <c r="CD14" s="757"/>
      <c r="CE14" s="757"/>
      <c r="CF14" s="757"/>
      <c r="CG14" s="758"/>
      <c r="CH14" s="769">
        <v>5</v>
      </c>
      <c r="CI14" s="770"/>
      <c r="CJ14" s="770"/>
      <c r="CK14" s="770"/>
      <c r="CL14" s="771"/>
      <c r="CM14" s="769">
        <v>353</v>
      </c>
      <c r="CN14" s="770"/>
      <c r="CO14" s="770"/>
      <c r="CP14" s="770"/>
      <c r="CQ14" s="771"/>
      <c r="CR14" s="769">
        <v>3</v>
      </c>
      <c r="CS14" s="770"/>
      <c r="CT14" s="770"/>
      <c r="CU14" s="770"/>
      <c r="CV14" s="771"/>
      <c r="CW14" s="769">
        <v>11</v>
      </c>
      <c r="CX14" s="770"/>
      <c r="CY14" s="770"/>
      <c r="CZ14" s="770"/>
      <c r="DA14" s="771"/>
      <c r="DB14" s="769" t="s">
        <v>568</v>
      </c>
      <c r="DC14" s="770"/>
      <c r="DD14" s="770"/>
      <c r="DE14" s="770"/>
      <c r="DF14" s="771"/>
      <c r="DG14" s="769" t="s">
        <v>568</v>
      </c>
      <c r="DH14" s="770"/>
      <c r="DI14" s="770"/>
      <c r="DJ14" s="770"/>
      <c r="DK14" s="771"/>
      <c r="DL14" s="769" t="s">
        <v>568</v>
      </c>
      <c r="DM14" s="770"/>
      <c r="DN14" s="770"/>
      <c r="DO14" s="770"/>
      <c r="DP14" s="771"/>
      <c r="DQ14" s="769" t="s">
        <v>571</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51"/>
      <c r="AG15" s="749"/>
      <c r="AH15" s="749"/>
      <c r="AI15" s="749"/>
      <c r="AJ15" s="750"/>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553</v>
      </c>
      <c r="BT15" s="757"/>
      <c r="BU15" s="757"/>
      <c r="BV15" s="757"/>
      <c r="BW15" s="757"/>
      <c r="BX15" s="757"/>
      <c r="BY15" s="757"/>
      <c r="BZ15" s="757"/>
      <c r="CA15" s="757"/>
      <c r="CB15" s="757"/>
      <c r="CC15" s="757"/>
      <c r="CD15" s="757"/>
      <c r="CE15" s="757"/>
      <c r="CF15" s="757"/>
      <c r="CG15" s="758"/>
      <c r="CH15" s="769">
        <v>-9</v>
      </c>
      <c r="CI15" s="770"/>
      <c r="CJ15" s="770"/>
      <c r="CK15" s="770"/>
      <c r="CL15" s="771"/>
      <c r="CM15" s="769">
        <v>345</v>
      </c>
      <c r="CN15" s="770"/>
      <c r="CO15" s="770"/>
      <c r="CP15" s="770"/>
      <c r="CQ15" s="771"/>
      <c r="CR15" s="769">
        <v>30</v>
      </c>
      <c r="CS15" s="770"/>
      <c r="CT15" s="770"/>
      <c r="CU15" s="770"/>
      <c r="CV15" s="771"/>
      <c r="CW15" s="769">
        <v>73</v>
      </c>
      <c r="CX15" s="770"/>
      <c r="CY15" s="770"/>
      <c r="CZ15" s="770"/>
      <c r="DA15" s="771"/>
      <c r="DB15" s="769" t="s">
        <v>568</v>
      </c>
      <c r="DC15" s="770"/>
      <c r="DD15" s="770"/>
      <c r="DE15" s="770"/>
      <c r="DF15" s="771"/>
      <c r="DG15" s="769" t="s">
        <v>568</v>
      </c>
      <c r="DH15" s="770"/>
      <c r="DI15" s="770"/>
      <c r="DJ15" s="770"/>
      <c r="DK15" s="771"/>
      <c r="DL15" s="769" t="s">
        <v>568</v>
      </c>
      <c r="DM15" s="770"/>
      <c r="DN15" s="770"/>
      <c r="DO15" s="770"/>
      <c r="DP15" s="771"/>
      <c r="DQ15" s="769" t="s">
        <v>568</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51"/>
      <c r="AG16" s="749"/>
      <c r="AH16" s="749"/>
      <c r="AI16" s="749"/>
      <c r="AJ16" s="750"/>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554</v>
      </c>
      <c r="BT16" s="757"/>
      <c r="BU16" s="757"/>
      <c r="BV16" s="757"/>
      <c r="BW16" s="757"/>
      <c r="BX16" s="757"/>
      <c r="BY16" s="757"/>
      <c r="BZ16" s="757"/>
      <c r="CA16" s="757"/>
      <c r="CB16" s="757"/>
      <c r="CC16" s="757"/>
      <c r="CD16" s="757"/>
      <c r="CE16" s="757"/>
      <c r="CF16" s="757"/>
      <c r="CG16" s="758"/>
      <c r="CH16" s="769">
        <v>-2</v>
      </c>
      <c r="CI16" s="770"/>
      <c r="CJ16" s="770"/>
      <c r="CK16" s="770"/>
      <c r="CL16" s="771"/>
      <c r="CM16" s="769">
        <v>71</v>
      </c>
      <c r="CN16" s="770"/>
      <c r="CO16" s="770"/>
      <c r="CP16" s="770"/>
      <c r="CQ16" s="771"/>
      <c r="CR16" s="769">
        <v>15</v>
      </c>
      <c r="CS16" s="770"/>
      <c r="CT16" s="770"/>
      <c r="CU16" s="770"/>
      <c r="CV16" s="771"/>
      <c r="CW16" s="769" t="s">
        <v>573</v>
      </c>
      <c r="CX16" s="770"/>
      <c r="CY16" s="770"/>
      <c r="CZ16" s="770"/>
      <c r="DA16" s="771"/>
      <c r="DB16" s="769" t="s">
        <v>568</v>
      </c>
      <c r="DC16" s="770"/>
      <c r="DD16" s="770"/>
      <c r="DE16" s="770"/>
      <c r="DF16" s="771"/>
      <c r="DG16" s="769" t="s">
        <v>568</v>
      </c>
      <c r="DH16" s="770"/>
      <c r="DI16" s="770"/>
      <c r="DJ16" s="770"/>
      <c r="DK16" s="771"/>
      <c r="DL16" s="769" t="s">
        <v>568</v>
      </c>
      <c r="DM16" s="770"/>
      <c r="DN16" s="770"/>
      <c r="DO16" s="770"/>
      <c r="DP16" s="771"/>
      <c r="DQ16" s="769" t="s">
        <v>571</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51"/>
      <c r="AG17" s="749"/>
      <c r="AH17" s="749"/>
      <c r="AI17" s="749"/>
      <c r="AJ17" s="750"/>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555</v>
      </c>
      <c r="BT17" s="757"/>
      <c r="BU17" s="757"/>
      <c r="BV17" s="757"/>
      <c r="BW17" s="757"/>
      <c r="BX17" s="757"/>
      <c r="BY17" s="757"/>
      <c r="BZ17" s="757"/>
      <c r="CA17" s="757"/>
      <c r="CB17" s="757"/>
      <c r="CC17" s="757"/>
      <c r="CD17" s="757"/>
      <c r="CE17" s="757"/>
      <c r="CF17" s="757"/>
      <c r="CG17" s="758"/>
      <c r="CH17" s="769">
        <v>-3</v>
      </c>
      <c r="CI17" s="770"/>
      <c r="CJ17" s="770"/>
      <c r="CK17" s="770"/>
      <c r="CL17" s="771"/>
      <c r="CM17" s="769">
        <v>117</v>
      </c>
      <c r="CN17" s="770"/>
      <c r="CO17" s="770"/>
      <c r="CP17" s="770"/>
      <c r="CQ17" s="771"/>
      <c r="CR17" s="769">
        <v>70</v>
      </c>
      <c r="CS17" s="770"/>
      <c r="CT17" s="770"/>
      <c r="CU17" s="770"/>
      <c r="CV17" s="771"/>
      <c r="CW17" s="769" t="s">
        <v>573</v>
      </c>
      <c r="CX17" s="770"/>
      <c r="CY17" s="770"/>
      <c r="CZ17" s="770"/>
      <c r="DA17" s="771"/>
      <c r="DB17" s="769" t="s">
        <v>568</v>
      </c>
      <c r="DC17" s="770"/>
      <c r="DD17" s="770"/>
      <c r="DE17" s="770"/>
      <c r="DF17" s="771"/>
      <c r="DG17" s="769" t="s">
        <v>568</v>
      </c>
      <c r="DH17" s="770"/>
      <c r="DI17" s="770"/>
      <c r="DJ17" s="770"/>
      <c r="DK17" s="771"/>
      <c r="DL17" s="769" t="s">
        <v>568</v>
      </c>
      <c r="DM17" s="770"/>
      <c r="DN17" s="770"/>
      <c r="DO17" s="770"/>
      <c r="DP17" s="771"/>
      <c r="DQ17" s="769" t="s">
        <v>571</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51"/>
      <c r="AG18" s="749"/>
      <c r="AH18" s="749"/>
      <c r="AI18" s="749"/>
      <c r="AJ18" s="750"/>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556</v>
      </c>
      <c r="BT18" s="757"/>
      <c r="BU18" s="757"/>
      <c r="BV18" s="757"/>
      <c r="BW18" s="757"/>
      <c r="BX18" s="757"/>
      <c r="BY18" s="757"/>
      <c r="BZ18" s="757"/>
      <c r="CA18" s="757"/>
      <c r="CB18" s="757"/>
      <c r="CC18" s="757"/>
      <c r="CD18" s="757"/>
      <c r="CE18" s="757"/>
      <c r="CF18" s="757"/>
      <c r="CG18" s="758"/>
      <c r="CH18" s="769" t="s">
        <v>575</v>
      </c>
      <c r="CI18" s="770"/>
      <c r="CJ18" s="770"/>
      <c r="CK18" s="770"/>
      <c r="CL18" s="771"/>
      <c r="CM18" s="769" t="s">
        <v>575</v>
      </c>
      <c r="CN18" s="770"/>
      <c r="CO18" s="770"/>
      <c r="CP18" s="770"/>
      <c r="CQ18" s="771"/>
      <c r="CR18" s="769">
        <v>10</v>
      </c>
      <c r="CS18" s="770"/>
      <c r="CT18" s="770"/>
      <c r="CU18" s="770"/>
      <c r="CV18" s="771"/>
      <c r="CW18" s="769" t="s">
        <v>573</v>
      </c>
      <c r="CX18" s="770"/>
      <c r="CY18" s="770"/>
      <c r="CZ18" s="770"/>
      <c r="DA18" s="771"/>
      <c r="DB18" s="769" t="s">
        <v>568</v>
      </c>
      <c r="DC18" s="770"/>
      <c r="DD18" s="770"/>
      <c r="DE18" s="770"/>
      <c r="DF18" s="771"/>
      <c r="DG18" s="769" t="s">
        <v>568</v>
      </c>
      <c r="DH18" s="770"/>
      <c r="DI18" s="770"/>
      <c r="DJ18" s="770"/>
      <c r="DK18" s="771"/>
      <c r="DL18" s="769" t="s">
        <v>568</v>
      </c>
      <c r="DM18" s="770"/>
      <c r="DN18" s="770"/>
      <c r="DO18" s="770"/>
      <c r="DP18" s="771"/>
      <c r="DQ18" s="769" t="s">
        <v>568</v>
      </c>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51"/>
      <c r="AG19" s="749"/>
      <c r="AH19" s="749"/>
      <c r="AI19" s="749"/>
      <c r="AJ19" s="750"/>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557</v>
      </c>
      <c r="BT19" s="757"/>
      <c r="BU19" s="757"/>
      <c r="BV19" s="757"/>
      <c r="BW19" s="757"/>
      <c r="BX19" s="757"/>
      <c r="BY19" s="757"/>
      <c r="BZ19" s="757"/>
      <c r="CA19" s="757"/>
      <c r="CB19" s="757"/>
      <c r="CC19" s="757"/>
      <c r="CD19" s="757"/>
      <c r="CE19" s="757"/>
      <c r="CF19" s="757"/>
      <c r="CG19" s="758"/>
      <c r="CH19" s="769">
        <v>-1</v>
      </c>
      <c r="CI19" s="770"/>
      <c r="CJ19" s="770"/>
      <c r="CK19" s="770"/>
      <c r="CL19" s="771"/>
      <c r="CM19" s="769">
        <v>58</v>
      </c>
      <c r="CN19" s="770"/>
      <c r="CO19" s="770"/>
      <c r="CP19" s="770"/>
      <c r="CQ19" s="771"/>
      <c r="CR19" s="769">
        <v>20</v>
      </c>
      <c r="CS19" s="770"/>
      <c r="CT19" s="770"/>
      <c r="CU19" s="770"/>
      <c r="CV19" s="771"/>
      <c r="CW19" s="769">
        <v>19</v>
      </c>
      <c r="CX19" s="770"/>
      <c r="CY19" s="770"/>
      <c r="CZ19" s="770"/>
      <c r="DA19" s="771"/>
      <c r="DB19" s="769" t="s">
        <v>568</v>
      </c>
      <c r="DC19" s="770"/>
      <c r="DD19" s="770"/>
      <c r="DE19" s="770"/>
      <c r="DF19" s="771"/>
      <c r="DG19" s="769" t="s">
        <v>572</v>
      </c>
      <c r="DH19" s="770"/>
      <c r="DI19" s="770"/>
      <c r="DJ19" s="770"/>
      <c r="DK19" s="771"/>
      <c r="DL19" s="769" t="s">
        <v>568</v>
      </c>
      <c r="DM19" s="770"/>
      <c r="DN19" s="770"/>
      <c r="DO19" s="770"/>
      <c r="DP19" s="771"/>
      <c r="DQ19" s="769" t="s">
        <v>568</v>
      </c>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51"/>
      <c r="AG20" s="749"/>
      <c r="AH20" s="749"/>
      <c r="AI20" s="749"/>
      <c r="AJ20" s="750"/>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t="s">
        <v>558</v>
      </c>
      <c r="BT20" s="757"/>
      <c r="BU20" s="757"/>
      <c r="BV20" s="757"/>
      <c r="BW20" s="757"/>
      <c r="BX20" s="757"/>
      <c r="BY20" s="757"/>
      <c r="BZ20" s="757"/>
      <c r="CA20" s="757"/>
      <c r="CB20" s="757"/>
      <c r="CC20" s="757"/>
      <c r="CD20" s="757"/>
      <c r="CE20" s="757"/>
      <c r="CF20" s="757"/>
      <c r="CG20" s="758"/>
      <c r="CH20" s="769">
        <v>446</v>
      </c>
      <c r="CI20" s="770"/>
      <c r="CJ20" s="770"/>
      <c r="CK20" s="770"/>
      <c r="CL20" s="771"/>
      <c r="CM20" s="769">
        <v>12182</v>
      </c>
      <c r="CN20" s="770"/>
      <c r="CO20" s="770"/>
      <c r="CP20" s="770"/>
      <c r="CQ20" s="771"/>
      <c r="CR20" s="769">
        <v>0</v>
      </c>
      <c r="CS20" s="770"/>
      <c r="CT20" s="770"/>
      <c r="CU20" s="770"/>
      <c r="CV20" s="771"/>
      <c r="CW20" s="769" t="s">
        <v>574</v>
      </c>
      <c r="CX20" s="770"/>
      <c r="CY20" s="770"/>
      <c r="CZ20" s="770"/>
      <c r="DA20" s="771"/>
      <c r="DB20" s="769" t="s">
        <v>571</v>
      </c>
      <c r="DC20" s="770"/>
      <c r="DD20" s="770"/>
      <c r="DE20" s="770"/>
      <c r="DF20" s="771"/>
      <c r="DG20" s="769" t="s">
        <v>568</v>
      </c>
      <c r="DH20" s="770"/>
      <c r="DI20" s="770"/>
      <c r="DJ20" s="770"/>
      <c r="DK20" s="771"/>
      <c r="DL20" s="769" t="s">
        <v>571</v>
      </c>
      <c r="DM20" s="770"/>
      <c r="DN20" s="770"/>
      <c r="DO20" s="770"/>
      <c r="DP20" s="771"/>
      <c r="DQ20" s="769" t="s">
        <v>568</v>
      </c>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51"/>
      <c r="AG21" s="749"/>
      <c r="AH21" s="749"/>
      <c r="AI21" s="749"/>
      <c r="AJ21" s="750"/>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t="s">
        <v>559</v>
      </c>
      <c r="BT21" s="757"/>
      <c r="BU21" s="757"/>
      <c r="BV21" s="757"/>
      <c r="BW21" s="757"/>
      <c r="BX21" s="757"/>
      <c r="BY21" s="757"/>
      <c r="BZ21" s="757"/>
      <c r="CA21" s="757"/>
      <c r="CB21" s="757"/>
      <c r="CC21" s="757"/>
      <c r="CD21" s="757"/>
      <c r="CE21" s="757"/>
      <c r="CF21" s="757"/>
      <c r="CG21" s="758"/>
      <c r="CH21" s="769">
        <v>19</v>
      </c>
      <c r="CI21" s="770"/>
      <c r="CJ21" s="770"/>
      <c r="CK21" s="770"/>
      <c r="CL21" s="771"/>
      <c r="CM21" s="769">
        <v>1656</v>
      </c>
      <c r="CN21" s="770"/>
      <c r="CO21" s="770"/>
      <c r="CP21" s="770"/>
      <c r="CQ21" s="771"/>
      <c r="CR21" s="769">
        <v>40</v>
      </c>
      <c r="CS21" s="770"/>
      <c r="CT21" s="770"/>
      <c r="CU21" s="770"/>
      <c r="CV21" s="771"/>
      <c r="CW21" s="769" t="s">
        <v>573</v>
      </c>
      <c r="CX21" s="770"/>
      <c r="CY21" s="770"/>
      <c r="CZ21" s="770"/>
      <c r="DA21" s="771"/>
      <c r="DB21" s="769" t="s">
        <v>568</v>
      </c>
      <c r="DC21" s="770"/>
      <c r="DD21" s="770"/>
      <c r="DE21" s="770"/>
      <c r="DF21" s="771"/>
      <c r="DG21" s="769" t="s">
        <v>568</v>
      </c>
      <c r="DH21" s="770"/>
      <c r="DI21" s="770"/>
      <c r="DJ21" s="770"/>
      <c r="DK21" s="771"/>
      <c r="DL21" s="769" t="s">
        <v>568</v>
      </c>
      <c r="DM21" s="770"/>
      <c r="DN21" s="770"/>
      <c r="DO21" s="770"/>
      <c r="DP21" s="771"/>
      <c r="DQ21" s="769" t="s">
        <v>568</v>
      </c>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51"/>
      <c r="AG22" s="749"/>
      <c r="AH22" s="749"/>
      <c r="AI22" s="749"/>
      <c r="AJ22" s="750"/>
      <c r="AK22" s="789"/>
      <c r="AL22" s="790"/>
      <c r="AM22" s="790"/>
      <c r="AN22" s="790"/>
      <c r="AO22" s="790"/>
      <c r="AP22" s="790"/>
      <c r="AQ22" s="790"/>
      <c r="AR22" s="790"/>
      <c r="AS22" s="790"/>
      <c r="AT22" s="790"/>
      <c r="AU22" s="791"/>
      <c r="AV22" s="791"/>
      <c r="AW22" s="791"/>
      <c r="AX22" s="791"/>
      <c r="AY22" s="792"/>
      <c r="AZ22" s="793" t="s">
        <v>363</v>
      </c>
      <c r="BA22" s="793"/>
      <c r="BB22" s="793"/>
      <c r="BC22" s="793"/>
      <c r="BD22" s="794"/>
      <c r="BE22" s="204"/>
      <c r="BF22" s="204"/>
      <c r="BG22" s="204"/>
      <c r="BH22" s="204"/>
      <c r="BI22" s="204"/>
      <c r="BJ22" s="204"/>
      <c r="BK22" s="204"/>
      <c r="BL22" s="204"/>
      <c r="BM22" s="204"/>
      <c r="BN22" s="204"/>
      <c r="BO22" s="204"/>
      <c r="BP22" s="204"/>
      <c r="BQ22" s="213">
        <v>16</v>
      </c>
      <c r="BR22" s="214"/>
      <c r="BS22" s="756" t="s">
        <v>560</v>
      </c>
      <c r="BT22" s="757"/>
      <c r="BU22" s="757"/>
      <c r="BV22" s="757"/>
      <c r="BW22" s="757"/>
      <c r="BX22" s="757"/>
      <c r="BY22" s="757"/>
      <c r="BZ22" s="757"/>
      <c r="CA22" s="757"/>
      <c r="CB22" s="757"/>
      <c r="CC22" s="757"/>
      <c r="CD22" s="757"/>
      <c r="CE22" s="757"/>
      <c r="CF22" s="757"/>
      <c r="CG22" s="758"/>
      <c r="CH22" s="769">
        <v>1158</v>
      </c>
      <c r="CI22" s="770"/>
      <c r="CJ22" s="770"/>
      <c r="CK22" s="770"/>
      <c r="CL22" s="771"/>
      <c r="CM22" s="769">
        <v>24046</v>
      </c>
      <c r="CN22" s="770"/>
      <c r="CO22" s="770"/>
      <c r="CP22" s="770"/>
      <c r="CQ22" s="771"/>
      <c r="CR22" s="769">
        <v>1</v>
      </c>
      <c r="CS22" s="770"/>
      <c r="CT22" s="770"/>
      <c r="CU22" s="770"/>
      <c r="CV22" s="771"/>
      <c r="CW22" s="769" t="s">
        <v>573</v>
      </c>
      <c r="CX22" s="770"/>
      <c r="CY22" s="770"/>
      <c r="CZ22" s="770"/>
      <c r="DA22" s="771"/>
      <c r="DB22" s="769" t="s">
        <v>568</v>
      </c>
      <c r="DC22" s="770"/>
      <c r="DD22" s="770"/>
      <c r="DE22" s="770"/>
      <c r="DF22" s="771"/>
      <c r="DG22" s="769" t="s">
        <v>568</v>
      </c>
      <c r="DH22" s="770"/>
      <c r="DI22" s="770"/>
      <c r="DJ22" s="770"/>
      <c r="DK22" s="771"/>
      <c r="DL22" s="769" t="s">
        <v>568</v>
      </c>
      <c r="DM22" s="770"/>
      <c r="DN22" s="770"/>
      <c r="DO22" s="770"/>
      <c r="DP22" s="771"/>
      <c r="DQ22" s="769" t="s">
        <v>568</v>
      </c>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139358</v>
      </c>
      <c r="R23" s="781"/>
      <c r="S23" s="781"/>
      <c r="T23" s="781"/>
      <c r="U23" s="782"/>
      <c r="V23" s="781">
        <v>136503</v>
      </c>
      <c r="W23" s="781"/>
      <c r="X23" s="781"/>
      <c r="Y23" s="781"/>
      <c r="Z23" s="782"/>
      <c r="AA23" s="781">
        <v>2855</v>
      </c>
      <c r="AB23" s="781"/>
      <c r="AC23" s="781"/>
      <c r="AD23" s="781"/>
      <c r="AE23" s="782"/>
      <c r="AF23" s="783">
        <v>2708</v>
      </c>
      <c r="AG23" s="781"/>
      <c r="AH23" s="781"/>
      <c r="AI23" s="781"/>
      <c r="AJ23" s="784"/>
      <c r="AK23" s="785"/>
      <c r="AL23" s="786"/>
      <c r="AM23" s="786"/>
      <c r="AN23" s="786"/>
      <c r="AO23" s="786"/>
      <c r="AP23" s="781">
        <f>SUM(AP7:AT22)</f>
        <v>150574</v>
      </c>
      <c r="AQ23" s="781"/>
      <c r="AR23" s="781"/>
      <c r="AS23" s="781"/>
      <c r="AT23" s="781"/>
      <c r="AU23" s="787"/>
      <c r="AV23" s="787"/>
      <c r="AW23" s="787"/>
      <c r="AX23" s="787"/>
      <c r="AY23" s="788"/>
      <c r="AZ23" s="796" t="s">
        <v>108</v>
      </c>
      <c r="BA23" s="797"/>
      <c r="BB23" s="797"/>
      <c r="BC23" s="797"/>
      <c r="BD23" s="798"/>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5" t="s">
        <v>366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342</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799" t="s">
        <v>371</v>
      </c>
      <c r="AG26" s="800"/>
      <c r="AH26" s="800"/>
      <c r="AI26" s="800"/>
      <c r="AJ26" s="801"/>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349</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2"/>
      <c r="AG27" s="803"/>
      <c r="AH27" s="803"/>
      <c r="AI27" s="803"/>
      <c r="AJ27" s="804"/>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09">
        <v>34065</v>
      </c>
      <c r="R28" s="810"/>
      <c r="S28" s="810"/>
      <c r="T28" s="810"/>
      <c r="U28" s="810"/>
      <c r="V28" s="810">
        <v>34403</v>
      </c>
      <c r="W28" s="810"/>
      <c r="X28" s="810"/>
      <c r="Y28" s="810"/>
      <c r="Z28" s="810"/>
      <c r="AA28" s="810">
        <f>Q28-V28</f>
        <v>-338</v>
      </c>
      <c r="AB28" s="810"/>
      <c r="AC28" s="810"/>
      <c r="AD28" s="810"/>
      <c r="AE28" s="811"/>
      <c r="AF28" s="812">
        <v>-339</v>
      </c>
      <c r="AG28" s="810"/>
      <c r="AH28" s="810"/>
      <c r="AI28" s="810"/>
      <c r="AJ28" s="813"/>
      <c r="AK28" s="814">
        <v>2861</v>
      </c>
      <c r="AL28" s="805"/>
      <c r="AM28" s="805"/>
      <c r="AN28" s="805"/>
      <c r="AO28" s="805"/>
      <c r="AP28" s="805" t="s">
        <v>568</v>
      </c>
      <c r="AQ28" s="805"/>
      <c r="AR28" s="805"/>
      <c r="AS28" s="805"/>
      <c r="AT28" s="805"/>
      <c r="AU28" s="805" t="s">
        <v>569</v>
      </c>
      <c r="AV28" s="805"/>
      <c r="AW28" s="805"/>
      <c r="AX28" s="805"/>
      <c r="AY28" s="805"/>
      <c r="AZ28" s="806" t="s">
        <v>568</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15680</v>
      </c>
      <c r="R29" s="747"/>
      <c r="S29" s="747"/>
      <c r="T29" s="747"/>
      <c r="U29" s="747"/>
      <c r="V29" s="747">
        <v>16201</v>
      </c>
      <c r="W29" s="747"/>
      <c r="X29" s="747"/>
      <c r="Y29" s="747"/>
      <c r="Z29" s="747"/>
      <c r="AA29" s="748">
        <f>Q29-V29</f>
        <v>-521</v>
      </c>
      <c r="AB29" s="749"/>
      <c r="AC29" s="749"/>
      <c r="AD29" s="749"/>
      <c r="AE29" s="750"/>
      <c r="AF29" s="751">
        <v>-521</v>
      </c>
      <c r="AG29" s="749"/>
      <c r="AH29" s="749"/>
      <c r="AI29" s="749"/>
      <c r="AJ29" s="750"/>
      <c r="AK29" s="817" t="s">
        <v>573</v>
      </c>
      <c r="AL29" s="818"/>
      <c r="AM29" s="818"/>
      <c r="AN29" s="818"/>
      <c r="AO29" s="818"/>
      <c r="AP29" s="818">
        <v>785</v>
      </c>
      <c r="AQ29" s="818"/>
      <c r="AR29" s="818"/>
      <c r="AS29" s="818"/>
      <c r="AT29" s="818"/>
      <c r="AU29" s="818" t="s">
        <v>573</v>
      </c>
      <c r="AV29" s="818"/>
      <c r="AW29" s="818"/>
      <c r="AX29" s="818"/>
      <c r="AY29" s="818"/>
      <c r="AZ29" s="819" t="s">
        <v>568</v>
      </c>
      <c r="BA29" s="819"/>
      <c r="BB29" s="819"/>
      <c r="BC29" s="819"/>
      <c r="BD29" s="819"/>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26074</v>
      </c>
      <c r="R30" s="747"/>
      <c r="S30" s="747"/>
      <c r="T30" s="747"/>
      <c r="U30" s="747"/>
      <c r="V30" s="747">
        <v>25392</v>
      </c>
      <c r="W30" s="747"/>
      <c r="X30" s="747"/>
      <c r="Y30" s="747"/>
      <c r="Z30" s="747"/>
      <c r="AA30" s="748">
        <f t="shared" ref="AA30:AA37" si="1">Q30-V30</f>
        <v>682</v>
      </c>
      <c r="AB30" s="749"/>
      <c r="AC30" s="749"/>
      <c r="AD30" s="749"/>
      <c r="AE30" s="750"/>
      <c r="AF30" s="751">
        <v>682</v>
      </c>
      <c r="AG30" s="749"/>
      <c r="AH30" s="749"/>
      <c r="AI30" s="749"/>
      <c r="AJ30" s="750"/>
      <c r="AK30" s="817">
        <v>4089</v>
      </c>
      <c r="AL30" s="818"/>
      <c r="AM30" s="818"/>
      <c r="AN30" s="818"/>
      <c r="AO30" s="818"/>
      <c r="AP30" s="818" t="s">
        <v>568</v>
      </c>
      <c r="AQ30" s="818"/>
      <c r="AR30" s="818"/>
      <c r="AS30" s="818"/>
      <c r="AT30" s="818"/>
      <c r="AU30" s="818" t="s">
        <v>568</v>
      </c>
      <c r="AV30" s="818"/>
      <c r="AW30" s="818"/>
      <c r="AX30" s="818"/>
      <c r="AY30" s="818"/>
      <c r="AZ30" s="819" t="s">
        <v>568</v>
      </c>
      <c r="BA30" s="819"/>
      <c r="BB30" s="819"/>
      <c r="BC30" s="819"/>
      <c r="BD30" s="819"/>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3950</v>
      </c>
      <c r="R31" s="747"/>
      <c r="S31" s="747"/>
      <c r="T31" s="747"/>
      <c r="U31" s="747"/>
      <c r="V31" s="747">
        <v>3873</v>
      </c>
      <c r="W31" s="747"/>
      <c r="X31" s="747"/>
      <c r="Y31" s="747"/>
      <c r="Z31" s="747"/>
      <c r="AA31" s="748">
        <f t="shared" si="1"/>
        <v>77</v>
      </c>
      <c r="AB31" s="749"/>
      <c r="AC31" s="749"/>
      <c r="AD31" s="749"/>
      <c r="AE31" s="750"/>
      <c r="AF31" s="751">
        <v>77</v>
      </c>
      <c r="AG31" s="749"/>
      <c r="AH31" s="749"/>
      <c r="AI31" s="749"/>
      <c r="AJ31" s="750"/>
      <c r="AK31" s="817">
        <v>982</v>
      </c>
      <c r="AL31" s="818"/>
      <c r="AM31" s="818"/>
      <c r="AN31" s="818"/>
      <c r="AO31" s="818"/>
      <c r="AP31" s="818" t="s">
        <v>568</v>
      </c>
      <c r="AQ31" s="818"/>
      <c r="AR31" s="818"/>
      <c r="AS31" s="818"/>
      <c r="AT31" s="818"/>
      <c r="AU31" s="818" t="s">
        <v>568</v>
      </c>
      <c r="AV31" s="818"/>
      <c r="AW31" s="818"/>
      <c r="AX31" s="818"/>
      <c r="AY31" s="818"/>
      <c r="AZ31" s="819" t="s">
        <v>568</v>
      </c>
      <c r="BA31" s="819"/>
      <c r="BB31" s="819"/>
      <c r="BC31" s="819"/>
      <c r="BD31" s="819"/>
      <c r="BE31" s="815"/>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4589</v>
      </c>
      <c r="R32" s="747"/>
      <c r="S32" s="747"/>
      <c r="T32" s="747"/>
      <c r="U32" s="747"/>
      <c r="V32" s="747">
        <v>5393</v>
      </c>
      <c r="W32" s="747"/>
      <c r="X32" s="747"/>
      <c r="Y32" s="747"/>
      <c r="Z32" s="747"/>
      <c r="AA32" s="748">
        <f t="shared" si="1"/>
        <v>-804</v>
      </c>
      <c r="AB32" s="749"/>
      <c r="AC32" s="749"/>
      <c r="AD32" s="749"/>
      <c r="AE32" s="750"/>
      <c r="AF32" s="751">
        <v>2358</v>
      </c>
      <c r="AG32" s="749"/>
      <c r="AH32" s="749"/>
      <c r="AI32" s="749"/>
      <c r="AJ32" s="750"/>
      <c r="AK32" s="817">
        <v>140</v>
      </c>
      <c r="AL32" s="818"/>
      <c r="AM32" s="818"/>
      <c r="AN32" s="818"/>
      <c r="AO32" s="818"/>
      <c r="AP32" s="818">
        <v>18239</v>
      </c>
      <c r="AQ32" s="818"/>
      <c r="AR32" s="818"/>
      <c r="AS32" s="818"/>
      <c r="AT32" s="818"/>
      <c r="AU32" s="818">
        <v>1094</v>
      </c>
      <c r="AV32" s="818"/>
      <c r="AW32" s="818"/>
      <c r="AX32" s="818"/>
      <c r="AY32" s="818"/>
      <c r="AZ32" s="819" t="s">
        <v>561</v>
      </c>
      <c r="BA32" s="819"/>
      <c r="BB32" s="819"/>
      <c r="BC32" s="819"/>
      <c r="BD32" s="819"/>
      <c r="BE32" s="815" t="s">
        <v>381</v>
      </c>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7602</v>
      </c>
      <c r="R33" s="747"/>
      <c r="S33" s="747"/>
      <c r="T33" s="747"/>
      <c r="U33" s="747"/>
      <c r="V33" s="747">
        <v>7140</v>
      </c>
      <c r="W33" s="747"/>
      <c r="X33" s="747"/>
      <c r="Y33" s="747"/>
      <c r="Z33" s="747"/>
      <c r="AA33" s="748">
        <f t="shared" si="1"/>
        <v>462</v>
      </c>
      <c r="AB33" s="749"/>
      <c r="AC33" s="749"/>
      <c r="AD33" s="749"/>
      <c r="AE33" s="750"/>
      <c r="AF33" s="751">
        <v>1953</v>
      </c>
      <c r="AG33" s="749"/>
      <c r="AH33" s="749"/>
      <c r="AI33" s="749"/>
      <c r="AJ33" s="750"/>
      <c r="AK33" s="817">
        <v>1665</v>
      </c>
      <c r="AL33" s="818"/>
      <c r="AM33" s="818"/>
      <c r="AN33" s="818"/>
      <c r="AO33" s="818"/>
      <c r="AP33" s="818">
        <v>59469</v>
      </c>
      <c r="AQ33" s="818"/>
      <c r="AR33" s="818"/>
      <c r="AS33" s="818"/>
      <c r="AT33" s="818"/>
      <c r="AU33" s="818">
        <v>15670</v>
      </c>
      <c r="AV33" s="818"/>
      <c r="AW33" s="818"/>
      <c r="AX33" s="818"/>
      <c r="AY33" s="818"/>
      <c r="AZ33" s="819" t="s">
        <v>561</v>
      </c>
      <c r="BA33" s="819"/>
      <c r="BB33" s="819"/>
      <c r="BC33" s="819"/>
      <c r="BD33" s="819"/>
      <c r="BE33" s="815" t="s">
        <v>381</v>
      </c>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383</v>
      </c>
      <c r="C34" s="744"/>
      <c r="D34" s="744"/>
      <c r="E34" s="744"/>
      <c r="F34" s="744"/>
      <c r="G34" s="744"/>
      <c r="H34" s="744"/>
      <c r="I34" s="744"/>
      <c r="J34" s="744"/>
      <c r="K34" s="744"/>
      <c r="L34" s="744"/>
      <c r="M34" s="744"/>
      <c r="N34" s="744"/>
      <c r="O34" s="744"/>
      <c r="P34" s="745"/>
      <c r="Q34" s="746">
        <v>1842</v>
      </c>
      <c r="R34" s="747"/>
      <c r="S34" s="747"/>
      <c r="T34" s="747"/>
      <c r="U34" s="747"/>
      <c r="V34" s="747">
        <v>1743</v>
      </c>
      <c r="W34" s="747"/>
      <c r="X34" s="747"/>
      <c r="Y34" s="747"/>
      <c r="Z34" s="747"/>
      <c r="AA34" s="748">
        <f t="shared" si="1"/>
        <v>99</v>
      </c>
      <c r="AB34" s="749"/>
      <c r="AC34" s="749"/>
      <c r="AD34" s="749"/>
      <c r="AE34" s="750"/>
      <c r="AF34" s="751">
        <v>217</v>
      </c>
      <c r="AG34" s="749"/>
      <c r="AH34" s="749"/>
      <c r="AI34" s="749"/>
      <c r="AJ34" s="750"/>
      <c r="AK34" s="817">
        <v>792</v>
      </c>
      <c r="AL34" s="818"/>
      <c r="AM34" s="818"/>
      <c r="AN34" s="818"/>
      <c r="AO34" s="818"/>
      <c r="AP34" s="818">
        <v>1340</v>
      </c>
      <c r="AQ34" s="818"/>
      <c r="AR34" s="818"/>
      <c r="AS34" s="818"/>
      <c r="AT34" s="818"/>
      <c r="AU34" s="818">
        <v>287</v>
      </c>
      <c r="AV34" s="818"/>
      <c r="AW34" s="818"/>
      <c r="AX34" s="818"/>
      <c r="AY34" s="818"/>
      <c r="AZ34" s="819" t="s">
        <v>561</v>
      </c>
      <c r="BA34" s="819"/>
      <c r="BB34" s="819"/>
      <c r="BC34" s="819"/>
      <c r="BD34" s="819"/>
      <c r="BE34" s="815" t="s">
        <v>381</v>
      </c>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384</v>
      </c>
      <c r="C35" s="744"/>
      <c r="D35" s="744"/>
      <c r="E35" s="744"/>
      <c r="F35" s="744"/>
      <c r="G35" s="744"/>
      <c r="H35" s="744"/>
      <c r="I35" s="744"/>
      <c r="J35" s="744"/>
      <c r="K35" s="744"/>
      <c r="L35" s="744"/>
      <c r="M35" s="744"/>
      <c r="N35" s="744"/>
      <c r="O35" s="744"/>
      <c r="P35" s="745"/>
      <c r="Q35" s="746">
        <v>20003</v>
      </c>
      <c r="R35" s="747"/>
      <c r="S35" s="747"/>
      <c r="T35" s="747"/>
      <c r="U35" s="747"/>
      <c r="V35" s="747">
        <v>26107</v>
      </c>
      <c r="W35" s="747"/>
      <c r="X35" s="747"/>
      <c r="Y35" s="747"/>
      <c r="Z35" s="747"/>
      <c r="AA35" s="748">
        <f t="shared" si="1"/>
        <v>-6104</v>
      </c>
      <c r="AB35" s="749"/>
      <c r="AC35" s="749"/>
      <c r="AD35" s="749"/>
      <c r="AE35" s="750"/>
      <c r="AF35" s="751">
        <v>-904</v>
      </c>
      <c r="AG35" s="749"/>
      <c r="AH35" s="749"/>
      <c r="AI35" s="749"/>
      <c r="AJ35" s="750"/>
      <c r="AK35" s="817">
        <v>2488</v>
      </c>
      <c r="AL35" s="818"/>
      <c r="AM35" s="818"/>
      <c r="AN35" s="818"/>
      <c r="AO35" s="818"/>
      <c r="AP35" s="818">
        <v>20765</v>
      </c>
      <c r="AQ35" s="818"/>
      <c r="AR35" s="818"/>
      <c r="AS35" s="818"/>
      <c r="AT35" s="818"/>
      <c r="AU35" s="818">
        <v>13954</v>
      </c>
      <c r="AV35" s="818"/>
      <c r="AW35" s="818"/>
      <c r="AX35" s="818"/>
      <c r="AY35" s="818"/>
      <c r="AZ35" s="819">
        <v>5.3</v>
      </c>
      <c r="BA35" s="819"/>
      <c r="BB35" s="819"/>
      <c r="BC35" s="819"/>
      <c r="BD35" s="819"/>
      <c r="BE35" s="815" t="s">
        <v>381</v>
      </c>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385</v>
      </c>
      <c r="C36" s="744"/>
      <c r="D36" s="744"/>
      <c r="E36" s="744"/>
      <c r="F36" s="744"/>
      <c r="G36" s="744"/>
      <c r="H36" s="744"/>
      <c r="I36" s="744"/>
      <c r="J36" s="744"/>
      <c r="K36" s="744"/>
      <c r="L36" s="744"/>
      <c r="M36" s="744"/>
      <c r="N36" s="744"/>
      <c r="O36" s="744"/>
      <c r="P36" s="745"/>
      <c r="Q36" s="746">
        <v>411</v>
      </c>
      <c r="R36" s="747"/>
      <c r="S36" s="747"/>
      <c r="T36" s="747"/>
      <c r="U36" s="747"/>
      <c r="V36" s="747">
        <v>404</v>
      </c>
      <c r="W36" s="747"/>
      <c r="X36" s="747"/>
      <c r="Y36" s="747"/>
      <c r="Z36" s="747"/>
      <c r="AA36" s="748">
        <f t="shared" si="1"/>
        <v>7</v>
      </c>
      <c r="AB36" s="749"/>
      <c r="AC36" s="749"/>
      <c r="AD36" s="749"/>
      <c r="AE36" s="750"/>
      <c r="AF36" s="751">
        <v>7</v>
      </c>
      <c r="AG36" s="749"/>
      <c r="AH36" s="749"/>
      <c r="AI36" s="749"/>
      <c r="AJ36" s="750"/>
      <c r="AK36" s="817">
        <v>163</v>
      </c>
      <c r="AL36" s="818"/>
      <c r="AM36" s="818"/>
      <c r="AN36" s="818"/>
      <c r="AO36" s="818"/>
      <c r="AP36" s="818">
        <v>652</v>
      </c>
      <c r="AQ36" s="818"/>
      <c r="AR36" s="818"/>
      <c r="AS36" s="818"/>
      <c r="AT36" s="818"/>
      <c r="AU36" s="818">
        <v>435</v>
      </c>
      <c r="AV36" s="818"/>
      <c r="AW36" s="818"/>
      <c r="AX36" s="818"/>
      <c r="AY36" s="818"/>
      <c r="AZ36" s="819" t="s">
        <v>561</v>
      </c>
      <c r="BA36" s="819"/>
      <c r="BB36" s="819"/>
      <c r="BC36" s="819"/>
      <c r="BD36" s="819"/>
      <c r="BE36" s="815" t="s">
        <v>386</v>
      </c>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387</v>
      </c>
      <c r="C37" s="744"/>
      <c r="D37" s="744"/>
      <c r="E37" s="744"/>
      <c r="F37" s="744"/>
      <c r="G37" s="744"/>
      <c r="H37" s="744"/>
      <c r="I37" s="744"/>
      <c r="J37" s="744"/>
      <c r="K37" s="744"/>
      <c r="L37" s="744"/>
      <c r="M37" s="744"/>
      <c r="N37" s="744"/>
      <c r="O37" s="744"/>
      <c r="P37" s="745"/>
      <c r="Q37" s="746">
        <v>31</v>
      </c>
      <c r="R37" s="747"/>
      <c r="S37" s="747"/>
      <c r="T37" s="747"/>
      <c r="U37" s="747"/>
      <c r="V37" s="747">
        <v>25</v>
      </c>
      <c r="W37" s="747"/>
      <c r="X37" s="747"/>
      <c r="Y37" s="747"/>
      <c r="Z37" s="747"/>
      <c r="AA37" s="748">
        <f t="shared" si="1"/>
        <v>6</v>
      </c>
      <c r="AB37" s="749"/>
      <c r="AC37" s="749"/>
      <c r="AD37" s="749"/>
      <c r="AE37" s="750"/>
      <c r="AF37" s="751">
        <v>6</v>
      </c>
      <c r="AG37" s="749"/>
      <c r="AH37" s="749"/>
      <c r="AI37" s="749"/>
      <c r="AJ37" s="750"/>
      <c r="AK37" s="817">
        <v>21</v>
      </c>
      <c r="AL37" s="818"/>
      <c r="AM37" s="818"/>
      <c r="AN37" s="818"/>
      <c r="AO37" s="818"/>
      <c r="AP37" s="818" t="s">
        <v>568</v>
      </c>
      <c r="AQ37" s="818"/>
      <c r="AR37" s="818"/>
      <c r="AS37" s="818"/>
      <c r="AT37" s="818"/>
      <c r="AU37" s="818" t="s">
        <v>568</v>
      </c>
      <c r="AV37" s="818"/>
      <c r="AW37" s="818"/>
      <c r="AX37" s="818"/>
      <c r="AY37" s="818"/>
      <c r="AZ37" s="819" t="s">
        <v>562</v>
      </c>
      <c r="BA37" s="819"/>
      <c r="BB37" s="819"/>
      <c r="BC37" s="819"/>
      <c r="BD37" s="819"/>
      <c r="BE37" s="815" t="s">
        <v>386</v>
      </c>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51"/>
      <c r="AG38" s="749"/>
      <c r="AH38" s="749"/>
      <c r="AI38" s="749"/>
      <c r="AJ38" s="750"/>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51"/>
      <c r="AG39" s="749"/>
      <c r="AH39" s="749"/>
      <c r="AI39" s="749"/>
      <c r="AJ39" s="750"/>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51"/>
      <c r="AG40" s="749"/>
      <c r="AH40" s="749"/>
      <c r="AI40" s="749"/>
      <c r="AJ40" s="750"/>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51"/>
      <c r="AG41" s="749"/>
      <c r="AH41" s="749"/>
      <c r="AI41" s="749"/>
      <c r="AJ41" s="750"/>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51"/>
      <c r="AG42" s="749"/>
      <c r="AH42" s="749"/>
      <c r="AI42" s="749"/>
      <c r="AJ42" s="750"/>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51"/>
      <c r="AG43" s="749"/>
      <c r="AH43" s="749"/>
      <c r="AI43" s="749"/>
      <c r="AJ43" s="750"/>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51"/>
      <c r="AG44" s="749"/>
      <c r="AH44" s="749"/>
      <c r="AI44" s="749"/>
      <c r="AJ44" s="750"/>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51"/>
      <c r="AG45" s="749"/>
      <c r="AH45" s="749"/>
      <c r="AI45" s="749"/>
      <c r="AJ45" s="750"/>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51"/>
      <c r="AG46" s="749"/>
      <c r="AH46" s="749"/>
      <c r="AI46" s="749"/>
      <c r="AJ46" s="750"/>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51"/>
      <c r="AG47" s="749"/>
      <c r="AH47" s="749"/>
      <c r="AI47" s="749"/>
      <c r="AJ47" s="750"/>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51"/>
      <c r="AG48" s="749"/>
      <c r="AH48" s="749"/>
      <c r="AI48" s="749"/>
      <c r="AJ48" s="750"/>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51"/>
      <c r="AG49" s="749"/>
      <c r="AH49" s="749"/>
      <c r="AI49" s="749"/>
      <c r="AJ49" s="750"/>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0"/>
      <c r="R50" s="821"/>
      <c r="S50" s="821"/>
      <c r="T50" s="821"/>
      <c r="U50" s="821"/>
      <c r="V50" s="821"/>
      <c r="W50" s="821"/>
      <c r="X50" s="821"/>
      <c r="Y50" s="821"/>
      <c r="Z50" s="821"/>
      <c r="AA50" s="821"/>
      <c r="AB50" s="821"/>
      <c r="AC50" s="821"/>
      <c r="AD50" s="821"/>
      <c r="AE50" s="822"/>
      <c r="AF50" s="751"/>
      <c r="AG50" s="749"/>
      <c r="AH50" s="749"/>
      <c r="AI50" s="749"/>
      <c r="AJ50" s="750"/>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0"/>
      <c r="R51" s="821"/>
      <c r="S51" s="821"/>
      <c r="T51" s="821"/>
      <c r="U51" s="821"/>
      <c r="V51" s="821"/>
      <c r="W51" s="821"/>
      <c r="X51" s="821"/>
      <c r="Y51" s="821"/>
      <c r="Z51" s="821"/>
      <c r="AA51" s="821"/>
      <c r="AB51" s="821"/>
      <c r="AC51" s="821"/>
      <c r="AD51" s="821"/>
      <c r="AE51" s="822"/>
      <c r="AF51" s="751"/>
      <c r="AG51" s="749"/>
      <c r="AH51" s="749"/>
      <c r="AI51" s="749"/>
      <c r="AJ51" s="750"/>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0"/>
      <c r="R52" s="821"/>
      <c r="S52" s="821"/>
      <c r="T52" s="821"/>
      <c r="U52" s="821"/>
      <c r="V52" s="821"/>
      <c r="W52" s="821"/>
      <c r="X52" s="821"/>
      <c r="Y52" s="821"/>
      <c r="Z52" s="821"/>
      <c r="AA52" s="821"/>
      <c r="AB52" s="821"/>
      <c r="AC52" s="821"/>
      <c r="AD52" s="821"/>
      <c r="AE52" s="822"/>
      <c r="AF52" s="751"/>
      <c r="AG52" s="749"/>
      <c r="AH52" s="749"/>
      <c r="AI52" s="749"/>
      <c r="AJ52" s="750"/>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0"/>
      <c r="R53" s="821"/>
      <c r="S53" s="821"/>
      <c r="T53" s="821"/>
      <c r="U53" s="821"/>
      <c r="V53" s="821"/>
      <c r="W53" s="821"/>
      <c r="X53" s="821"/>
      <c r="Y53" s="821"/>
      <c r="Z53" s="821"/>
      <c r="AA53" s="821"/>
      <c r="AB53" s="821"/>
      <c r="AC53" s="821"/>
      <c r="AD53" s="821"/>
      <c r="AE53" s="822"/>
      <c r="AF53" s="751"/>
      <c r="AG53" s="749"/>
      <c r="AH53" s="749"/>
      <c r="AI53" s="749"/>
      <c r="AJ53" s="750"/>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0"/>
      <c r="R54" s="821"/>
      <c r="S54" s="821"/>
      <c r="T54" s="821"/>
      <c r="U54" s="821"/>
      <c r="V54" s="821"/>
      <c r="W54" s="821"/>
      <c r="X54" s="821"/>
      <c r="Y54" s="821"/>
      <c r="Z54" s="821"/>
      <c r="AA54" s="821"/>
      <c r="AB54" s="821"/>
      <c r="AC54" s="821"/>
      <c r="AD54" s="821"/>
      <c r="AE54" s="822"/>
      <c r="AF54" s="751"/>
      <c r="AG54" s="749"/>
      <c r="AH54" s="749"/>
      <c r="AI54" s="749"/>
      <c r="AJ54" s="750"/>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0"/>
      <c r="R55" s="821"/>
      <c r="S55" s="821"/>
      <c r="T55" s="821"/>
      <c r="U55" s="821"/>
      <c r="V55" s="821"/>
      <c r="W55" s="821"/>
      <c r="X55" s="821"/>
      <c r="Y55" s="821"/>
      <c r="Z55" s="821"/>
      <c r="AA55" s="821"/>
      <c r="AB55" s="821"/>
      <c r="AC55" s="821"/>
      <c r="AD55" s="821"/>
      <c r="AE55" s="822"/>
      <c r="AF55" s="751"/>
      <c r="AG55" s="749"/>
      <c r="AH55" s="749"/>
      <c r="AI55" s="749"/>
      <c r="AJ55" s="750"/>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0"/>
      <c r="R56" s="821"/>
      <c r="S56" s="821"/>
      <c r="T56" s="821"/>
      <c r="U56" s="821"/>
      <c r="V56" s="821"/>
      <c r="W56" s="821"/>
      <c r="X56" s="821"/>
      <c r="Y56" s="821"/>
      <c r="Z56" s="821"/>
      <c r="AA56" s="821"/>
      <c r="AB56" s="821"/>
      <c r="AC56" s="821"/>
      <c r="AD56" s="821"/>
      <c r="AE56" s="822"/>
      <c r="AF56" s="751"/>
      <c r="AG56" s="749"/>
      <c r="AH56" s="749"/>
      <c r="AI56" s="749"/>
      <c r="AJ56" s="750"/>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0"/>
      <c r="R57" s="821"/>
      <c r="S57" s="821"/>
      <c r="T57" s="821"/>
      <c r="U57" s="821"/>
      <c r="V57" s="821"/>
      <c r="W57" s="821"/>
      <c r="X57" s="821"/>
      <c r="Y57" s="821"/>
      <c r="Z57" s="821"/>
      <c r="AA57" s="821"/>
      <c r="AB57" s="821"/>
      <c r="AC57" s="821"/>
      <c r="AD57" s="821"/>
      <c r="AE57" s="822"/>
      <c r="AF57" s="751"/>
      <c r="AG57" s="749"/>
      <c r="AH57" s="749"/>
      <c r="AI57" s="749"/>
      <c r="AJ57" s="750"/>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0"/>
      <c r="R58" s="821"/>
      <c r="S58" s="821"/>
      <c r="T58" s="821"/>
      <c r="U58" s="821"/>
      <c r="V58" s="821"/>
      <c r="W58" s="821"/>
      <c r="X58" s="821"/>
      <c r="Y58" s="821"/>
      <c r="Z58" s="821"/>
      <c r="AA58" s="821"/>
      <c r="AB58" s="821"/>
      <c r="AC58" s="821"/>
      <c r="AD58" s="821"/>
      <c r="AE58" s="822"/>
      <c r="AF58" s="751"/>
      <c r="AG58" s="749"/>
      <c r="AH58" s="749"/>
      <c r="AI58" s="749"/>
      <c r="AJ58" s="750"/>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0"/>
      <c r="R59" s="821"/>
      <c r="S59" s="821"/>
      <c r="T59" s="821"/>
      <c r="U59" s="821"/>
      <c r="V59" s="821"/>
      <c r="W59" s="821"/>
      <c r="X59" s="821"/>
      <c r="Y59" s="821"/>
      <c r="Z59" s="821"/>
      <c r="AA59" s="821"/>
      <c r="AB59" s="821"/>
      <c r="AC59" s="821"/>
      <c r="AD59" s="821"/>
      <c r="AE59" s="822"/>
      <c r="AF59" s="751"/>
      <c r="AG59" s="749"/>
      <c r="AH59" s="749"/>
      <c r="AI59" s="749"/>
      <c r="AJ59" s="750"/>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0"/>
      <c r="R60" s="821"/>
      <c r="S60" s="821"/>
      <c r="T60" s="821"/>
      <c r="U60" s="821"/>
      <c r="V60" s="821"/>
      <c r="W60" s="821"/>
      <c r="X60" s="821"/>
      <c r="Y60" s="821"/>
      <c r="Z60" s="821"/>
      <c r="AA60" s="821"/>
      <c r="AB60" s="821"/>
      <c r="AC60" s="821"/>
      <c r="AD60" s="821"/>
      <c r="AE60" s="822"/>
      <c r="AF60" s="751"/>
      <c r="AG60" s="749"/>
      <c r="AH60" s="749"/>
      <c r="AI60" s="749"/>
      <c r="AJ60" s="750"/>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0"/>
      <c r="R61" s="821"/>
      <c r="S61" s="821"/>
      <c r="T61" s="821"/>
      <c r="U61" s="821"/>
      <c r="V61" s="821"/>
      <c r="W61" s="821"/>
      <c r="X61" s="821"/>
      <c r="Y61" s="821"/>
      <c r="Z61" s="821"/>
      <c r="AA61" s="821"/>
      <c r="AB61" s="821"/>
      <c r="AC61" s="821"/>
      <c r="AD61" s="821"/>
      <c r="AE61" s="822"/>
      <c r="AF61" s="751"/>
      <c r="AG61" s="749"/>
      <c r="AH61" s="749"/>
      <c r="AI61" s="749"/>
      <c r="AJ61" s="750"/>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0"/>
      <c r="R62" s="821"/>
      <c r="S62" s="821"/>
      <c r="T62" s="821"/>
      <c r="U62" s="821"/>
      <c r="V62" s="821"/>
      <c r="W62" s="821"/>
      <c r="X62" s="821"/>
      <c r="Y62" s="821"/>
      <c r="Z62" s="821"/>
      <c r="AA62" s="821"/>
      <c r="AB62" s="821"/>
      <c r="AC62" s="821"/>
      <c r="AD62" s="821"/>
      <c r="AE62" s="822"/>
      <c r="AF62" s="751"/>
      <c r="AG62" s="749"/>
      <c r="AH62" s="749"/>
      <c r="AI62" s="749"/>
      <c r="AJ62" s="750"/>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388</v>
      </c>
      <c r="BK62" s="793"/>
      <c r="BL62" s="793"/>
      <c r="BM62" s="793"/>
      <c r="BN62" s="794"/>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389</v>
      </c>
      <c r="C63" s="779"/>
      <c r="D63" s="779"/>
      <c r="E63" s="779"/>
      <c r="F63" s="779"/>
      <c r="G63" s="779"/>
      <c r="H63" s="779"/>
      <c r="I63" s="779"/>
      <c r="J63" s="779"/>
      <c r="K63" s="779"/>
      <c r="L63" s="779"/>
      <c r="M63" s="779"/>
      <c r="N63" s="779"/>
      <c r="O63" s="779"/>
      <c r="P63" s="780"/>
      <c r="Q63" s="825"/>
      <c r="R63" s="826"/>
      <c r="S63" s="826"/>
      <c r="T63" s="826"/>
      <c r="U63" s="826"/>
      <c r="V63" s="826"/>
      <c r="W63" s="826"/>
      <c r="X63" s="826"/>
      <c r="Y63" s="826"/>
      <c r="Z63" s="826"/>
      <c r="AA63" s="826"/>
      <c r="AB63" s="826"/>
      <c r="AC63" s="826"/>
      <c r="AD63" s="826"/>
      <c r="AE63" s="827"/>
      <c r="AF63" s="828">
        <f>SUM(AF28:AJ62)</f>
        <v>3536</v>
      </c>
      <c r="AG63" s="829"/>
      <c r="AH63" s="829"/>
      <c r="AI63" s="829"/>
      <c r="AJ63" s="830"/>
      <c r="AK63" s="831"/>
      <c r="AL63" s="826"/>
      <c r="AM63" s="826"/>
      <c r="AN63" s="826"/>
      <c r="AO63" s="826"/>
      <c r="AP63" s="828">
        <f>SUM(AP28:AT62)</f>
        <v>101250</v>
      </c>
      <c r="AQ63" s="829"/>
      <c r="AR63" s="829"/>
      <c r="AS63" s="829"/>
      <c r="AT63" s="830"/>
      <c r="AU63" s="828">
        <f>SUM(AU28:AY62)</f>
        <v>31440</v>
      </c>
      <c r="AV63" s="829"/>
      <c r="AW63" s="829"/>
      <c r="AX63" s="829"/>
      <c r="AY63" s="830"/>
      <c r="AZ63" s="833"/>
      <c r="BA63" s="833"/>
      <c r="BB63" s="833"/>
      <c r="BC63" s="833"/>
      <c r="BD63" s="833"/>
      <c r="BE63" s="834"/>
      <c r="BF63" s="834"/>
      <c r="BG63" s="834"/>
      <c r="BH63" s="834"/>
      <c r="BI63" s="835"/>
      <c r="BJ63" s="836" t="s">
        <v>108</v>
      </c>
      <c r="BK63" s="837"/>
      <c r="BL63" s="837"/>
      <c r="BM63" s="837"/>
      <c r="BN63" s="838"/>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39" t="s">
        <v>371</v>
      </c>
      <c r="AG66" s="800"/>
      <c r="AH66" s="800"/>
      <c r="AI66" s="800"/>
      <c r="AJ66" s="840"/>
      <c r="AK66" s="705" t="s">
        <v>372</v>
      </c>
      <c r="AL66" s="729"/>
      <c r="AM66" s="729"/>
      <c r="AN66" s="729"/>
      <c r="AO66" s="730"/>
      <c r="AP66" s="705" t="s">
        <v>373</v>
      </c>
      <c r="AQ66" s="706"/>
      <c r="AR66" s="706"/>
      <c r="AS66" s="706"/>
      <c r="AT66" s="707"/>
      <c r="AU66" s="705" t="s">
        <v>392</v>
      </c>
      <c r="AV66" s="706"/>
      <c r="AW66" s="706"/>
      <c r="AX66" s="706"/>
      <c r="AY66" s="707"/>
      <c r="AZ66" s="705" t="s">
        <v>349</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3"/>
      <c r="AH67" s="803"/>
      <c r="AI67" s="803"/>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563</v>
      </c>
      <c r="C68" s="857"/>
      <c r="D68" s="857"/>
      <c r="E68" s="857"/>
      <c r="F68" s="857"/>
      <c r="G68" s="857"/>
      <c r="H68" s="857"/>
      <c r="I68" s="857"/>
      <c r="J68" s="857"/>
      <c r="K68" s="857"/>
      <c r="L68" s="857"/>
      <c r="M68" s="857"/>
      <c r="N68" s="857"/>
      <c r="O68" s="857"/>
      <c r="P68" s="858"/>
      <c r="Q68" s="859">
        <v>2146</v>
      </c>
      <c r="R68" s="853"/>
      <c r="S68" s="853"/>
      <c r="T68" s="853"/>
      <c r="U68" s="853"/>
      <c r="V68" s="853">
        <v>2143</v>
      </c>
      <c r="W68" s="853"/>
      <c r="X68" s="853"/>
      <c r="Y68" s="853"/>
      <c r="Z68" s="853"/>
      <c r="AA68" s="853">
        <v>3</v>
      </c>
      <c r="AB68" s="853"/>
      <c r="AC68" s="853"/>
      <c r="AD68" s="853"/>
      <c r="AE68" s="853"/>
      <c r="AF68" s="853">
        <v>3</v>
      </c>
      <c r="AG68" s="853"/>
      <c r="AH68" s="853"/>
      <c r="AI68" s="853"/>
      <c r="AJ68" s="853"/>
      <c r="AK68" s="853" t="s">
        <v>565</v>
      </c>
      <c r="AL68" s="853"/>
      <c r="AM68" s="853"/>
      <c r="AN68" s="853"/>
      <c r="AO68" s="853"/>
      <c r="AP68" s="853">
        <v>3978</v>
      </c>
      <c r="AQ68" s="853"/>
      <c r="AR68" s="853"/>
      <c r="AS68" s="853"/>
      <c r="AT68" s="853"/>
      <c r="AU68" s="853">
        <v>3024</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564</v>
      </c>
      <c r="C69" s="861"/>
      <c r="D69" s="861"/>
      <c r="E69" s="861"/>
      <c r="F69" s="861"/>
      <c r="G69" s="861"/>
      <c r="H69" s="861"/>
      <c r="I69" s="861"/>
      <c r="J69" s="861"/>
      <c r="K69" s="861"/>
      <c r="L69" s="861"/>
      <c r="M69" s="861"/>
      <c r="N69" s="861"/>
      <c r="O69" s="861"/>
      <c r="P69" s="862"/>
      <c r="Q69" s="863">
        <v>662</v>
      </c>
      <c r="R69" s="818"/>
      <c r="S69" s="818"/>
      <c r="T69" s="818"/>
      <c r="U69" s="818"/>
      <c r="V69" s="818">
        <v>639</v>
      </c>
      <c r="W69" s="818"/>
      <c r="X69" s="818"/>
      <c r="Y69" s="818"/>
      <c r="Z69" s="818"/>
      <c r="AA69" s="818">
        <v>23</v>
      </c>
      <c r="AB69" s="818"/>
      <c r="AC69" s="818"/>
      <c r="AD69" s="818"/>
      <c r="AE69" s="818"/>
      <c r="AF69" s="818">
        <v>23</v>
      </c>
      <c r="AG69" s="818"/>
      <c r="AH69" s="818"/>
      <c r="AI69" s="818"/>
      <c r="AJ69" s="818"/>
      <c r="AK69" s="818" t="s">
        <v>566</v>
      </c>
      <c r="AL69" s="818"/>
      <c r="AM69" s="818"/>
      <c r="AN69" s="818"/>
      <c r="AO69" s="818"/>
      <c r="AP69" s="818" t="s">
        <v>575</v>
      </c>
      <c r="AQ69" s="818"/>
      <c r="AR69" s="818"/>
      <c r="AS69" s="818"/>
      <c r="AT69" s="818"/>
      <c r="AU69" s="818" t="s">
        <v>567</v>
      </c>
      <c r="AV69" s="818"/>
      <c r="AW69" s="818"/>
      <c r="AX69" s="818"/>
      <c r="AY69" s="818"/>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c r="C70" s="861"/>
      <c r="D70" s="861"/>
      <c r="E70" s="861"/>
      <c r="F70" s="861"/>
      <c r="G70" s="861"/>
      <c r="H70" s="861"/>
      <c r="I70" s="861"/>
      <c r="J70" s="861"/>
      <c r="K70" s="861"/>
      <c r="L70" s="861"/>
      <c r="M70" s="861"/>
      <c r="N70" s="861"/>
      <c r="O70" s="861"/>
      <c r="P70" s="862"/>
      <c r="Q70" s="863"/>
      <c r="R70" s="818"/>
      <c r="S70" s="818"/>
      <c r="T70" s="818"/>
      <c r="U70" s="818"/>
      <c r="V70" s="818"/>
      <c r="W70" s="818"/>
      <c r="X70" s="818"/>
      <c r="Y70" s="818"/>
      <c r="Z70" s="818"/>
      <c r="AA70" s="818"/>
      <c r="AB70" s="818"/>
      <c r="AC70" s="818"/>
      <c r="AD70" s="818"/>
      <c r="AE70" s="818"/>
      <c r="AF70" s="818"/>
      <c r="AG70" s="818"/>
      <c r="AH70" s="818"/>
      <c r="AI70" s="818"/>
      <c r="AJ70" s="818"/>
      <c r="AK70" s="818"/>
      <c r="AL70" s="818"/>
      <c r="AM70" s="818"/>
      <c r="AN70" s="818"/>
      <c r="AO70" s="818"/>
      <c r="AP70" s="818"/>
      <c r="AQ70" s="818"/>
      <c r="AR70" s="818"/>
      <c r="AS70" s="818"/>
      <c r="AT70" s="818"/>
      <c r="AU70" s="818"/>
      <c r="AV70" s="818"/>
      <c r="AW70" s="818"/>
      <c r="AX70" s="818"/>
      <c r="AY70" s="818"/>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c r="C71" s="861"/>
      <c r="D71" s="861"/>
      <c r="E71" s="861"/>
      <c r="F71" s="861"/>
      <c r="G71" s="861"/>
      <c r="H71" s="861"/>
      <c r="I71" s="861"/>
      <c r="J71" s="861"/>
      <c r="K71" s="861"/>
      <c r="L71" s="861"/>
      <c r="M71" s="861"/>
      <c r="N71" s="861"/>
      <c r="O71" s="861"/>
      <c r="P71" s="862"/>
      <c r="Q71" s="863"/>
      <c r="R71" s="818"/>
      <c r="S71" s="818"/>
      <c r="T71" s="818"/>
      <c r="U71" s="818"/>
      <c r="V71" s="818"/>
      <c r="W71" s="818"/>
      <c r="X71" s="818"/>
      <c r="Y71" s="818"/>
      <c r="Z71" s="818"/>
      <c r="AA71" s="818"/>
      <c r="AB71" s="818"/>
      <c r="AC71" s="818"/>
      <c r="AD71" s="818"/>
      <c r="AE71" s="818"/>
      <c r="AF71" s="818"/>
      <c r="AG71" s="818"/>
      <c r="AH71" s="818"/>
      <c r="AI71" s="818"/>
      <c r="AJ71" s="818"/>
      <c r="AK71" s="818"/>
      <c r="AL71" s="818"/>
      <c r="AM71" s="818"/>
      <c r="AN71" s="818"/>
      <c r="AO71" s="818"/>
      <c r="AP71" s="818"/>
      <c r="AQ71" s="818"/>
      <c r="AR71" s="818"/>
      <c r="AS71" s="818"/>
      <c r="AT71" s="818"/>
      <c r="AU71" s="818"/>
      <c r="AV71" s="818"/>
      <c r="AW71" s="818"/>
      <c r="AX71" s="818"/>
      <c r="AY71" s="818"/>
      <c r="AZ71" s="864"/>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c r="C72" s="861"/>
      <c r="D72" s="861"/>
      <c r="E72" s="861"/>
      <c r="F72" s="861"/>
      <c r="G72" s="861"/>
      <c r="H72" s="861"/>
      <c r="I72" s="861"/>
      <c r="J72" s="861"/>
      <c r="K72" s="861"/>
      <c r="L72" s="861"/>
      <c r="M72" s="861"/>
      <c r="N72" s="861"/>
      <c r="O72" s="861"/>
      <c r="P72" s="862"/>
      <c r="Q72" s="863"/>
      <c r="R72" s="818"/>
      <c r="S72" s="818"/>
      <c r="T72" s="818"/>
      <c r="U72" s="818"/>
      <c r="V72" s="818"/>
      <c r="W72" s="818"/>
      <c r="X72" s="818"/>
      <c r="Y72" s="818"/>
      <c r="Z72" s="818"/>
      <c r="AA72" s="818"/>
      <c r="AB72" s="818"/>
      <c r="AC72" s="818"/>
      <c r="AD72" s="818"/>
      <c r="AE72" s="818"/>
      <c r="AF72" s="818"/>
      <c r="AG72" s="818"/>
      <c r="AH72" s="818"/>
      <c r="AI72" s="818"/>
      <c r="AJ72" s="818"/>
      <c r="AK72" s="818"/>
      <c r="AL72" s="818"/>
      <c r="AM72" s="818"/>
      <c r="AN72" s="818"/>
      <c r="AO72" s="818"/>
      <c r="AP72" s="818"/>
      <c r="AQ72" s="818"/>
      <c r="AR72" s="818"/>
      <c r="AS72" s="818"/>
      <c r="AT72" s="818"/>
      <c r="AU72" s="818"/>
      <c r="AV72" s="818"/>
      <c r="AW72" s="818"/>
      <c r="AX72" s="818"/>
      <c r="AY72" s="818"/>
      <c r="AZ72" s="864"/>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c r="C73" s="861"/>
      <c r="D73" s="861"/>
      <c r="E73" s="861"/>
      <c r="F73" s="861"/>
      <c r="G73" s="861"/>
      <c r="H73" s="861"/>
      <c r="I73" s="861"/>
      <c r="J73" s="861"/>
      <c r="K73" s="861"/>
      <c r="L73" s="861"/>
      <c r="M73" s="861"/>
      <c r="N73" s="861"/>
      <c r="O73" s="861"/>
      <c r="P73" s="862"/>
      <c r="Q73" s="863"/>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c r="AT73" s="818"/>
      <c r="AU73" s="818"/>
      <c r="AV73" s="818"/>
      <c r="AW73" s="818"/>
      <c r="AX73" s="818"/>
      <c r="AY73" s="818"/>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c r="C74" s="861"/>
      <c r="D74" s="861"/>
      <c r="E74" s="861"/>
      <c r="F74" s="861"/>
      <c r="G74" s="861"/>
      <c r="H74" s="861"/>
      <c r="I74" s="861"/>
      <c r="J74" s="861"/>
      <c r="K74" s="861"/>
      <c r="L74" s="861"/>
      <c r="M74" s="861"/>
      <c r="N74" s="861"/>
      <c r="O74" s="861"/>
      <c r="P74" s="862"/>
      <c r="Q74" s="863"/>
      <c r="R74" s="818"/>
      <c r="S74" s="818"/>
      <c r="T74" s="818"/>
      <c r="U74" s="818"/>
      <c r="V74" s="818"/>
      <c r="W74" s="818"/>
      <c r="X74" s="818"/>
      <c r="Y74" s="818"/>
      <c r="Z74" s="818"/>
      <c r="AA74" s="818"/>
      <c r="AB74" s="818"/>
      <c r="AC74" s="818"/>
      <c r="AD74" s="818"/>
      <c r="AE74" s="818"/>
      <c r="AF74" s="818"/>
      <c r="AG74" s="818"/>
      <c r="AH74" s="818"/>
      <c r="AI74" s="818"/>
      <c r="AJ74" s="818"/>
      <c r="AK74" s="818"/>
      <c r="AL74" s="818"/>
      <c r="AM74" s="818"/>
      <c r="AN74" s="818"/>
      <c r="AO74" s="818"/>
      <c r="AP74" s="818"/>
      <c r="AQ74" s="818"/>
      <c r="AR74" s="818"/>
      <c r="AS74" s="818"/>
      <c r="AT74" s="818"/>
      <c r="AU74" s="818"/>
      <c r="AV74" s="818"/>
      <c r="AW74" s="818"/>
      <c r="AX74" s="818"/>
      <c r="AY74" s="818"/>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c r="C75" s="861"/>
      <c r="D75" s="861"/>
      <c r="E75" s="861"/>
      <c r="F75" s="861"/>
      <c r="G75" s="861"/>
      <c r="H75" s="861"/>
      <c r="I75" s="861"/>
      <c r="J75" s="861"/>
      <c r="K75" s="861"/>
      <c r="L75" s="861"/>
      <c r="M75" s="861"/>
      <c r="N75" s="861"/>
      <c r="O75" s="861"/>
      <c r="P75" s="862"/>
      <c r="Q75" s="866"/>
      <c r="R75" s="867"/>
      <c r="S75" s="867"/>
      <c r="T75" s="867"/>
      <c r="U75" s="817"/>
      <c r="V75" s="868"/>
      <c r="W75" s="867"/>
      <c r="X75" s="867"/>
      <c r="Y75" s="867"/>
      <c r="Z75" s="817"/>
      <c r="AA75" s="868"/>
      <c r="AB75" s="867"/>
      <c r="AC75" s="867"/>
      <c r="AD75" s="867"/>
      <c r="AE75" s="817"/>
      <c r="AF75" s="868"/>
      <c r="AG75" s="867"/>
      <c r="AH75" s="867"/>
      <c r="AI75" s="867"/>
      <c r="AJ75" s="817"/>
      <c r="AK75" s="868"/>
      <c r="AL75" s="867"/>
      <c r="AM75" s="867"/>
      <c r="AN75" s="867"/>
      <c r="AO75" s="817"/>
      <c r="AP75" s="868"/>
      <c r="AQ75" s="867"/>
      <c r="AR75" s="867"/>
      <c r="AS75" s="867"/>
      <c r="AT75" s="817"/>
      <c r="AU75" s="868"/>
      <c r="AV75" s="867"/>
      <c r="AW75" s="867"/>
      <c r="AX75" s="867"/>
      <c r="AY75" s="817"/>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c r="C76" s="861"/>
      <c r="D76" s="861"/>
      <c r="E76" s="861"/>
      <c r="F76" s="861"/>
      <c r="G76" s="861"/>
      <c r="H76" s="861"/>
      <c r="I76" s="861"/>
      <c r="J76" s="861"/>
      <c r="K76" s="861"/>
      <c r="L76" s="861"/>
      <c r="M76" s="861"/>
      <c r="N76" s="861"/>
      <c r="O76" s="861"/>
      <c r="P76" s="862"/>
      <c r="Q76" s="866"/>
      <c r="R76" s="867"/>
      <c r="S76" s="867"/>
      <c r="T76" s="867"/>
      <c r="U76" s="817"/>
      <c r="V76" s="868"/>
      <c r="W76" s="867"/>
      <c r="X76" s="867"/>
      <c r="Y76" s="867"/>
      <c r="Z76" s="817"/>
      <c r="AA76" s="868"/>
      <c r="AB76" s="867"/>
      <c r="AC76" s="867"/>
      <c r="AD76" s="867"/>
      <c r="AE76" s="817"/>
      <c r="AF76" s="868"/>
      <c r="AG76" s="867"/>
      <c r="AH76" s="867"/>
      <c r="AI76" s="867"/>
      <c r="AJ76" s="817"/>
      <c r="AK76" s="868"/>
      <c r="AL76" s="867"/>
      <c r="AM76" s="867"/>
      <c r="AN76" s="867"/>
      <c r="AO76" s="817"/>
      <c r="AP76" s="868"/>
      <c r="AQ76" s="867"/>
      <c r="AR76" s="867"/>
      <c r="AS76" s="867"/>
      <c r="AT76" s="817"/>
      <c r="AU76" s="868"/>
      <c r="AV76" s="867"/>
      <c r="AW76" s="867"/>
      <c r="AX76" s="867"/>
      <c r="AY76" s="817"/>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c r="C77" s="861"/>
      <c r="D77" s="861"/>
      <c r="E77" s="861"/>
      <c r="F77" s="861"/>
      <c r="G77" s="861"/>
      <c r="H77" s="861"/>
      <c r="I77" s="861"/>
      <c r="J77" s="861"/>
      <c r="K77" s="861"/>
      <c r="L77" s="861"/>
      <c r="M77" s="861"/>
      <c r="N77" s="861"/>
      <c r="O77" s="861"/>
      <c r="P77" s="862"/>
      <c r="Q77" s="866"/>
      <c r="R77" s="867"/>
      <c r="S77" s="867"/>
      <c r="T77" s="867"/>
      <c r="U77" s="817"/>
      <c r="V77" s="868"/>
      <c r="W77" s="867"/>
      <c r="X77" s="867"/>
      <c r="Y77" s="867"/>
      <c r="Z77" s="817"/>
      <c r="AA77" s="868"/>
      <c r="AB77" s="867"/>
      <c r="AC77" s="867"/>
      <c r="AD77" s="867"/>
      <c r="AE77" s="817"/>
      <c r="AF77" s="868"/>
      <c r="AG77" s="867"/>
      <c r="AH77" s="867"/>
      <c r="AI77" s="867"/>
      <c r="AJ77" s="817"/>
      <c r="AK77" s="868"/>
      <c r="AL77" s="867"/>
      <c r="AM77" s="867"/>
      <c r="AN77" s="867"/>
      <c r="AO77" s="817"/>
      <c r="AP77" s="868"/>
      <c r="AQ77" s="867"/>
      <c r="AR77" s="867"/>
      <c r="AS77" s="867"/>
      <c r="AT77" s="817"/>
      <c r="AU77" s="868"/>
      <c r="AV77" s="867"/>
      <c r="AW77" s="867"/>
      <c r="AX77" s="867"/>
      <c r="AY77" s="817"/>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c r="C78" s="861"/>
      <c r="D78" s="861"/>
      <c r="E78" s="861"/>
      <c r="F78" s="861"/>
      <c r="G78" s="861"/>
      <c r="H78" s="861"/>
      <c r="I78" s="861"/>
      <c r="J78" s="861"/>
      <c r="K78" s="861"/>
      <c r="L78" s="861"/>
      <c r="M78" s="861"/>
      <c r="N78" s="861"/>
      <c r="O78" s="861"/>
      <c r="P78" s="862"/>
      <c r="Q78" s="863"/>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c r="C79" s="861"/>
      <c r="D79" s="861"/>
      <c r="E79" s="861"/>
      <c r="F79" s="861"/>
      <c r="G79" s="861"/>
      <c r="H79" s="861"/>
      <c r="I79" s="861"/>
      <c r="J79" s="861"/>
      <c r="K79" s="861"/>
      <c r="L79" s="861"/>
      <c r="M79" s="861"/>
      <c r="N79" s="861"/>
      <c r="O79" s="861"/>
      <c r="P79" s="862"/>
      <c r="Q79" s="863"/>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c r="C80" s="861"/>
      <c r="D80" s="861"/>
      <c r="E80" s="861"/>
      <c r="F80" s="861"/>
      <c r="G80" s="861"/>
      <c r="H80" s="861"/>
      <c r="I80" s="861"/>
      <c r="J80" s="861"/>
      <c r="K80" s="861"/>
      <c r="L80" s="861"/>
      <c r="M80" s="861"/>
      <c r="N80" s="861"/>
      <c r="O80" s="861"/>
      <c r="P80" s="862"/>
      <c r="Q80" s="863"/>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c r="C81" s="861"/>
      <c r="D81" s="861"/>
      <c r="E81" s="861"/>
      <c r="F81" s="861"/>
      <c r="G81" s="861"/>
      <c r="H81" s="861"/>
      <c r="I81" s="861"/>
      <c r="J81" s="861"/>
      <c r="K81" s="861"/>
      <c r="L81" s="861"/>
      <c r="M81" s="861"/>
      <c r="N81" s="861"/>
      <c r="O81" s="861"/>
      <c r="P81" s="862"/>
      <c r="Q81" s="863"/>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364</v>
      </c>
      <c r="B88" s="778" t="s">
        <v>393</v>
      </c>
      <c r="C88" s="779"/>
      <c r="D88" s="779"/>
      <c r="E88" s="779"/>
      <c r="F88" s="779"/>
      <c r="G88" s="779"/>
      <c r="H88" s="779"/>
      <c r="I88" s="779"/>
      <c r="J88" s="779"/>
      <c r="K88" s="779"/>
      <c r="L88" s="779"/>
      <c r="M88" s="779"/>
      <c r="N88" s="779"/>
      <c r="O88" s="779"/>
      <c r="P88" s="780"/>
      <c r="Q88" s="825"/>
      <c r="R88" s="826"/>
      <c r="S88" s="826"/>
      <c r="T88" s="826"/>
      <c r="U88" s="826"/>
      <c r="V88" s="826"/>
      <c r="W88" s="826"/>
      <c r="X88" s="826"/>
      <c r="Y88" s="826"/>
      <c r="Z88" s="826"/>
      <c r="AA88" s="826"/>
      <c r="AB88" s="826"/>
      <c r="AC88" s="826"/>
      <c r="AD88" s="826"/>
      <c r="AE88" s="826"/>
      <c r="AF88" s="829">
        <f>SUM(AF68:AJ87)</f>
        <v>26</v>
      </c>
      <c r="AG88" s="829"/>
      <c r="AH88" s="829"/>
      <c r="AI88" s="829"/>
      <c r="AJ88" s="829"/>
      <c r="AK88" s="826"/>
      <c r="AL88" s="826"/>
      <c r="AM88" s="826"/>
      <c r="AN88" s="826"/>
      <c r="AO88" s="826"/>
      <c r="AP88" s="829">
        <f>SUM(AP68:AT87)</f>
        <v>3978</v>
      </c>
      <c r="AQ88" s="829"/>
      <c r="AR88" s="829"/>
      <c r="AS88" s="829"/>
      <c r="AT88" s="829"/>
      <c r="AU88" s="829">
        <f>SUM(AU68:AY87)</f>
        <v>3024</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394</v>
      </c>
      <c r="BS102" s="779"/>
      <c r="BT102" s="779"/>
      <c r="BU102" s="779"/>
      <c r="BV102" s="779"/>
      <c r="BW102" s="779"/>
      <c r="BX102" s="779"/>
      <c r="BY102" s="779"/>
      <c r="BZ102" s="779"/>
      <c r="CA102" s="779"/>
      <c r="CB102" s="779"/>
      <c r="CC102" s="779"/>
      <c r="CD102" s="779"/>
      <c r="CE102" s="779"/>
      <c r="CF102" s="779"/>
      <c r="CG102" s="780"/>
      <c r="CH102" s="876"/>
      <c r="CI102" s="877"/>
      <c r="CJ102" s="877"/>
      <c r="CK102" s="877"/>
      <c r="CL102" s="878"/>
      <c r="CM102" s="876"/>
      <c r="CN102" s="877"/>
      <c r="CO102" s="877"/>
      <c r="CP102" s="877"/>
      <c r="CQ102" s="878"/>
      <c r="CR102" s="879">
        <f>SUM(CR7:CV22)</f>
        <v>692</v>
      </c>
      <c r="CS102" s="837"/>
      <c r="CT102" s="837"/>
      <c r="CU102" s="837"/>
      <c r="CV102" s="880"/>
      <c r="CW102" s="879">
        <f t="shared" ref="CW102" si="2">SUM(CW7:DA22)</f>
        <v>103</v>
      </c>
      <c r="CX102" s="837"/>
      <c r="CY102" s="837"/>
      <c r="CZ102" s="837"/>
      <c r="DA102" s="880"/>
      <c r="DB102" s="879" t="s">
        <v>575</v>
      </c>
      <c r="DC102" s="837"/>
      <c r="DD102" s="837"/>
      <c r="DE102" s="837"/>
      <c r="DF102" s="880"/>
      <c r="DG102" s="879">
        <f t="shared" ref="DG102" si="3">SUM(DG7:DK22)</f>
        <v>2581</v>
      </c>
      <c r="DH102" s="837"/>
      <c r="DI102" s="837"/>
      <c r="DJ102" s="837"/>
      <c r="DK102" s="880"/>
      <c r="DL102" s="879" t="s">
        <v>575</v>
      </c>
      <c r="DM102" s="837"/>
      <c r="DN102" s="837"/>
      <c r="DO102" s="837"/>
      <c r="DP102" s="880"/>
      <c r="DQ102" s="879">
        <f t="shared" ref="DQ102" si="4">SUM(DQ7:DU22)</f>
        <v>2159</v>
      </c>
      <c r="DR102" s="837"/>
      <c r="DS102" s="837"/>
      <c r="DT102" s="837"/>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395</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396</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399</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400</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401</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402</v>
      </c>
      <c r="AB109" s="882"/>
      <c r="AC109" s="882"/>
      <c r="AD109" s="882"/>
      <c r="AE109" s="883"/>
      <c r="AF109" s="881" t="s">
        <v>283</v>
      </c>
      <c r="AG109" s="882"/>
      <c r="AH109" s="882"/>
      <c r="AI109" s="882"/>
      <c r="AJ109" s="883"/>
      <c r="AK109" s="881" t="s">
        <v>282</v>
      </c>
      <c r="AL109" s="882"/>
      <c r="AM109" s="882"/>
      <c r="AN109" s="882"/>
      <c r="AO109" s="883"/>
      <c r="AP109" s="881" t="s">
        <v>403</v>
      </c>
      <c r="AQ109" s="882"/>
      <c r="AR109" s="882"/>
      <c r="AS109" s="882"/>
      <c r="AT109" s="884"/>
      <c r="AU109" s="903" t="s">
        <v>401</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402</v>
      </c>
      <c r="BR109" s="882"/>
      <c r="BS109" s="882"/>
      <c r="BT109" s="882"/>
      <c r="BU109" s="883"/>
      <c r="BV109" s="881" t="s">
        <v>283</v>
      </c>
      <c r="BW109" s="882"/>
      <c r="BX109" s="882"/>
      <c r="BY109" s="882"/>
      <c r="BZ109" s="883"/>
      <c r="CA109" s="881" t="s">
        <v>282</v>
      </c>
      <c r="CB109" s="882"/>
      <c r="CC109" s="882"/>
      <c r="CD109" s="882"/>
      <c r="CE109" s="883"/>
      <c r="CF109" s="904" t="s">
        <v>403</v>
      </c>
      <c r="CG109" s="904"/>
      <c r="CH109" s="904"/>
      <c r="CI109" s="904"/>
      <c r="CJ109" s="904"/>
      <c r="CK109" s="881" t="s">
        <v>404</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402</v>
      </c>
      <c r="DH109" s="882"/>
      <c r="DI109" s="882"/>
      <c r="DJ109" s="882"/>
      <c r="DK109" s="883"/>
      <c r="DL109" s="881" t="s">
        <v>283</v>
      </c>
      <c r="DM109" s="882"/>
      <c r="DN109" s="882"/>
      <c r="DO109" s="882"/>
      <c r="DP109" s="883"/>
      <c r="DQ109" s="881" t="s">
        <v>282</v>
      </c>
      <c r="DR109" s="882"/>
      <c r="DS109" s="882"/>
      <c r="DT109" s="882"/>
      <c r="DU109" s="883"/>
      <c r="DV109" s="881" t="s">
        <v>403</v>
      </c>
      <c r="DW109" s="882"/>
      <c r="DX109" s="882"/>
      <c r="DY109" s="882"/>
      <c r="DZ109" s="884"/>
    </row>
    <row r="110" spans="1:131" s="197" customFormat="1" ht="26.25" customHeight="1">
      <c r="A110" s="885" t="s">
        <v>405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16462129</v>
      </c>
      <c r="AB110" s="889"/>
      <c r="AC110" s="889"/>
      <c r="AD110" s="889"/>
      <c r="AE110" s="890"/>
      <c r="AF110" s="891">
        <v>16503612</v>
      </c>
      <c r="AG110" s="889"/>
      <c r="AH110" s="889"/>
      <c r="AI110" s="889"/>
      <c r="AJ110" s="890"/>
      <c r="AK110" s="891">
        <v>16311518</v>
      </c>
      <c r="AL110" s="889"/>
      <c r="AM110" s="889"/>
      <c r="AN110" s="889"/>
      <c r="AO110" s="890"/>
      <c r="AP110" s="892">
        <v>26.4</v>
      </c>
      <c r="AQ110" s="893"/>
      <c r="AR110" s="893"/>
      <c r="AS110" s="893"/>
      <c r="AT110" s="894"/>
      <c r="AU110" s="895" t="s">
        <v>57</v>
      </c>
      <c r="AV110" s="896"/>
      <c r="AW110" s="896"/>
      <c r="AX110" s="896"/>
      <c r="AY110" s="897"/>
      <c r="AZ110" s="939" t="s">
        <v>406</v>
      </c>
      <c r="BA110" s="886"/>
      <c r="BB110" s="886"/>
      <c r="BC110" s="886"/>
      <c r="BD110" s="886"/>
      <c r="BE110" s="886"/>
      <c r="BF110" s="886"/>
      <c r="BG110" s="886"/>
      <c r="BH110" s="886"/>
      <c r="BI110" s="886"/>
      <c r="BJ110" s="886"/>
      <c r="BK110" s="886"/>
      <c r="BL110" s="886"/>
      <c r="BM110" s="886"/>
      <c r="BN110" s="886"/>
      <c r="BO110" s="886"/>
      <c r="BP110" s="887"/>
      <c r="BQ110" s="925">
        <v>148697578</v>
      </c>
      <c r="BR110" s="926"/>
      <c r="BS110" s="926"/>
      <c r="BT110" s="926"/>
      <c r="BU110" s="926"/>
      <c r="BV110" s="926">
        <v>149443816</v>
      </c>
      <c r="BW110" s="926"/>
      <c r="BX110" s="926"/>
      <c r="BY110" s="926"/>
      <c r="BZ110" s="926"/>
      <c r="CA110" s="926">
        <v>150574381</v>
      </c>
      <c r="CB110" s="926"/>
      <c r="CC110" s="926"/>
      <c r="CD110" s="926"/>
      <c r="CE110" s="926"/>
      <c r="CF110" s="940">
        <v>244.1</v>
      </c>
      <c r="CG110" s="941"/>
      <c r="CH110" s="941"/>
      <c r="CI110" s="941"/>
      <c r="CJ110" s="941"/>
      <c r="CK110" s="942" t="s">
        <v>407</v>
      </c>
      <c r="CL110" s="943"/>
      <c r="CM110" s="922" t="s">
        <v>408</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108</v>
      </c>
      <c r="DH110" s="926"/>
      <c r="DI110" s="926"/>
      <c r="DJ110" s="926"/>
      <c r="DK110" s="926"/>
      <c r="DL110" s="926" t="s">
        <v>108</v>
      </c>
      <c r="DM110" s="926"/>
      <c r="DN110" s="926"/>
      <c r="DO110" s="926"/>
      <c r="DP110" s="926"/>
      <c r="DQ110" s="926" t="s">
        <v>108</v>
      </c>
      <c r="DR110" s="926"/>
      <c r="DS110" s="926"/>
      <c r="DT110" s="926"/>
      <c r="DU110" s="926"/>
      <c r="DV110" s="927" t="s">
        <v>108</v>
      </c>
      <c r="DW110" s="927"/>
      <c r="DX110" s="927"/>
      <c r="DY110" s="927"/>
      <c r="DZ110" s="928"/>
    </row>
    <row r="111" spans="1:131" s="197" customFormat="1" ht="26.25" customHeight="1">
      <c r="A111" s="929" t="s">
        <v>409</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108</v>
      </c>
      <c r="AB111" s="933"/>
      <c r="AC111" s="933"/>
      <c r="AD111" s="933"/>
      <c r="AE111" s="934"/>
      <c r="AF111" s="935" t="s">
        <v>108</v>
      </c>
      <c r="AG111" s="933"/>
      <c r="AH111" s="933"/>
      <c r="AI111" s="933"/>
      <c r="AJ111" s="934"/>
      <c r="AK111" s="935" t="s">
        <v>108</v>
      </c>
      <c r="AL111" s="933"/>
      <c r="AM111" s="933"/>
      <c r="AN111" s="933"/>
      <c r="AO111" s="934"/>
      <c r="AP111" s="936" t="s">
        <v>108</v>
      </c>
      <c r="AQ111" s="937"/>
      <c r="AR111" s="937"/>
      <c r="AS111" s="937"/>
      <c r="AT111" s="938"/>
      <c r="AU111" s="898"/>
      <c r="AV111" s="899"/>
      <c r="AW111" s="899"/>
      <c r="AX111" s="899"/>
      <c r="AY111" s="900"/>
      <c r="AZ111" s="948" t="s">
        <v>410</v>
      </c>
      <c r="BA111" s="949"/>
      <c r="BB111" s="949"/>
      <c r="BC111" s="949"/>
      <c r="BD111" s="949"/>
      <c r="BE111" s="949"/>
      <c r="BF111" s="949"/>
      <c r="BG111" s="949"/>
      <c r="BH111" s="949"/>
      <c r="BI111" s="949"/>
      <c r="BJ111" s="949"/>
      <c r="BK111" s="949"/>
      <c r="BL111" s="949"/>
      <c r="BM111" s="949"/>
      <c r="BN111" s="949"/>
      <c r="BO111" s="949"/>
      <c r="BP111" s="950"/>
      <c r="BQ111" s="918">
        <v>1888791</v>
      </c>
      <c r="BR111" s="919"/>
      <c r="BS111" s="919"/>
      <c r="BT111" s="919"/>
      <c r="BU111" s="919"/>
      <c r="BV111" s="919">
        <v>2208234</v>
      </c>
      <c r="BW111" s="919"/>
      <c r="BX111" s="919"/>
      <c r="BY111" s="919"/>
      <c r="BZ111" s="919"/>
      <c r="CA111" s="919">
        <v>1949923</v>
      </c>
      <c r="CB111" s="919"/>
      <c r="CC111" s="919"/>
      <c r="CD111" s="919"/>
      <c r="CE111" s="919"/>
      <c r="CF111" s="913">
        <v>3.2</v>
      </c>
      <c r="CG111" s="914"/>
      <c r="CH111" s="914"/>
      <c r="CI111" s="914"/>
      <c r="CJ111" s="914"/>
      <c r="CK111" s="944"/>
      <c r="CL111" s="945"/>
      <c r="CM111" s="915" t="s">
        <v>411</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108</v>
      </c>
      <c r="DH111" s="919"/>
      <c r="DI111" s="919"/>
      <c r="DJ111" s="919"/>
      <c r="DK111" s="919"/>
      <c r="DL111" s="919" t="s">
        <v>108</v>
      </c>
      <c r="DM111" s="919"/>
      <c r="DN111" s="919"/>
      <c r="DO111" s="919"/>
      <c r="DP111" s="919"/>
      <c r="DQ111" s="919" t="s">
        <v>108</v>
      </c>
      <c r="DR111" s="919"/>
      <c r="DS111" s="919"/>
      <c r="DT111" s="919"/>
      <c r="DU111" s="919"/>
      <c r="DV111" s="920" t="s">
        <v>108</v>
      </c>
      <c r="DW111" s="920"/>
      <c r="DX111" s="920"/>
      <c r="DY111" s="920"/>
      <c r="DZ111" s="921"/>
    </row>
    <row r="112" spans="1:131" s="197" customFormat="1" ht="26.25" customHeight="1">
      <c r="A112" s="951" t="s">
        <v>412</v>
      </c>
      <c r="B112" s="952"/>
      <c r="C112" s="949" t="s">
        <v>413</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108</v>
      </c>
      <c r="AB112" s="958"/>
      <c r="AC112" s="958"/>
      <c r="AD112" s="958"/>
      <c r="AE112" s="959"/>
      <c r="AF112" s="960" t="s">
        <v>108</v>
      </c>
      <c r="AG112" s="958"/>
      <c r="AH112" s="958"/>
      <c r="AI112" s="958"/>
      <c r="AJ112" s="959"/>
      <c r="AK112" s="960" t="s">
        <v>108</v>
      </c>
      <c r="AL112" s="958"/>
      <c r="AM112" s="958"/>
      <c r="AN112" s="958"/>
      <c r="AO112" s="959"/>
      <c r="AP112" s="961" t="s">
        <v>108</v>
      </c>
      <c r="AQ112" s="962"/>
      <c r="AR112" s="962"/>
      <c r="AS112" s="962"/>
      <c r="AT112" s="963"/>
      <c r="AU112" s="898"/>
      <c r="AV112" s="899"/>
      <c r="AW112" s="899"/>
      <c r="AX112" s="899"/>
      <c r="AY112" s="900"/>
      <c r="AZ112" s="948" t="s">
        <v>414</v>
      </c>
      <c r="BA112" s="949"/>
      <c r="BB112" s="949"/>
      <c r="BC112" s="949"/>
      <c r="BD112" s="949"/>
      <c r="BE112" s="949"/>
      <c r="BF112" s="949"/>
      <c r="BG112" s="949"/>
      <c r="BH112" s="949"/>
      <c r="BI112" s="949"/>
      <c r="BJ112" s="949"/>
      <c r="BK112" s="949"/>
      <c r="BL112" s="949"/>
      <c r="BM112" s="949"/>
      <c r="BN112" s="949"/>
      <c r="BO112" s="949"/>
      <c r="BP112" s="950"/>
      <c r="BQ112" s="918">
        <v>31509085</v>
      </c>
      <c r="BR112" s="919"/>
      <c r="BS112" s="919"/>
      <c r="BT112" s="919"/>
      <c r="BU112" s="919"/>
      <c r="BV112" s="919">
        <v>32119292</v>
      </c>
      <c r="BW112" s="919"/>
      <c r="BX112" s="919"/>
      <c r="BY112" s="919"/>
      <c r="BZ112" s="919"/>
      <c r="CA112" s="919">
        <v>31470162</v>
      </c>
      <c r="CB112" s="919"/>
      <c r="CC112" s="919"/>
      <c r="CD112" s="919"/>
      <c r="CE112" s="919"/>
      <c r="CF112" s="913">
        <v>51</v>
      </c>
      <c r="CG112" s="914"/>
      <c r="CH112" s="914"/>
      <c r="CI112" s="914"/>
      <c r="CJ112" s="914"/>
      <c r="CK112" s="944"/>
      <c r="CL112" s="945"/>
      <c r="CM112" s="915" t="s">
        <v>415</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v>14392</v>
      </c>
      <c r="DH112" s="919"/>
      <c r="DI112" s="919"/>
      <c r="DJ112" s="919"/>
      <c r="DK112" s="919"/>
      <c r="DL112" s="919">
        <v>14392</v>
      </c>
      <c r="DM112" s="919"/>
      <c r="DN112" s="919"/>
      <c r="DO112" s="919"/>
      <c r="DP112" s="919"/>
      <c r="DQ112" s="919">
        <v>10872</v>
      </c>
      <c r="DR112" s="919"/>
      <c r="DS112" s="919"/>
      <c r="DT112" s="919"/>
      <c r="DU112" s="919"/>
      <c r="DV112" s="920">
        <v>0</v>
      </c>
      <c r="DW112" s="920"/>
      <c r="DX112" s="920"/>
      <c r="DY112" s="920"/>
      <c r="DZ112" s="921"/>
    </row>
    <row r="113" spans="1:130" s="197" customFormat="1" ht="26.25" customHeight="1">
      <c r="A113" s="953"/>
      <c r="B113" s="954"/>
      <c r="C113" s="949" t="s">
        <v>416</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2500098</v>
      </c>
      <c r="AB113" s="933"/>
      <c r="AC113" s="933"/>
      <c r="AD113" s="933"/>
      <c r="AE113" s="934"/>
      <c r="AF113" s="935">
        <v>2350366</v>
      </c>
      <c r="AG113" s="933"/>
      <c r="AH113" s="933"/>
      <c r="AI113" s="933"/>
      <c r="AJ113" s="934"/>
      <c r="AK113" s="935">
        <v>2398518</v>
      </c>
      <c r="AL113" s="933"/>
      <c r="AM113" s="933"/>
      <c r="AN113" s="933"/>
      <c r="AO113" s="934"/>
      <c r="AP113" s="936">
        <v>3.9</v>
      </c>
      <c r="AQ113" s="937"/>
      <c r="AR113" s="937"/>
      <c r="AS113" s="937"/>
      <c r="AT113" s="938"/>
      <c r="AU113" s="898"/>
      <c r="AV113" s="899"/>
      <c r="AW113" s="899"/>
      <c r="AX113" s="899"/>
      <c r="AY113" s="900"/>
      <c r="AZ113" s="948" t="s">
        <v>417</v>
      </c>
      <c r="BA113" s="949"/>
      <c r="BB113" s="949"/>
      <c r="BC113" s="949"/>
      <c r="BD113" s="949"/>
      <c r="BE113" s="949"/>
      <c r="BF113" s="949"/>
      <c r="BG113" s="949"/>
      <c r="BH113" s="949"/>
      <c r="BI113" s="949"/>
      <c r="BJ113" s="949"/>
      <c r="BK113" s="949"/>
      <c r="BL113" s="949"/>
      <c r="BM113" s="949"/>
      <c r="BN113" s="949"/>
      <c r="BO113" s="949"/>
      <c r="BP113" s="950"/>
      <c r="BQ113" s="918">
        <v>3935965</v>
      </c>
      <c r="BR113" s="919"/>
      <c r="BS113" s="919"/>
      <c r="BT113" s="919"/>
      <c r="BU113" s="919"/>
      <c r="BV113" s="919">
        <v>3482146</v>
      </c>
      <c r="BW113" s="919"/>
      <c r="BX113" s="919"/>
      <c r="BY113" s="919"/>
      <c r="BZ113" s="919"/>
      <c r="CA113" s="919">
        <v>3023949</v>
      </c>
      <c r="CB113" s="919"/>
      <c r="CC113" s="919"/>
      <c r="CD113" s="919"/>
      <c r="CE113" s="919"/>
      <c r="CF113" s="913">
        <v>4.9000000000000004</v>
      </c>
      <c r="CG113" s="914"/>
      <c r="CH113" s="914"/>
      <c r="CI113" s="914"/>
      <c r="CJ113" s="914"/>
      <c r="CK113" s="944"/>
      <c r="CL113" s="945"/>
      <c r="CM113" s="915" t="s">
        <v>418</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108</v>
      </c>
      <c r="DH113" s="958"/>
      <c r="DI113" s="958"/>
      <c r="DJ113" s="958"/>
      <c r="DK113" s="959"/>
      <c r="DL113" s="960" t="s">
        <v>108</v>
      </c>
      <c r="DM113" s="958"/>
      <c r="DN113" s="958"/>
      <c r="DO113" s="958"/>
      <c r="DP113" s="959"/>
      <c r="DQ113" s="960" t="s">
        <v>108</v>
      </c>
      <c r="DR113" s="958"/>
      <c r="DS113" s="958"/>
      <c r="DT113" s="958"/>
      <c r="DU113" s="959"/>
      <c r="DV113" s="961" t="s">
        <v>108</v>
      </c>
      <c r="DW113" s="962"/>
      <c r="DX113" s="962"/>
      <c r="DY113" s="962"/>
      <c r="DZ113" s="963"/>
    </row>
    <row r="114" spans="1:130" s="197" customFormat="1" ht="26.25" customHeight="1">
      <c r="A114" s="953"/>
      <c r="B114" s="954"/>
      <c r="C114" s="949" t="s">
        <v>419</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t="s">
        <v>108</v>
      </c>
      <c r="AB114" s="958"/>
      <c r="AC114" s="958"/>
      <c r="AD114" s="958"/>
      <c r="AE114" s="959"/>
      <c r="AF114" s="960" t="s">
        <v>108</v>
      </c>
      <c r="AG114" s="958"/>
      <c r="AH114" s="958"/>
      <c r="AI114" s="958"/>
      <c r="AJ114" s="959"/>
      <c r="AK114" s="960" t="s">
        <v>108</v>
      </c>
      <c r="AL114" s="958"/>
      <c r="AM114" s="958"/>
      <c r="AN114" s="958"/>
      <c r="AO114" s="959"/>
      <c r="AP114" s="961" t="s">
        <v>108</v>
      </c>
      <c r="AQ114" s="962"/>
      <c r="AR114" s="962"/>
      <c r="AS114" s="962"/>
      <c r="AT114" s="963"/>
      <c r="AU114" s="898"/>
      <c r="AV114" s="899"/>
      <c r="AW114" s="899"/>
      <c r="AX114" s="899"/>
      <c r="AY114" s="900"/>
      <c r="AZ114" s="948" t="s">
        <v>420</v>
      </c>
      <c r="BA114" s="949"/>
      <c r="BB114" s="949"/>
      <c r="BC114" s="949"/>
      <c r="BD114" s="949"/>
      <c r="BE114" s="949"/>
      <c r="BF114" s="949"/>
      <c r="BG114" s="949"/>
      <c r="BH114" s="949"/>
      <c r="BI114" s="949"/>
      <c r="BJ114" s="949"/>
      <c r="BK114" s="949"/>
      <c r="BL114" s="949"/>
      <c r="BM114" s="949"/>
      <c r="BN114" s="949"/>
      <c r="BO114" s="949"/>
      <c r="BP114" s="950"/>
      <c r="BQ114" s="918">
        <v>21247830</v>
      </c>
      <c r="BR114" s="919"/>
      <c r="BS114" s="919"/>
      <c r="BT114" s="919"/>
      <c r="BU114" s="919"/>
      <c r="BV114" s="919">
        <v>20290853</v>
      </c>
      <c r="BW114" s="919"/>
      <c r="BX114" s="919"/>
      <c r="BY114" s="919"/>
      <c r="BZ114" s="919"/>
      <c r="CA114" s="919">
        <v>18938608</v>
      </c>
      <c r="CB114" s="919"/>
      <c r="CC114" s="919"/>
      <c r="CD114" s="919"/>
      <c r="CE114" s="919"/>
      <c r="CF114" s="913">
        <v>30.7</v>
      </c>
      <c r="CG114" s="914"/>
      <c r="CH114" s="914"/>
      <c r="CI114" s="914"/>
      <c r="CJ114" s="914"/>
      <c r="CK114" s="944"/>
      <c r="CL114" s="945"/>
      <c r="CM114" s="915" t="s">
        <v>421</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108</v>
      </c>
      <c r="DH114" s="958"/>
      <c r="DI114" s="958"/>
      <c r="DJ114" s="958"/>
      <c r="DK114" s="959"/>
      <c r="DL114" s="960" t="s">
        <v>108</v>
      </c>
      <c r="DM114" s="958"/>
      <c r="DN114" s="958"/>
      <c r="DO114" s="958"/>
      <c r="DP114" s="959"/>
      <c r="DQ114" s="960" t="s">
        <v>108</v>
      </c>
      <c r="DR114" s="958"/>
      <c r="DS114" s="958"/>
      <c r="DT114" s="958"/>
      <c r="DU114" s="959"/>
      <c r="DV114" s="961" t="s">
        <v>108</v>
      </c>
      <c r="DW114" s="962"/>
      <c r="DX114" s="962"/>
      <c r="DY114" s="962"/>
      <c r="DZ114" s="963"/>
    </row>
    <row r="115" spans="1:130" s="197" customFormat="1" ht="26.25" customHeight="1">
      <c r="A115" s="953"/>
      <c r="B115" s="954"/>
      <c r="C115" s="949" t="s">
        <v>422</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223394</v>
      </c>
      <c r="AB115" s="933"/>
      <c r="AC115" s="933"/>
      <c r="AD115" s="933"/>
      <c r="AE115" s="934"/>
      <c r="AF115" s="935">
        <v>232208</v>
      </c>
      <c r="AG115" s="933"/>
      <c r="AH115" s="933"/>
      <c r="AI115" s="933"/>
      <c r="AJ115" s="934"/>
      <c r="AK115" s="935">
        <v>36908</v>
      </c>
      <c r="AL115" s="933"/>
      <c r="AM115" s="933"/>
      <c r="AN115" s="933"/>
      <c r="AO115" s="934"/>
      <c r="AP115" s="936">
        <v>0.1</v>
      </c>
      <c r="AQ115" s="937"/>
      <c r="AR115" s="937"/>
      <c r="AS115" s="937"/>
      <c r="AT115" s="938"/>
      <c r="AU115" s="898"/>
      <c r="AV115" s="899"/>
      <c r="AW115" s="899"/>
      <c r="AX115" s="899"/>
      <c r="AY115" s="900"/>
      <c r="AZ115" s="948" t="s">
        <v>423</v>
      </c>
      <c r="BA115" s="949"/>
      <c r="BB115" s="949"/>
      <c r="BC115" s="949"/>
      <c r="BD115" s="949"/>
      <c r="BE115" s="949"/>
      <c r="BF115" s="949"/>
      <c r="BG115" s="949"/>
      <c r="BH115" s="949"/>
      <c r="BI115" s="949"/>
      <c r="BJ115" s="949"/>
      <c r="BK115" s="949"/>
      <c r="BL115" s="949"/>
      <c r="BM115" s="949"/>
      <c r="BN115" s="949"/>
      <c r="BO115" s="949"/>
      <c r="BP115" s="950"/>
      <c r="BQ115" s="918">
        <v>2391742</v>
      </c>
      <c r="BR115" s="919"/>
      <c r="BS115" s="919"/>
      <c r="BT115" s="919"/>
      <c r="BU115" s="919"/>
      <c r="BV115" s="919">
        <v>2288569</v>
      </c>
      <c r="BW115" s="919"/>
      <c r="BX115" s="919"/>
      <c r="BY115" s="919"/>
      <c r="BZ115" s="919"/>
      <c r="CA115" s="919">
        <v>2159243</v>
      </c>
      <c r="CB115" s="919"/>
      <c r="CC115" s="919"/>
      <c r="CD115" s="919"/>
      <c r="CE115" s="919"/>
      <c r="CF115" s="913">
        <v>3.5</v>
      </c>
      <c r="CG115" s="914"/>
      <c r="CH115" s="914"/>
      <c r="CI115" s="914"/>
      <c r="CJ115" s="914"/>
      <c r="CK115" s="944"/>
      <c r="CL115" s="945"/>
      <c r="CM115" s="948" t="s">
        <v>424</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v>267998</v>
      </c>
      <c r="DH115" s="958"/>
      <c r="DI115" s="958"/>
      <c r="DJ115" s="958"/>
      <c r="DK115" s="959"/>
      <c r="DL115" s="960">
        <v>272255</v>
      </c>
      <c r="DM115" s="958"/>
      <c r="DN115" s="958"/>
      <c r="DO115" s="958"/>
      <c r="DP115" s="959"/>
      <c r="DQ115" s="960">
        <v>273755</v>
      </c>
      <c r="DR115" s="958"/>
      <c r="DS115" s="958"/>
      <c r="DT115" s="958"/>
      <c r="DU115" s="959"/>
      <c r="DV115" s="961">
        <v>0.4</v>
      </c>
      <c r="DW115" s="962"/>
      <c r="DX115" s="962"/>
      <c r="DY115" s="962"/>
      <c r="DZ115" s="963"/>
    </row>
    <row r="116" spans="1:130" s="197" customFormat="1" ht="26.25" customHeight="1">
      <c r="A116" s="955"/>
      <c r="B116" s="956"/>
      <c r="C116" s="970" t="s">
        <v>425</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v>729</v>
      </c>
      <c r="AB116" s="958"/>
      <c r="AC116" s="958"/>
      <c r="AD116" s="958"/>
      <c r="AE116" s="959"/>
      <c r="AF116" s="960">
        <v>555</v>
      </c>
      <c r="AG116" s="958"/>
      <c r="AH116" s="958"/>
      <c r="AI116" s="958"/>
      <c r="AJ116" s="959"/>
      <c r="AK116" s="960">
        <v>475</v>
      </c>
      <c r="AL116" s="958"/>
      <c r="AM116" s="958"/>
      <c r="AN116" s="958"/>
      <c r="AO116" s="959"/>
      <c r="AP116" s="961">
        <v>0</v>
      </c>
      <c r="AQ116" s="962"/>
      <c r="AR116" s="962"/>
      <c r="AS116" s="962"/>
      <c r="AT116" s="963"/>
      <c r="AU116" s="898"/>
      <c r="AV116" s="899"/>
      <c r="AW116" s="899"/>
      <c r="AX116" s="899"/>
      <c r="AY116" s="900"/>
      <c r="AZ116" s="948" t="s">
        <v>426</v>
      </c>
      <c r="BA116" s="949"/>
      <c r="BB116" s="949"/>
      <c r="BC116" s="949"/>
      <c r="BD116" s="949"/>
      <c r="BE116" s="949"/>
      <c r="BF116" s="949"/>
      <c r="BG116" s="949"/>
      <c r="BH116" s="949"/>
      <c r="BI116" s="949"/>
      <c r="BJ116" s="949"/>
      <c r="BK116" s="949"/>
      <c r="BL116" s="949"/>
      <c r="BM116" s="949"/>
      <c r="BN116" s="949"/>
      <c r="BO116" s="949"/>
      <c r="BP116" s="950"/>
      <c r="BQ116" s="918" t="s">
        <v>108</v>
      </c>
      <c r="BR116" s="919"/>
      <c r="BS116" s="919"/>
      <c r="BT116" s="919"/>
      <c r="BU116" s="919"/>
      <c r="BV116" s="919" t="s">
        <v>108</v>
      </c>
      <c r="BW116" s="919"/>
      <c r="BX116" s="919"/>
      <c r="BY116" s="919"/>
      <c r="BZ116" s="919"/>
      <c r="CA116" s="919" t="s">
        <v>108</v>
      </c>
      <c r="CB116" s="919"/>
      <c r="CC116" s="919"/>
      <c r="CD116" s="919"/>
      <c r="CE116" s="919"/>
      <c r="CF116" s="913" t="s">
        <v>108</v>
      </c>
      <c r="CG116" s="914"/>
      <c r="CH116" s="914"/>
      <c r="CI116" s="914"/>
      <c r="CJ116" s="914"/>
      <c r="CK116" s="944"/>
      <c r="CL116" s="945"/>
      <c r="CM116" s="915" t="s">
        <v>427</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v>1494846</v>
      </c>
      <c r="DH116" s="958"/>
      <c r="DI116" s="958"/>
      <c r="DJ116" s="958"/>
      <c r="DK116" s="959"/>
      <c r="DL116" s="960">
        <v>1833674</v>
      </c>
      <c r="DM116" s="958"/>
      <c r="DN116" s="958"/>
      <c r="DO116" s="958"/>
      <c r="DP116" s="959"/>
      <c r="DQ116" s="960">
        <v>1601025</v>
      </c>
      <c r="DR116" s="958"/>
      <c r="DS116" s="958"/>
      <c r="DT116" s="958"/>
      <c r="DU116" s="959"/>
      <c r="DV116" s="961">
        <v>2.6</v>
      </c>
      <c r="DW116" s="962"/>
      <c r="DX116" s="962"/>
      <c r="DY116" s="962"/>
      <c r="DZ116" s="963"/>
    </row>
    <row r="117" spans="1:130" s="197" customFormat="1" ht="26.25" customHeight="1">
      <c r="A117" s="903" t="s">
        <v>167</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428</v>
      </c>
      <c r="Z117" s="883"/>
      <c r="AA117" s="995">
        <v>19186350</v>
      </c>
      <c r="AB117" s="965"/>
      <c r="AC117" s="965"/>
      <c r="AD117" s="965"/>
      <c r="AE117" s="966"/>
      <c r="AF117" s="964">
        <v>19086741</v>
      </c>
      <c r="AG117" s="965"/>
      <c r="AH117" s="965"/>
      <c r="AI117" s="965"/>
      <c r="AJ117" s="966"/>
      <c r="AK117" s="964">
        <v>18747419</v>
      </c>
      <c r="AL117" s="965"/>
      <c r="AM117" s="965"/>
      <c r="AN117" s="965"/>
      <c r="AO117" s="966"/>
      <c r="AP117" s="967"/>
      <c r="AQ117" s="968"/>
      <c r="AR117" s="968"/>
      <c r="AS117" s="968"/>
      <c r="AT117" s="969"/>
      <c r="AU117" s="898"/>
      <c r="AV117" s="899"/>
      <c r="AW117" s="899"/>
      <c r="AX117" s="899"/>
      <c r="AY117" s="900"/>
      <c r="AZ117" s="994" t="s">
        <v>429</v>
      </c>
      <c r="BA117" s="970"/>
      <c r="BB117" s="970"/>
      <c r="BC117" s="970"/>
      <c r="BD117" s="970"/>
      <c r="BE117" s="970"/>
      <c r="BF117" s="970"/>
      <c r="BG117" s="970"/>
      <c r="BH117" s="970"/>
      <c r="BI117" s="970"/>
      <c r="BJ117" s="970"/>
      <c r="BK117" s="970"/>
      <c r="BL117" s="970"/>
      <c r="BM117" s="970"/>
      <c r="BN117" s="970"/>
      <c r="BO117" s="970"/>
      <c r="BP117" s="971"/>
      <c r="BQ117" s="984" t="s">
        <v>108</v>
      </c>
      <c r="BR117" s="985"/>
      <c r="BS117" s="985"/>
      <c r="BT117" s="985"/>
      <c r="BU117" s="985"/>
      <c r="BV117" s="985" t="s">
        <v>108</v>
      </c>
      <c r="BW117" s="985"/>
      <c r="BX117" s="985"/>
      <c r="BY117" s="985"/>
      <c r="BZ117" s="985"/>
      <c r="CA117" s="985" t="s">
        <v>108</v>
      </c>
      <c r="CB117" s="985"/>
      <c r="CC117" s="985"/>
      <c r="CD117" s="985"/>
      <c r="CE117" s="985"/>
      <c r="CF117" s="913" t="s">
        <v>108</v>
      </c>
      <c r="CG117" s="914"/>
      <c r="CH117" s="914"/>
      <c r="CI117" s="914"/>
      <c r="CJ117" s="914"/>
      <c r="CK117" s="944"/>
      <c r="CL117" s="945"/>
      <c r="CM117" s="915" t="s">
        <v>430</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108</v>
      </c>
      <c r="DH117" s="958"/>
      <c r="DI117" s="958"/>
      <c r="DJ117" s="958"/>
      <c r="DK117" s="959"/>
      <c r="DL117" s="960" t="s">
        <v>108</v>
      </c>
      <c r="DM117" s="958"/>
      <c r="DN117" s="958"/>
      <c r="DO117" s="958"/>
      <c r="DP117" s="959"/>
      <c r="DQ117" s="960" t="s">
        <v>108</v>
      </c>
      <c r="DR117" s="958"/>
      <c r="DS117" s="958"/>
      <c r="DT117" s="958"/>
      <c r="DU117" s="959"/>
      <c r="DV117" s="961" t="s">
        <v>108</v>
      </c>
      <c r="DW117" s="962"/>
      <c r="DX117" s="962"/>
      <c r="DY117" s="962"/>
      <c r="DZ117" s="963"/>
    </row>
    <row r="118" spans="1:130" s="197" customFormat="1" ht="26.25" customHeight="1">
      <c r="A118" s="903" t="s">
        <v>404</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402</v>
      </c>
      <c r="AB118" s="882"/>
      <c r="AC118" s="882"/>
      <c r="AD118" s="882"/>
      <c r="AE118" s="883"/>
      <c r="AF118" s="881" t="s">
        <v>283</v>
      </c>
      <c r="AG118" s="882"/>
      <c r="AH118" s="882"/>
      <c r="AI118" s="882"/>
      <c r="AJ118" s="883"/>
      <c r="AK118" s="881" t="s">
        <v>282</v>
      </c>
      <c r="AL118" s="882"/>
      <c r="AM118" s="882"/>
      <c r="AN118" s="882"/>
      <c r="AO118" s="883"/>
      <c r="AP118" s="989" t="s">
        <v>403</v>
      </c>
      <c r="AQ118" s="990"/>
      <c r="AR118" s="990"/>
      <c r="AS118" s="990"/>
      <c r="AT118" s="991"/>
      <c r="AU118" s="901"/>
      <c r="AV118" s="902"/>
      <c r="AW118" s="902"/>
      <c r="AX118" s="902"/>
      <c r="AY118" s="902"/>
      <c r="AZ118" s="228" t="s">
        <v>167</v>
      </c>
      <c r="BA118" s="228"/>
      <c r="BB118" s="228"/>
      <c r="BC118" s="228"/>
      <c r="BD118" s="228"/>
      <c r="BE118" s="228"/>
      <c r="BF118" s="228"/>
      <c r="BG118" s="228"/>
      <c r="BH118" s="228"/>
      <c r="BI118" s="228"/>
      <c r="BJ118" s="228"/>
      <c r="BK118" s="228"/>
      <c r="BL118" s="228"/>
      <c r="BM118" s="228"/>
      <c r="BN118" s="228"/>
      <c r="BO118" s="992" t="s">
        <v>431</v>
      </c>
      <c r="BP118" s="993"/>
      <c r="BQ118" s="984">
        <v>209670991</v>
      </c>
      <c r="BR118" s="985"/>
      <c r="BS118" s="985"/>
      <c r="BT118" s="985"/>
      <c r="BU118" s="985"/>
      <c r="BV118" s="985">
        <v>209832910</v>
      </c>
      <c r="BW118" s="985"/>
      <c r="BX118" s="985"/>
      <c r="BY118" s="985"/>
      <c r="BZ118" s="985"/>
      <c r="CA118" s="985">
        <v>208116266</v>
      </c>
      <c r="CB118" s="985"/>
      <c r="CC118" s="985"/>
      <c r="CD118" s="985"/>
      <c r="CE118" s="985"/>
      <c r="CF118" s="986"/>
      <c r="CG118" s="987"/>
      <c r="CH118" s="987"/>
      <c r="CI118" s="987"/>
      <c r="CJ118" s="988"/>
      <c r="CK118" s="944"/>
      <c r="CL118" s="945"/>
      <c r="CM118" s="915" t="s">
        <v>432</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108</v>
      </c>
      <c r="DH118" s="958"/>
      <c r="DI118" s="958"/>
      <c r="DJ118" s="958"/>
      <c r="DK118" s="959"/>
      <c r="DL118" s="960" t="s">
        <v>108</v>
      </c>
      <c r="DM118" s="958"/>
      <c r="DN118" s="958"/>
      <c r="DO118" s="958"/>
      <c r="DP118" s="959"/>
      <c r="DQ118" s="960" t="s">
        <v>108</v>
      </c>
      <c r="DR118" s="958"/>
      <c r="DS118" s="958"/>
      <c r="DT118" s="958"/>
      <c r="DU118" s="959"/>
      <c r="DV118" s="961" t="s">
        <v>108</v>
      </c>
      <c r="DW118" s="962"/>
      <c r="DX118" s="962"/>
      <c r="DY118" s="962"/>
      <c r="DZ118" s="963"/>
    </row>
    <row r="119" spans="1:130" s="197" customFormat="1" ht="26.25" customHeight="1">
      <c r="A119" s="973" t="s">
        <v>407</v>
      </c>
      <c r="B119" s="943"/>
      <c r="C119" s="922" t="s">
        <v>408</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108</v>
      </c>
      <c r="AB119" s="889"/>
      <c r="AC119" s="889"/>
      <c r="AD119" s="889"/>
      <c r="AE119" s="890"/>
      <c r="AF119" s="891" t="s">
        <v>108</v>
      </c>
      <c r="AG119" s="889"/>
      <c r="AH119" s="889"/>
      <c r="AI119" s="889"/>
      <c r="AJ119" s="890"/>
      <c r="AK119" s="891" t="s">
        <v>108</v>
      </c>
      <c r="AL119" s="889"/>
      <c r="AM119" s="889"/>
      <c r="AN119" s="889"/>
      <c r="AO119" s="890"/>
      <c r="AP119" s="892" t="s">
        <v>108</v>
      </c>
      <c r="AQ119" s="893"/>
      <c r="AR119" s="893"/>
      <c r="AS119" s="893"/>
      <c r="AT119" s="894"/>
      <c r="AU119" s="976" t="s">
        <v>433</v>
      </c>
      <c r="AV119" s="977"/>
      <c r="AW119" s="977"/>
      <c r="AX119" s="977"/>
      <c r="AY119" s="978"/>
      <c r="AZ119" s="939" t="s">
        <v>434</v>
      </c>
      <c r="BA119" s="886"/>
      <c r="BB119" s="886"/>
      <c r="BC119" s="886"/>
      <c r="BD119" s="886"/>
      <c r="BE119" s="886"/>
      <c r="BF119" s="886"/>
      <c r="BG119" s="886"/>
      <c r="BH119" s="886"/>
      <c r="BI119" s="886"/>
      <c r="BJ119" s="886"/>
      <c r="BK119" s="886"/>
      <c r="BL119" s="886"/>
      <c r="BM119" s="886"/>
      <c r="BN119" s="886"/>
      <c r="BO119" s="886"/>
      <c r="BP119" s="887"/>
      <c r="BQ119" s="925">
        <v>7482502</v>
      </c>
      <c r="BR119" s="926"/>
      <c r="BS119" s="926"/>
      <c r="BT119" s="926"/>
      <c r="BU119" s="926"/>
      <c r="BV119" s="926">
        <v>8360873</v>
      </c>
      <c r="BW119" s="926"/>
      <c r="BX119" s="926"/>
      <c r="BY119" s="926"/>
      <c r="BZ119" s="926"/>
      <c r="CA119" s="926">
        <v>9511973</v>
      </c>
      <c r="CB119" s="926"/>
      <c r="CC119" s="926"/>
      <c r="CD119" s="926"/>
      <c r="CE119" s="926"/>
      <c r="CF119" s="940">
        <v>15.4</v>
      </c>
      <c r="CG119" s="941"/>
      <c r="CH119" s="941"/>
      <c r="CI119" s="941"/>
      <c r="CJ119" s="941"/>
      <c r="CK119" s="946"/>
      <c r="CL119" s="947"/>
      <c r="CM119" s="1003" t="s">
        <v>435</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v>111555</v>
      </c>
      <c r="DH119" s="997"/>
      <c r="DI119" s="997"/>
      <c r="DJ119" s="997"/>
      <c r="DK119" s="998"/>
      <c r="DL119" s="999">
        <v>87913</v>
      </c>
      <c r="DM119" s="997"/>
      <c r="DN119" s="997"/>
      <c r="DO119" s="997"/>
      <c r="DP119" s="998"/>
      <c r="DQ119" s="999">
        <v>64271</v>
      </c>
      <c r="DR119" s="997"/>
      <c r="DS119" s="997"/>
      <c r="DT119" s="997"/>
      <c r="DU119" s="998"/>
      <c r="DV119" s="1000">
        <v>0.1</v>
      </c>
      <c r="DW119" s="1001"/>
      <c r="DX119" s="1001"/>
      <c r="DY119" s="1001"/>
      <c r="DZ119" s="1002"/>
    </row>
    <row r="120" spans="1:130" s="197" customFormat="1" ht="26.25" customHeight="1">
      <c r="A120" s="974"/>
      <c r="B120" s="945"/>
      <c r="C120" s="915" t="s">
        <v>411</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108</v>
      </c>
      <c r="AB120" s="958"/>
      <c r="AC120" s="958"/>
      <c r="AD120" s="958"/>
      <c r="AE120" s="959"/>
      <c r="AF120" s="960" t="s">
        <v>108</v>
      </c>
      <c r="AG120" s="958"/>
      <c r="AH120" s="958"/>
      <c r="AI120" s="958"/>
      <c r="AJ120" s="959"/>
      <c r="AK120" s="960" t="s">
        <v>108</v>
      </c>
      <c r="AL120" s="958"/>
      <c r="AM120" s="958"/>
      <c r="AN120" s="958"/>
      <c r="AO120" s="959"/>
      <c r="AP120" s="961" t="s">
        <v>108</v>
      </c>
      <c r="AQ120" s="962"/>
      <c r="AR120" s="962"/>
      <c r="AS120" s="962"/>
      <c r="AT120" s="963"/>
      <c r="AU120" s="979"/>
      <c r="AV120" s="980"/>
      <c r="AW120" s="980"/>
      <c r="AX120" s="980"/>
      <c r="AY120" s="981"/>
      <c r="AZ120" s="948" t="s">
        <v>436</v>
      </c>
      <c r="BA120" s="949"/>
      <c r="BB120" s="949"/>
      <c r="BC120" s="949"/>
      <c r="BD120" s="949"/>
      <c r="BE120" s="949"/>
      <c r="BF120" s="949"/>
      <c r="BG120" s="949"/>
      <c r="BH120" s="949"/>
      <c r="BI120" s="949"/>
      <c r="BJ120" s="949"/>
      <c r="BK120" s="949"/>
      <c r="BL120" s="949"/>
      <c r="BM120" s="949"/>
      <c r="BN120" s="949"/>
      <c r="BO120" s="949"/>
      <c r="BP120" s="950"/>
      <c r="BQ120" s="918">
        <v>32211759</v>
      </c>
      <c r="BR120" s="919"/>
      <c r="BS120" s="919"/>
      <c r="BT120" s="919"/>
      <c r="BU120" s="919"/>
      <c r="BV120" s="919">
        <v>30358440</v>
      </c>
      <c r="BW120" s="919"/>
      <c r="BX120" s="919"/>
      <c r="BY120" s="919"/>
      <c r="BZ120" s="919"/>
      <c r="CA120" s="919">
        <v>27666862</v>
      </c>
      <c r="CB120" s="919"/>
      <c r="CC120" s="919"/>
      <c r="CD120" s="919"/>
      <c r="CE120" s="919"/>
      <c r="CF120" s="913">
        <v>44.8</v>
      </c>
      <c r="CG120" s="914"/>
      <c r="CH120" s="914"/>
      <c r="CI120" s="914"/>
      <c r="CJ120" s="914"/>
      <c r="CK120" s="1012" t="s">
        <v>437</v>
      </c>
      <c r="CL120" s="1013"/>
      <c r="CM120" s="1013"/>
      <c r="CN120" s="1013"/>
      <c r="CO120" s="1014"/>
      <c r="CP120" s="1020" t="s">
        <v>382</v>
      </c>
      <c r="CQ120" s="1021"/>
      <c r="CR120" s="1021"/>
      <c r="CS120" s="1021"/>
      <c r="CT120" s="1021"/>
      <c r="CU120" s="1021"/>
      <c r="CV120" s="1021"/>
      <c r="CW120" s="1021"/>
      <c r="CX120" s="1021"/>
      <c r="CY120" s="1021"/>
      <c r="CZ120" s="1021"/>
      <c r="DA120" s="1021"/>
      <c r="DB120" s="1021"/>
      <c r="DC120" s="1021"/>
      <c r="DD120" s="1021"/>
      <c r="DE120" s="1021"/>
      <c r="DF120" s="1022"/>
      <c r="DG120" s="925">
        <v>15721663</v>
      </c>
      <c r="DH120" s="926"/>
      <c r="DI120" s="926"/>
      <c r="DJ120" s="926"/>
      <c r="DK120" s="926"/>
      <c r="DL120" s="926">
        <v>15946744</v>
      </c>
      <c r="DM120" s="926"/>
      <c r="DN120" s="926"/>
      <c r="DO120" s="926"/>
      <c r="DP120" s="926"/>
      <c r="DQ120" s="926">
        <v>15699774</v>
      </c>
      <c r="DR120" s="926"/>
      <c r="DS120" s="926"/>
      <c r="DT120" s="926"/>
      <c r="DU120" s="926"/>
      <c r="DV120" s="927">
        <v>25.4</v>
      </c>
      <c r="DW120" s="927"/>
      <c r="DX120" s="927"/>
      <c r="DY120" s="927"/>
      <c r="DZ120" s="928"/>
    </row>
    <row r="121" spans="1:130" s="197" customFormat="1" ht="26.25" customHeight="1">
      <c r="A121" s="974"/>
      <c r="B121" s="945"/>
      <c r="C121" s="1009" t="s">
        <v>438</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108</v>
      </c>
      <c r="AB121" s="958"/>
      <c r="AC121" s="958"/>
      <c r="AD121" s="958"/>
      <c r="AE121" s="959"/>
      <c r="AF121" s="960" t="s">
        <v>108</v>
      </c>
      <c r="AG121" s="958"/>
      <c r="AH121" s="958"/>
      <c r="AI121" s="958"/>
      <c r="AJ121" s="959"/>
      <c r="AK121" s="960" t="s">
        <v>108</v>
      </c>
      <c r="AL121" s="958"/>
      <c r="AM121" s="958"/>
      <c r="AN121" s="958"/>
      <c r="AO121" s="959"/>
      <c r="AP121" s="961" t="s">
        <v>108</v>
      </c>
      <c r="AQ121" s="962"/>
      <c r="AR121" s="962"/>
      <c r="AS121" s="962"/>
      <c r="AT121" s="963"/>
      <c r="AU121" s="979"/>
      <c r="AV121" s="980"/>
      <c r="AW121" s="980"/>
      <c r="AX121" s="980"/>
      <c r="AY121" s="981"/>
      <c r="AZ121" s="994" t="s">
        <v>439</v>
      </c>
      <c r="BA121" s="970"/>
      <c r="BB121" s="970"/>
      <c r="BC121" s="970"/>
      <c r="BD121" s="970"/>
      <c r="BE121" s="970"/>
      <c r="BF121" s="970"/>
      <c r="BG121" s="970"/>
      <c r="BH121" s="970"/>
      <c r="BI121" s="970"/>
      <c r="BJ121" s="970"/>
      <c r="BK121" s="970"/>
      <c r="BL121" s="970"/>
      <c r="BM121" s="970"/>
      <c r="BN121" s="970"/>
      <c r="BO121" s="970"/>
      <c r="BP121" s="971"/>
      <c r="BQ121" s="984">
        <v>121905280</v>
      </c>
      <c r="BR121" s="985"/>
      <c r="BS121" s="985"/>
      <c r="BT121" s="985"/>
      <c r="BU121" s="985"/>
      <c r="BV121" s="985">
        <v>123678582</v>
      </c>
      <c r="BW121" s="985"/>
      <c r="BX121" s="985"/>
      <c r="BY121" s="985"/>
      <c r="BZ121" s="985"/>
      <c r="CA121" s="985">
        <v>125692726</v>
      </c>
      <c r="CB121" s="985"/>
      <c r="CC121" s="985"/>
      <c r="CD121" s="985"/>
      <c r="CE121" s="985"/>
      <c r="CF121" s="1023">
        <v>203.7</v>
      </c>
      <c r="CG121" s="1024"/>
      <c r="CH121" s="1024"/>
      <c r="CI121" s="1024"/>
      <c r="CJ121" s="1024"/>
      <c r="CK121" s="1015"/>
      <c r="CL121" s="1016"/>
      <c r="CM121" s="1016"/>
      <c r="CN121" s="1016"/>
      <c r="CO121" s="1017"/>
      <c r="CP121" s="1006" t="s">
        <v>384</v>
      </c>
      <c r="CQ121" s="1007"/>
      <c r="CR121" s="1007"/>
      <c r="CS121" s="1007"/>
      <c r="CT121" s="1007"/>
      <c r="CU121" s="1007"/>
      <c r="CV121" s="1007"/>
      <c r="CW121" s="1007"/>
      <c r="CX121" s="1007"/>
      <c r="CY121" s="1007"/>
      <c r="CZ121" s="1007"/>
      <c r="DA121" s="1007"/>
      <c r="DB121" s="1007"/>
      <c r="DC121" s="1007"/>
      <c r="DD121" s="1007"/>
      <c r="DE121" s="1007"/>
      <c r="DF121" s="1008"/>
      <c r="DG121" s="918">
        <v>13816034</v>
      </c>
      <c r="DH121" s="919"/>
      <c r="DI121" s="919"/>
      <c r="DJ121" s="919"/>
      <c r="DK121" s="919"/>
      <c r="DL121" s="919">
        <v>14274585</v>
      </c>
      <c r="DM121" s="919"/>
      <c r="DN121" s="919"/>
      <c r="DO121" s="919"/>
      <c r="DP121" s="919"/>
      <c r="DQ121" s="919">
        <v>13954073</v>
      </c>
      <c r="DR121" s="919"/>
      <c r="DS121" s="919"/>
      <c r="DT121" s="919"/>
      <c r="DU121" s="919"/>
      <c r="DV121" s="920">
        <v>22.6</v>
      </c>
      <c r="DW121" s="920"/>
      <c r="DX121" s="920"/>
      <c r="DY121" s="920"/>
      <c r="DZ121" s="921"/>
    </row>
    <row r="122" spans="1:130" s="197" customFormat="1" ht="26.25" customHeight="1">
      <c r="A122" s="974"/>
      <c r="B122" s="945"/>
      <c r="C122" s="915" t="s">
        <v>421</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108</v>
      </c>
      <c r="AB122" s="958"/>
      <c r="AC122" s="958"/>
      <c r="AD122" s="958"/>
      <c r="AE122" s="959"/>
      <c r="AF122" s="960" t="s">
        <v>108</v>
      </c>
      <c r="AG122" s="958"/>
      <c r="AH122" s="958"/>
      <c r="AI122" s="958"/>
      <c r="AJ122" s="959"/>
      <c r="AK122" s="960" t="s">
        <v>108</v>
      </c>
      <c r="AL122" s="958"/>
      <c r="AM122" s="958"/>
      <c r="AN122" s="958"/>
      <c r="AO122" s="959"/>
      <c r="AP122" s="961" t="s">
        <v>108</v>
      </c>
      <c r="AQ122" s="962"/>
      <c r="AR122" s="962"/>
      <c r="AS122" s="962"/>
      <c r="AT122" s="963"/>
      <c r="AU122" s="982"/>
      <c r="AV122" s="983"/>
      <c r="AW122" s="983"/>
      <c r="AX122" s="983"/>
      <c r="AY122" s="983"/>
      <c r="AZ122" s="228" t="s">
        <v>167</v>
      </c>
      <c r="BA122" s="228"/>
      <c r="BB122" s="228"/>
      <c r="BC122" s="228"/>
      <c r="BD122" s="228"/>
      <c r="BE122" s="228"/>
      <c r="BF122" s="228"/>
      <c r="BG122" s="228"/>
      <c r="BH122" s="228"/>
      <c r="BI122" s="228"/>
      <c r="BJ122" s="228"/>
      <c r="BK122" s="228"/>
      <c r="BL122" s="228"/>
      <c r="BM122" s="228"/>
      <c r="BN122" s="228"/>
      <c r="BO122" s="992" t="s">
        <v>440</v>
      </c>
      <c r="BP122" s="993"/>
      <c r="BQ122" s="1033">
        <v>161599541</v>
      </c>
      <c r="BR122" s="1034"/>
      <c r="BS122" s="1034"/>
      <c r="BT122" s="1034"/>
      <c r="BU122" s="1034"/>
      <c r="BV122" s="1034">
        <v>162397895</v>
      </c>
      <c r="BW122" s="1034"/>
      <c r="BX122" s="1034"/>
      <c r="BY122" s="1034"/>
      <c r="BZ122" s="1034"/>
      <c r="CA122" s="1034">
        <v>162871561</v>
      </c>
      <c r="CB122" s="1034"/>
      <c r="CC122" s="1034"/>
      <c r="CD122" s="1034"/>
      <c r="CE122" s="1034"/>
      <c r="CF122" s="986"/>
      <c r="CG122" s="987"/>
      <c r="CH122" s="987"/>
      <c r="CI122" s="987"/>
      <c r="CJ122" s="988"/>
      <c r="CK122" s="1015"/>
      <c r="CL122" s="1016"/>
      <c r="CM122" s="1016"/>
      <c r="CN122" s="1016"/>
      <c r="CO122" s="1017"/>
      <c r="CP122" s="1006" t="s">
        <v>380</v>
      </c>
      <c r="CQ122" s="1007"/>
      <c r="CR122" s="1007"/>
      <c r="CS122" s="1007"/>
      <c r="CT122" s="1007"/>
      <c r="CU122" s="1007"/>
      <c r="CV122" s="1007"/>
      <c r="CW122" s="1007"/>
      <c r="CX122" s="1007"/>
      <c r="CY122" s="1007"/>
      <c r="CZ122" s="1007"/>
      <c r="DA122" s="1007"/>
      <c r="DB122" s="1007"/>
      <c r="DC122" s="1007"/>
      <c r="DD122" s="1007"/>
      <c r="DE122" s="1007"/>
      <c r="DF122" s="1008"/>
      <c r="DG122" s="918">
        <v>1092046</v>
      </c>
      <c r="DH122" s="919"/>
      <c r="DI122" s="919"/>
      <c r="DJ122" s="919"/>
      <c r="DK122" s="919"/>
      <c r="DL122" s="919">
        <v>1068298</v>
      </c>
      <c r="DM122" s="919"/>
      <c r="DN122" s="919"/>
      <c r="DO122" s="919"/>
      <c r="DP122" s="919"/>
      <c r="DQ122" s="919">
        <v>1094324</v>
      </c>
      <c r="DR122" s="919"/>
      <c r="DS122" s="919"/>
      <c r="DT122" s="919"/>
      <c r="DU122" s="919"/>
      <c r="DV122" s="920">
        <v>1.8</v>
      </c>
      <c r="DW122" s="920"/>
      <c r="DX122" s="920"/>
      <c r="DY122" s="920"/>
      <c r="DZ122" s="921"/>
    </row>
    <row r="123" spans="1:130" s="197" customFormat="1" ht="26.25" customHeight="1" thickBot="1">
      <c r="A123" s="974"/>
      <c r="B123" s="945"/>
      <c r="C123" s="915" t="s">
        <v>427</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108</v>
      </c>
      <c r="AB123" s="958"/>
      <c r="AC123" s="958"/>
      <c r="AD123" s="958"/>
      <c r="AE123" s="959"/>
      <c r="AF123" s="960" t="s">
        <v>108</v>
      </c>
      <c r="AG123" s="958"/>
      <c r="AH123" s="958"/>
      <c r="AI123" s="958"/>
      <c r="AJ123" s="959"/>
      <c r="AK123" s="960" t="s">
        <v>108</v>
      </c>
      <c r="AL123" s="958"/>
      <c r="AM123" s="958"/>
      <c r="AN123" s="958"/>
      <c r="AO123" s="959"/>
      <c r="AP123" s="961" t="s">
        <v>108</v>
      </c>
      <c r="AQ123" s="962"/>
      <c r="AR123" s="962"/>
      <c r="AS123" s="962"/>
      <c r="AT123" s="963"/>
      <c r="AU123" s="1030" t="s">
        <v>441</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79</v>
      </c>
      <c r="BR123" s="1026"/>
      <c r="BS123" s="1026"/>
      <c r="BT123" s="1026"/>
      <c r="BU123" s="1026"/>
      <c r="BV123" s="1026">
        <v>77</v>
      </c>
      <c r="BW123" s="1026"/>
      <c r="BX123" s="1026"/>
      <c r="BY123" s="1026"/>
      <c r="BZ123" s="1026"/>
      <c r="CA123" s="1026">
        <v>73.3</v>
      </c>
      <c r="CB123" s="1026"/>
      <c r="CC123" s="1026"/>
      <c r="CD123" s="1026"/>
      <c r="CE123" s="1026"/>
      <c r="CF123" s="1027"/>
      <c r="CG123" s="1028"/>
      <c r="CH123" s="1028"/>
      <c r="CI123" s="1028"/>
      <c r="CJ123" s="1029"/>
      <c r="CK123" s="1015"/>
      <c r="CL123" s="1016"/>
      <c r="CM123" s="1016"/>
      <c r="CN123" s="1016"/>
      <c r="CO123" s="1017"/>
      <c r="CP123" s="1006" t="s">
        <v>385</v>
      </c>
      <c r="CQ123" s="1007"/>
      <c r="CR123" s="1007"/>
      <c r="CS123" s="1007"/>
      <c r="CT123" s="1007"/>
      <c r="CU123" s="1007"/>
      <c r="CV123" s="1007"/>
      <c r="CW123" s="1007"/>
      <c r="CX123" s="1007"/>
      <c r="CY123" s="1007"/>
      <c r="CZ123" s="1007"/>
      <c r="DA123" s="1007"/>
      <c r="DB123" s="1007"/>
      <c r="DC123" s="1007"/>
      <c r="DD123" s="1007"/>
      <c r="DE123" s="1007"/>
      <c r="DF123" s="1008"/>
      <c r="DG123" s="957">
        <v>552308</v>
      </c>
      <c r="DH123" s="958"/>
      <c r="DI123" s="958"/>
      <c r="DJ123" s="958"/>
      <c r="DK123" s="959"/>
      <c r="DL123" s="960">
        <v>492887</v>
      </c>
      <c r="DM123" s="958"/>
      <c r="DN123" s="958"/>
      <c r="DO123" s="958"/>
      <c r="DP123" s="959"/>
      <c r="DQ123" s="960">
        <v>435311</v>
      </c>
      <c r="DR123" s="958"/>
      <c r="DS123" s="958"/>
      <c r="DT123" s="958"/>
      <c r="DU123" s="959"/>
      <c r="DV123" s="961">
        <v>0.7</v>
      </c>
      <c r="DW123" s="962"/>
      <c r="DX123" s="962"/>
      <c r="DY123" s="962"/>
      <c r="DZ123" s="963"/>
    </row>
    <row r="124" spans="1:130" s="197" customFormat="1" ht="26.25" customHeight="1">
      <c r="A124" s="974"/>
      <c r="B124" s="945"/>
      <c r="C124" s="915" t="s">
        <v>430</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108</v>
      </c>
      <c r="AB124" s="958"/>
      <c r="AC124" s="958"/>
      <c r="AD124" s="958"/>
      <c r="AE124" s="959"/>
      <c r="AF124" s="960" t="s">
        <v>108</v>
      </c>
      <c r="AG124" s="958"/>
      <c r="AH124" s="958"/>
      <c r="AI124" s="958"/>
      <c r="AJ124" s="959"/>
      <c r="AK124" s="960" t="s">
        <v>108</v>
      </c>
      <c r="AL124" s="958"/>
      <c r="AM124" s="958"/>
      <c r="AN124" s="958"/>
      <c r="AO124" s="959"/>
      <c r="AP124" s="961" t="s">
        <v>108</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442</v>
      </c>
      <c r="CQ124" s="1007"/>
      <c r="CR124" s="1007"/>
      <c r="CS124" s="1007"/>
      <c r="CT124" s="1007"/>
      <c r="CU124" s="1007"/>
      <c r="CV124" s="1007"/>
      <c r="CW124" s="1007"/>
      <c r="CX124" s="1007"/>
      <c r="CY124" s="1007"/>
      <c r="CZ124" s="1007"/>
      <c r="DA124" s="1007"/>
      <c r="DB124" s="1007"/>
      <c r="DC124" s="1007"/>
      <c r="DD124" s="1007"/>
      <c r="DE124" s="1007"/>
      <c r="DF124" s="1008"/>
      <c r="DG124" s="996">
        <v>327034</v>
      </c>
      <c r="DH124" s="997"/>
      <c r="DI124" s="997"/>
      <c r="DJ124" s="997"/>
      <c r="DK124" s="998"/>
      <c r="DL124" s="999">
        <v>336778</v>
      </c>
      <c r="DM124" s="997"/>
      <c r="DN124" s="997"/>
      <c r="DO124" s="997"/>
      <c r="DP124" s="998"/>
      <c r="DQ124" s="999">
        <v>286680</v>
      </c>
      <c r="DR124" s="997"/>
      <c r="DS124" s="997"/>
      <c r="DT124" s="997"/>
      <c r="DU124" s="998"/>
      <c r="DV124" s="1000">
        <v>0.5</v>
      </c>
      <c r="DW124" s="1001"/>
      <c r="DX124" s="1001"/>
      <c r="DY124" s="1001"/>
      <c r="DZ124" s="1002"/>
    </row>
    <row r="125" spans="1:130" s="197" customFormat="1" ht="26.25" customHeight="1" thickBot="1">
      <c r="A125" s="974"/>
      <c r="B125" s="945"/>
      <c r="C125" s="915" t="s">
        <v>432</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108</v>
      </c>
      <c r="AB125" s="958"/>
      <c r="AC125" s="958"/>
      <c r="AD125" s="958"/>
      <c r="AE125" s="959"/>
      <c r="AF125" s="960" t="s">
        <v>108</v>
      </c>
      <c r="AG125" s="958"/>
      <c r="AH125" s="958"/>
      <c r="AI125" s="958"/>
      <c r="AJ125" s="959"/>
      <c r="AK125" s="960" t="s">
        <v>108</v>
      </c>
      <c r="AL125" s="958"/>
      <c r="AM125" s="958"/>
      <c r="AN125" s="958"/>
      <c r="AO125" s="959"/>
      <c r="AP125" s="961" t="s">
        <v>108</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443</v>
      </c>
      <c r="CL125" s="1013"/>
      <c r="CM125" s="1013"/>
      <c r="CN125" s="1013"/>
      <c r="CO125" s="1014"/>
      <c r="CP125" s="939" t="s">
        <v>444</v>
      </c>
      <c r="CQ125" s="886"/>
      <c r="CR125" s="886"/>
      <c r="CS125" s="886"/>
      <c r="CT125" s="886"/>
      <c r="CU125" s="886"/>
      <c r="CV125" s="886"/>
      <c r="CW125" s="886"/>
      <c r="CX125" s="886"/>
      <c r="CY125" s="886"/>
      <c r="CZ125" s="886"/>
      <c r="DA125" s="886"/>
      <c r="DB125" s="886"/>
      <c r="DC125" s="886"/>
      <c r="DD125" s="886"/>
      <c r="DE125" s="886"/>
      <c r="DF125" s="887"/>
      <c r="DG125" s="925" t="s">
        <v>108</v>
      </c>
      <c r="DH125" s="926"/>
      <c r="DI125" s="926"/>
      <c r="DJ125" s="926"/>
      <c r="DK125" s="926"/>
      <c r="DL125" s="926" t="s">
        <v>108</v>
      </c>
      <c r="DM125" s="926"/>
      <c r="DN125" s="926"/>
      <c r="DO125" s="926"/>
      <c r="DP125" s="926"/>
      <c r="DQ125" s="926" t="s">
        <v>108</v>
      </c>
      <c r="DR125" s="926"/>
      <c r="DS125" s="926"/>
      <c r="DT125" s="926"/>
      <c r="DU125" s="926"/>
      <c r="DV125" s="927" t="s">
        <v>108</v>
      </c>
      <c r="DW125" s="927"/>
      <c r="DX125" s="927"/>
      <c r="DY125" s="927"/>
      <c r="DZ125" s="928"/>
    </row>
    <row r="126" spans="1:130" s="197" customFormat="1" ht="26.25" customHeight="1">
      <c r="A126" s="974"/>
      <c r="B126" s="945"/>
      <c r="C126" s="915" t="s">
        <v>435</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222914</v>
      </c>
      <c r="AB126" s="958"/>
      <c r="AC126" s="958"/>
      <c r="AD126" s="958"/>
      <c r="AE126" s="959"/>
      <c r="AF126" s="960">
        <v>231935</v>
      </c>
      <c r="AG126" s="958"/>
      <c r="AH126" s="958"/>
      <c r="AI126" s="958"/>
      <c r="AJ126" s="959"/>
      <c r="AK126" s="960">
        <v>36714</v>
      </c>
      <c r="AL126" s="958"/>
      <c r="AM126" s="958"/>
      <c r="AN126" s="958"/>
      <c r="AO126" s="959"/>
      <c r="AP126" s="961">
        <v>0.1</v>
      </c>
      <c r="AQ126" s="962"/>
      <c r="AR126" s="962"/>
      <c r="AS126" s="962"/>
      <c r="AT126" s="963"/>
      <c r="AU126" s="233"/>
      <c r="AV126" s="233"/>
      <c r="AW126" s="233"/>
      <c r="AX126" s="1035" t="s">
        <v>445</v>
      </c>
      <c r="AY126" s="1036"/>
      <c r="AZ126" s="1036"/>
      <c r="BA126" s="1036"/>
      <c r="BB126" s="1036"/>
      <c r="BC126" s="1036"/>
      <c r="BD126" s="1036"/>
      <c r="BE126" s="1037"/>
      <c r="BF126" s="1051" t="s">
        <v>446</v>
      </c>
      <c r="BG126" s="1036"/>
      <c r="BH126" s="1036"/>
      <c r="BI126" s="1036"/>
      <c r="BJ126" s="1036"/>
      <c r="BK126" s="1036"/>
      <c r="BL126" s="1037"/>
      <c r="BM126" s="1051" t="s">
        <v>447</v>
      </c>
      <c r="BN126" s="1036"/>
      <c r="BO126" s="1036"/>
      <c r="BP126" s="1036"/>
      <c r="BQ126" s="1036"/>
      <c r="BR126" s="1036"/>
      <c r="BS126" s="1037"/>
      <c r="BT126" s="1051" t="s">
        <v>448</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449</v>
      </c>
      <c r="CQ126" s="949"/>
      <c r="CR126" s="949"/>
      <c r="CS126" s="949"/>
      <c r="CT126" s="949"/>
      <c r="CU126" s="949"/>
      <c r="CV126" s="949"/>
      <c r="CW126" s="949"/>
      <c r="CX126" s="949"/>
      <c r="CY126" s="949"/>
      <c r="CZ126" s="949"/>
      <c r="DA126" s="949"/>
      <c r="DB126" s="949"/>
      <c r="DC126" s="949"/>
      <c r="DD126" s="949"/>
      <c r="DE126" s="949"/>
      <c r="DF126" s="950"/>
      <c r="DG126" s="918">
        <v>2391742</v>
      </c>
      <c r="DH126" s="919"/>
      <c r="DI126" s="919"/>
      <c r="DJ126" s="919"/>
      <c r="DK126" s="919"/>
      <c r="DL126" s="919">
        <v>2288569</v>
      </c>
      <c r="DM126" s="919"/>
      <c r="DN126" s="919"/>
      <c r="DO126" s="919"/>
      <c r="DP126" s="919"/>
      <c r="DQ126" s="919">
        <v>2159243</v>
      </c>
      <c r="DR126" s="919"/>
      <c r="DS126" s="919"/>
      <c r="DT126" s="919"/>
      <c r="DU126" s="919"/>
      <c r="DV126" s="920">
        <v>3.5</v>
      </c>
      <c r="DW126" s="920"/>
      <c r="DX126" s="920"/>
      <c r="DY126" s="920"/>
      <c r="DZ126" s="921"/>
    </row>
    <row r="127" spans="1:130" s="197" customFormat="1" ht="26.25" customHeight="1" thickBot="1">
      <c r="A127" s="975"/>
      <c r="B127" s="947"/>
      <c r="C127" s="1003" t="s">
        <v>450</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v>480</v>
      </c>
      <c r="AB127" s="958"/>
      <c r="AC127" s="958"/>
      <c r="AD127" s="958"/>
      <c r="AE127" s="959"/>
      <c r="AF127" s="960">
        <v>273</v>
      </c>
      <c r="AG127" s="958"/>
      <c r="AH127" s="958"/>
      <c r="AI127" s="958"/>
      <c r="AJ127" s="959"/>
      <c r="AK127" s="960">
        <v>194</v>
      </c>
      <c r="AL127" s="958"/>
      <c r="AM127" s="958"/>
      <c r="AN127" s="958"/>
      <c r="AO127" s="959"/>
      <c r="AP127" s="961">
        <v>0</v>
      </c>
      <c r="AQ127" s="962"/>
      <c r="AR127" s="962"/>
      <c r="AS127" s="962"/>
      <c r="AT127" s="963"/>
      <c r="AU127" s="233"/>
      <c r="AV127" s="233"/>
      <c r="AW127" s="233"/>
      <c r="AX127" s="885" t="s">
        <v>451</v>
      </c>
      <c r="AY127" s="886"/>
      <c r="AZ127" s="886"/>
      <c r="BA127" s="886"/>
      <c r="BB127" s="886"/>
      <c r="BC127" s="886"/>
      <c r="BD127" s="886"/>
      <c r="BE127" s="887"/>
      <c r="BF127" s="1040" t="s">
        <v>108</v>
      </c>
      <c r="BG127" s="1041"/>
      <c r="BH127" s="1041"/>
      <c r="BI127" s="1041"/>
      <c r="BJ127" s="1041"/>
      <c r="BK127" s="1041"/>
      <c r="BL127" s="1050"/>
      <c r="BM127" s="1040">
        <v>11.25</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452</v>
      </c>
      <c r="CQ127" s="1044"/>
      <c r="CR127" s="1044"/>
      <c r="CS127" s="1044"/>
      <c r="CT127" s="1044"/>
      <c r="CU127" s="1044"/>
      <c r="CV127" s="1044"/>
      <c r="CW127" s="1044"/>
      <c r="CX127" s="1044"/>
      <c r="CY127" s="1044"/>
      <c r="CZ127" s="1044"/>
      <c r="DA127" s="1044"/>
      <c r="DB127" s="1044"/>
      <c r="DC127" s="1044"/>
      <c r="DD127" s="1044"/>
      <c r="DE127" s="1044"/>
      <c r="DF127" s="1045"/>
      <c r="DG127" s="1046" t="s">
        <v>108</v>
      </c>
      <c r="DH127" s="1047"/>
      <c r="DI127" s="1047"/>
      <c r="DJ127" s="1047"/>
      <c r="DK127" s="1047"/>
      <c r="DL127" s="1047" t="s">
        <v>108</v>
      </c>
      <c r="DM127" s="1047"/>
      <c r="DN127" s="1047"/>
      <c r="DO127" s="1047"/>
      <c r="DP127" s="1047"/>
      <c r="DQ127" s="1047" t="s">
        <v>108</v>
      </c>
      <c r="DR127" s="1047"/>
      <c r="DS127" s="1047"/>
      <c r="DT127" s="1047"/>
      <c r="DU127" s="1047"/>
      <c r="DV127" s="1048" t="s">
        <v>108</v>
      </c>
      <c r="DW127" s="1048"/>
      <c r="DX127" s="1048"/>
      <c r="DY127" s="1048"/>
      <c r="DZ127" s="1049"/>
    </row>
    <row r="128" spans="1:130" s="197" customFormat="1" ht="26.25" customHeight="1">
      <c r="A128" s="1070" t="s">
        <v>453</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454</v>
      </c>
      <c r="X128" s="1072"/>
      <c r="Y128" s="1072"/>
      <c r="Z128" s="1073"/>
      <c r="AA128" s="1088">
        <v>2717980</v>
      </c>
      <c r="AB128" s="1089"/>
      <c r="AC128" s="1089"/>
      <c r="AD128" s="1089"/>
      <c r="AE128" s="1090"/>
      <c r="AF128" s="1091">
        <v>2763107</v>
      </c>
      <c r="AG128" s="1089"/>
      <c r="AH128" s="1089"/>
      <c r="AI128" s="1089"/>
      <c r="AJ128" s="1090"/>
      <c r="AK128" s="1091">
        <v>2728850</v>
      </c>
      <c r="AL128" s="1089"/>
      <c r="AM128" s="1089"/>
      <c r="AN128" s="1089"/>
      <c r="AO128" s="1090"/>
      <c r="AP128" s="1092"/>
      <c r="AQ128" s="1093"/>
      <c r="AR128" s="1093"/>
      <c r="AS128" s="1093"/>
      <c r="AT128" s="1094"/>
      <c r="AU128" s="235"/>
      <c r="AV128" s="235"/>
      <c r="AW128" s="235"/>
      <c r="AX128" s="1053" t="s">
        <v>455</v>
      </c>
      <c r="AY128" s="949"/>
      <c r="AZ128" s="949"/>
      <c r="BA128" s="949"/>
      <c r="BB128" s="949"/>
      <c r="BC128" s="949"/>
      <c r="BD128" s="949"/>
      <c r="BE128" s="950"/>
      <c r="BF128" s="1065" t="s">
        <v>108</v>
      </c>
      <c r="BG128" s="1066"/>
      <c r="BH128" s="1066"/>
      <c r="BI128" s="1066"/>
      <c r="BJ128" s="1066"/>
      <c r="BK128" s="1066"/>
      <c r="BL128" s="1067"/>
      <c r="BM128" s="1065">
        <v>16.25</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87</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456</v>
      </c>
      <c r="X129" s="1060"/>
      <c r="Y129" s="1060"/>
      <c r="Z129" s="1061"/>
      <c r="AA129" s="957">
        <v>72013196</v>
      </c>
      <c r="AB129" s="958"/>
      <c r="AC129" s="958"/>
      <c r="AD129" s="958"/>
      <c r="AE129" s="959"/>
      <c r="AF129" s="960">
        <v>72868240</v>
      </c>
      <c r="AG129" s="958"/>
      <c r="AH129" s="958"/>
      <c r="AI129" s="958"/>
      <c r="AJ129" s="959"/>
      <c r="AK129" s="960">
        <v>73285702</v>
      </c>
      <c r="AL129" s="958"/>
      <c r="AM129" s="958"/>
      <c r="AN129" s="958"/>
      <c r="AO129" s="959"/>
      <c r="AP129" s="1062"/>
      <c r="AQ129" s="1063"/>
      <c r="AR129" s="1063"/>
      <c r="AS129" s="1063"/>
      <c r="AT129" s="1064"/>
      <c r="AU129" s="235"/>
      <c r="AV129" s="235"/>
      <c r="AW129" s="235"/>
      <c r="AX129" s="1053" t="s">
        <v>457</v>
      </c>
      <c r="AY129" s="949"/>
      <c r="AZ129" s="949"/>
      <c r="BA129" s="949"/>
      <c r="BB129" s="949"/>
      <c r="BC129" s="949"/>
      <c r="BD129" s="949"/>
      <c r="BE129" s="950"/>
      <c r="BF129" s="1054">
        <v>7.9</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458</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459</v>
      </c>
      <c r="X130" s="1060"/>
      <c r="Y130" s="1060"/>
      <c r="Z130" s="1061"/>
      <c r="AA130" s="957">
        <v>11216557</v>
      </c>
      <c r="AB130" s="958"/>
      <c r="AC130" s="958"/>
      <c r="AD130" s="958"/>
      <c r="AE130" s="959"/>
      <c r="AF130" s="960">
        <v>11297581</v>
      </c>
      <c r="AG130" s="958"/>
      <c r="AH130" s="958"/>
      <c r="AI130" s="958"/>
      <c r="AJ130" s="959"/>
      <c r="AK130" s="960">
        <v>11594322</v>
      </c>
      <c r="AL130" s="958"/>
      <c r="AM130" s="958"/>
      <c r="AN130" s="958"/>
      <c r="AO130" s="959"/>
      <c r="AP130" s="1062"/>
      <c r="AQ130" s="1063"/>
      <c r="AR130" s="1063"/>
      <c r="AS130" s="1063"/>
      <c r="AT130" s="1064"/>
      <c r="AU130" s="235"/>
      <c r="AV130" s="235"/>
      <c r="AW130" s="235"/>
      <c r="AX130" s="1112" t="s">
        <v>460</v>
      </c>
      <c r="AY130" s="1044"/>
      <c r="AZ130" s="1044"/>
      <c r="BA130" s="1044"/>
      <c r="BB130" s="1044"/>
      <c r="BC130" s="1044"/>
      <c r="BD130" s="1044"/>
      <c r="BE130" s="1045"/>
      <c r="BF130" s="1074">
        <v>73.3</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461</v>
      </c>
      <c r="X131" s="1083"/>
      <c r="Y131" s="1083"/>
      <c r="Z131" s="1084"/>
      <c r="AA131" s="996">
        <v>60796639</v>
      </c>
      <c r="AB131" s="997"/>
      <c r="AC131" s="997"/>
      <c r="AD131" s="997"/>
      <c r="AE131" s="998"/>
      <c r="AF131" s="999">
        <v>61570659</v>
      </c>
      <c r="AG131" s="997"/>
      <c r="AH131" s="997"/>
      <c r="AI131" s="997"/>
      <c r="AJ131" s="998"/>
      <c r="AK131" s="999">
        <v>61691380</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462</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463</v>
      </c>
      <c r="W132" s="1100"/>
      <c r="X132" s="1100"/>
      <c r="Y132" s="1100"/>
      <c r="Z132" s="1101"/>
      <c r="AA132" s="1102">
        <v>8.6383278519999998</v>
      </c>
      <c r="AB132" s="1103"/>
      <c r="AC132" s="1103"/>
      <c r="AD132" s="1103"/>
      <c r="AE132" s="1104"/>
      <c r="AF132" s="1105">
        <v>8.1630651380000003</v>
      </c>
      <c r="AG132" s="1103"/>
      <c r="AH132" s="1103"/>
      <c r="AI132" s="1103"/>
      <c r="AJ132" s="1104"/>
      <c r="AK132" s="1105">
        <v>7.1715805350000004</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464</v>
      </c>
      <c r="W133" s="1107"/>
      <c r="X133" s="1107"/>
      <c r="Y133" s="1107"/>
      <c r="Z133" s="1108"/>
      <c r="AA133" s="1109">
        <v>8.6</v>
      </c>
      <c r="AB133" s="1110"/>
      <c r="AC133" s="1110"/>
      <c r="AD133" s="1110"/>
      <c r="AE133" s="1111"/>
      <c r="AF133" s="1109">
        <v>8.6999999999999993</v>
      </c>
      <c r="AG133" s="1110"/>
      <c r="AH133" s="1110"/>
      <c r="AI133" s="1110"/>
      <c r="AJ133" s="1111"/>
      <c r="AK133" s="1109">
        <v>7.9</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6" zoomScaleNormal="85" zoomScaleSheetLayoutView="55" workbookViewId="0">
      <selection activeCell="L74" sqref="L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 workbookViewId="0">
      <selection activeCell="C25" sqref="C2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6" t="s">
        <v>467</v>
      </c>
      <c r="L7" s="254"/>
      <c r="M7" s="255" t="s">
        <v>468</v>
      </c>
      <c r="N7" s="256"/>
    </row>
    <row r="8" spans="1:16">
      <c r="A8" s="248"/>
      <c r="B8" s="244"/>
      <c r="C8" s="244"/>
      <c r="D8" s="244"/>
      <c r="E8" s="244"/>
      <c r="F8" s="244"/>
      <c r="G8" s="257"/>
      <c r="H8" s="258"/>
      <c r="I8" s="258"/>
      <c r="J8" s="259"/>
      <c r="K8" s="1117"/>
      <c r="L8" s="260" t="s">
        <v>469</v>
      </c>
      <c r="M8" s="261" t="s">
        <v>470</v>
      </c>
      <c r="N8" s="262" t="s">
        <v>471</v>
      </c>
    </row>
    <row r="9" spans="1:16">
      <c r="A9" s="248"/>
      <c r="B9" s="244"/>
      <c r="C9" s="244"/>
      <c r="D9" s="244"/>
      <c r="E9" s="244"/>
      <c r="F9" s="244"/>
      <c r="G9" s="1118" t="s">
        <v>472</v>
      </c>
      <c r="H9" s="1119"/>
      <c r="I9" s="1119"/>
      <c r="J9" s="1120"/>
      <c r="K9" s="263">
        <v>17860975</v>
      </c>
      <c r="L9" s="264">
        <v>65791</v>
      </c>
      <c r="M9" s="265">
        <v>57686</v>
      </c>
      <c r="N9" s="266">
        <v>14.1</v>
      </c>
    </row>
    <row r="10" spans="1:16">
      <c r="A10" s="248"/>
      <c r="B10" s="244"/>
      <c r="C10" s="244"/>
      <c r="D10" s="244"/>
      <c r="E10" s="244"/>
      <c r="F10" s="244"/>
      <c r="G10" s="1118" t="s">
        <v>473</v>
      </c>
      <c r="H10" s="1119"/>
      <c r="I10" s="1119"/>
      <c r="J10" s="1120"/>
      <c r="K10" s="267">
        <v>330071</v>
      </c>
      <c r="L10" s="268">
        <v>1216</v>
      </c>
      <c r="M10" s="269">
        <v>2413</v>
      </c>
      <c r="N10" s="270">
        <v>-49.6</v>
      </c>
    </row>
    <row r="11" spans="1:16" ht="13.5" customHeight="1">
      <c r="A11" s="248"/>
      <c r="B11" s="244"/>
      <c r="C11" s="244"/>
      <c r="D11" s="244"/>
      <c r="E11" s="244"/>
      <c r="F11" s="244"/>
      <c r="G11" s="1118" t="s">
        <v>474</v>
      </c>
      <c r="H11" s="1119"/>
      <c r="I11" s="1119"/>
      <c r="J11" s="1120"/>
      <c r="K11" s="267">
        <v>561</v>
      </c>
      <c r="L11" s="268">
        <v>2</v>
      </c>
      <c r="M11" s="269">
        <v>1538</v>
      </c>
      <c r="N11" s="270">
        <v>-99.9</v>
      </c>
    </row>
    <row r="12" spans="1:16" ht="13.5" customHeight="1">
      <c r="A12" s="248"/>
      <c r="B12" s="244"/>
      <c r="C12" s="244"/>
      <c r="D12" s="244"/>
      <c r="E12" s="244"/>
      <c r="F12" s="244"/>
      <c r="G12" s="1118" t="s">
        <v>475</v>
      </c>
      <c r="H12" s="1119"/>
      <c r="I12" s="1119"/>
      <c r="J12" s="1120"/>
      <c r="K12" s="267">
        <v>1085009</v>
      </c>
      <c r="L12" s="268">
        <v>3997</v>
      </c>
      <c r="M12" s="269">
        <v>680</v>
      </c>
      <c r="N12" s="270">
        <v>487.8</v>
      </c>
    </row>
    <row r="13" spans="1:16" ht="13.5" customHeight="1">
      <c r="A13" s="248"/>
      <c r="B13" s="244"/>
      <c r="C13" s="244"/>
      <c r="D13" s="244"/>
      <c r="E13" s="244"/>
      <c r="F13" s="244"/>
      <c r="G13" s="1118" t="s">
        <v>476</v>
      </c>
      <c r="H13" s="1119"/>
      <c r="I13" s="1119"/>
      <c r="J13" s="1120"/>
      <c r="K13" s="267" t="s">
        <v>477</v>
      </c>
      <c r="L13" s="268" t="s">
        <v>477</v>
      </c>
      <c r="M13" s="269">
        <v>20</v>
      </c>
      <c r="N13" s="270" t="s">
        <v>477</v>
      </c>
    </row>
    <row r="14" spans="1:16" ht="13.5" customHeight="1">
      <c r="A14" s="248"/>
      <c r="B14" s="244"/>
      <c r="C14" s="244"/>
      <c r="D14" s="244"/>
      <c r="E14" s="244"/>
      <c r="F14" s="244"/>
      <c r="G14" s="1118" t="s">
        <v>478</v>
      </c>
      <c r="H14" s="1119"/>
      <c r="I14" s="1119"/>
      <c r="J14" s="1120"/>
      <c r="K14" s="267">
        <v>739393</v>
      </c>
      <c r="L14" s="268">
        <v>2724</v>
      </c>
      <c r="M14" s="269">
        <v>1736</v>
      </c>
      <c r="N14" s="270">
        <v>56.9</v>
      </c>
    </row>
    <row r="15" spans="1:16" ht="13.5" customHeight="1">
      <c r="A15" s="248"/>
      <c r="B15" s="244"/>
      <c r="C15" s="244"/>
      <c r="D15" s="244"/>
      <c r="E15" s="244"/>
      <c r="F15" s="244"/>
      <c r="G15" s="1118" t="s">
        <v>479</v>
      </c>
      <c r="H15" s="1119"/>
      <c r="I15" s="1119"/>
      <c r="J15" s="1120"/>
      <c r="K15" s="267">
        <v>320720</v>
      </c>
      <c r="L15" s="268">
        <v>1181</v>
      </c>
      <c r="M15" s="269">
        <v>1344</v>
      </c>
      <c r="N15" s="270">
        <v>-12.1</v>
      </c>
    </row>
    <row r="16" spans="1:16">
      <c r="A16" s="248"/>
      <c r="B16" s="244"/>
      <c r="C16" s="244"/>
      <c r="D16" s="244"/>
      <c r="E16" s="244"/>
      <c r="F16" s="244"/>
      <c r="G16" s="1121" t="s">
        <v>480</v>
      </c>
      <c r="H16" s="1122"/>
      <c r="I16" s="1122"/>
      <c r="J16" s="1123"/>
      <c r="K16" s="268">
        <v>-1886398</v>
      </c>
      <c r="L16" s="268">
        <v>-6949</v>
      </c>
      <c r="M16" s="269">
        <v>-5023</v>
      </c>
      <c r="N16" s="270">
        <v>38.299999999999997</v>
      </c>
    </row>
    <row r="17" spans="1:16">
      <c r="A17" s="248"/>
      <c r="B17" s="244"/>
      <c r="C17" s="244"/>
      <c r="D17" s="244"/>
      <c r="E17" s="244"/>
      <c r="F17" s="244"/>
      <c r="G17" s="1121" t="s">
        <v>167</v>
      </c>
      <c r="H17" s="1122"/>
      <c r="I17" s="1122"/>
      <c r="J17" s="1123"/>
      <c r="K17" s="268">
        <v>18450331</v>
      </c>
      <c r="L17" s="268">
        <v>67962</v>
      </c>
      <c r="M17" s="269">
        <v>60395</v>
      </c>
      <c r="N17" s="270">
        <v>12.5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3" t="s">
        <v>485</v>
      </c>
      <c r="H21" s="1114"/>
      <c r="I21" s="1114"/>
      <c r="J21" s="1115"/>
      <c r="K21" s="280">
        <v>7.43</v>
      </c>
      <c r="L21" s="281">
        <v>6.16</v>
      </c>
      <c r="M21" s="282">
        <v>1.27</v>
      </c>
      <c r="N21" s="249"/>
      <c r="O21" s="283"/>
      <c r="P21" s="279"/>
    </row>
    <row r="22" spans="1:16" s="284" customFormat="1">
      <c r="A22" s="279"/>
      <c r="B22" s="249"/>
      <c r="C22" s="249"/>
      <c r="D22" s="249"/>
      <c r="E22" s="249"/>
      <c r="F22" s="249"/>
      <c r="G22" s="1113" t="s">
        <v>486</v>
      </c>
      <c r="H22" s="1114"/>
      <c r="I22" s="1114"/>
      <c r="J22" s="1115"/>
      <c r="K22" s="285">
        <v>97.2</v>
      </c>
      <c r="L22" s="286">
        <v>100</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6" t="s">
        <v>467</v>
      </c>
      <c r="L30" s="254"/>
      <c r="M30" s="255" t="s">
        <v>468</v>
      </c>
      <c r="N30" s="256"/>
    </row>
    <row r="31" spans="1:16">
      <c r="A31" s="248"/>
      <c r="B31" s="244"/>
      <c r="C31" s="244"/>
      <c r="D31" s="244"/>
      <c r="E31" s="244"/>
      <c r="F31" s="244"/>
      <c r="G31" s="257"/>
      <c r="H31" s="258"/>
      <c r="I31" s="258"/>
      <c r="J31" s="259"/>
      <c r="K31" s="1117"/>
      <c r="L31" s="260" t="s">
        <v>469</v>
      </c>
      <c r="M31" s="261" t="s">
        <v>470</v>
      </c>
      <c r="N31" s="262" t="s">
        <v>471</v>
      </c>
    </row>
    <row r="32" spans="1:16" ht="27" customHeight="1">
      <c r="A32" s="248"/>
      <c r="B32" s="244"/>
      <c r="C32" s="244"/>
      <c r="D32" s="244"/>
      <c r="E32" s="244"/>
      <c r="F32" s="244"/>
      <c r="G32" s="1129" t="s">
        <v>489</v>
      </c>
      <c r="H32" s="1130"/>
      <c r="I32" s="1130"/>
      <c r="J32" s="1131"/>
      <c r="K32" s="294">
        <v>16311518</v>
      </c>
      <c r="L32" s="294">
        <v>60084</v>
      </c>
      <c r="M32" s="295">
        <v>40264</v>
      </c>
      <c r="N32" s="296">
        <v>49.2</v>
      </c>
    </row>
    <row r="33" spans="1:16" ht="13.5" customHeight="1">
      <c r="A33" s="248"/>
      <c r="B33" s="244"/>
      <c r="C33" s="244"/>
      <c r="D33" s="244"/>
      <c r="E33" s="244"/>
      <c r="F33" s="244"/>
      <c r="G33" s="1129" t="s">
        <v>490</v>
      </c>
      <c r="H33" s="1130"/>
      <c r="I33" s="1130"/>
      <c r="J33" s="1131"/>
      <c r="K33" s="294" t="s">
        <v>477</v>
      </c>
      <c r="L33" s="294" t="s">
        <v>477</v>
      </c>
      <c r="M33" s="295">
        <v>2</v>
      </c>
      <c r="N33" s="296" t="s">
        <v>477</v>
      </c>
    </row>
    <row r="34" spans="1:16" ht="27" customHeight="1">
      <c r="A34" s="248"/>
      <c r="B34" s="244"/>
      <c r="C34" s="244"/>
      <c r="D34" s="244"/>
      <c r="E34" s="244"/>
      <c r="F34" s="244"/>
      <c r="G34" s="1129" t="s">
        <v>491</v>
      </c>
      <c r="H34" s="1130"/>
      <c r="I34" s="1130"/>
      <c r="J34" s="1131"/>
      <c r="K34" s="294" t="s">
        <v>477</v>
      </c>
      <c r="L34" s="294" t="s">
        <v>477</v>
      </c>
      <c r="M34" s="295">
        <v>111</v>
      </c>
      <c r="N34" s="296" t="s">
        <v>477</v>
      </c>
    </row>
    <row r="35" spans="1:16" ht="27" customHeight="1">
      <c r="A35" s="248"/>
      <c r="B35" s="244"/>
      <c r="C35" s="244"/>
      <c r="D35" s="244"/>
      <c r="E35" s="244"/>
      <c r="F35" s="244"/>
      <c r="G35" s="1129" t="s">
        <v>492</v>
      </c>
      <c r="H35" s="1130"/>
      <c r="I35" s="1130"/>
      <c r="J35" s="1131"/>
      <c r="K35" s="294">
        <v>2398518</v>
      </c>
      <c r="L35" s="294">
        <v>8835</v>
      </c>
      <c r="M35" s="295">
        <v>9819</v>
      </c>
      <c r="N35" s="296">
        <v>-10</v>
      </c>
    </row>
    <row r="36" spans="1:16" ht="27" customHeight="1">
      <c r="A36" s="248"/>
      <c r="B36" s="244"/>
      <c r="C36" s="244"/>
      <c r="D36" s="244"/>
      <c r="E36" s="244"/>
      <c r="F36" s="244"/>
      <c r="G36" s="1129" t="s">
        <v>493</v>
      </c>
      <c r="H36" s="1130"/>
      <c r="I36" s="1130"/>
      <c r="J36" s="1131"/>
      <c r="K36" s="294" t="s">
        <v>477</v>
      </c>
      <c r="L36" s="294" t="s">
        <v>477</v>
      </c>
      <c r="M36" s="295">
        <v>427</v>
      </c>
      <c r="N36" s="296" t="s">
        <v>477</v>
      </c>
    </row>
    <row r="37" spans="1:16" ht="13.5" customHeight="1">
      <c r="A37" s="248"/>
      <c r="B37" s="244"/>
      <c r="C37" s="244"/>
      <c r="D37" s="244"/>
      <c r="E37" s="244"/>
      <c r="F37" s="244"/>
      <c r="G37" s="1129" t="s">
        <v>494</v>
      </c>
      <c r="H37" s="1130"/>
      <c r="I37" s="1130"/>
      <c r="J37" s="1131"/>
      <c r="K37" s="294">
        <v>36908</v>
      </c>
      <c r="L37" s="294">
        <v>136</v>
      </c>
      <c r="M37" s="295">
        <v>787</v>
      </c>
      <c r="N37" s="296">
        <v>-82.7</v>
      </c>
    </row>
    <row r="38" spans="1:16" ht="27" customHeight="1">
      <c r="A38" s="248"/>
      <c r="B38" s="244"/>
      <c r="C38" s="244"/>
      <c r="D38" s="244"/>
      <c r="E38" s="244"/>
      <c r="F38" s="244"/>
      <c r="G38" s="1132" t="s">
        <v>495</v>
      </c>
      <c r="H38" s="1133"/>
      <c r="I38" s="1133"/>
      <c r="J38" s="1134"/>
      <c r="K38" s="297">
        <v>475</v>
      </c>
      <c r="L38" s="297">
        <v>2</v>
      </c>
      <c r="M38" s="298">
        <v>3</v>
      </c>
      <c r="N38" s="299">
        <v>-33.299999999999997</v>
      </c>
      <c r="O38" s="293"/>
    </row>
    <row r="39" spans="1:16">
      <c r="A39" s="248"/>
      <c r="B39" s="244"/>
      <c r="C39" s="244"/>
      <c r="D39" s="244"/>
      <c r="E39" s="244"/>
      <c r="F39" s="244"/>
      <c r="G39" s="1132" t="s">
        <v>496</v>
      </c>
      <c r="H39" s="1133"/>
      <c r="I39" s="1133"/>
      <c r="J39" s="1134"/>
      <c r="K39" s="300">
        <v>-2728850</v>
      </c>
      <c r="L39" s="300">
        <v>-10052</v>
      </c>
      <c r="M39" s="301">
        <v>-8225</v>
      </c>
      <c r="N39" s="302">
        <v>22.2</v>
      </c>
      <c r="O39" s="293"/>
    </row>
    <row r="40" spans="1:16" ht="27" customHeight="1">
      <c r="A40" s="248"/>
      <c r="B40" s="244"/>
      <c r="C40" s="244"/>
      <c r="D40" s="244"/>
      <c r="E40" s="244"/>
      <c r="F40" s="244"/>
      <c r="G40" s="1129" t="s">
        <v>497</v>
      </c>
      <c r="H40" s="1130"/>
      <c r="I40" s="1130"/>
      <c r="J40" s="1131"/>
      <c r="K40" s="300">
        <v>-11594322</v>
      </c>
      <c r="L40" s="300">
        <v>-42708</v>
      </c>
      <c r="M40" s="301">
        <v>-31118</v>
      </c>
      <c r="N40" s="302">
        <v>37.200000000000003</v>
      </c>
      <c r="O40" s="293"/>
    </row>
    <row r="41" spans="1:16">
      <c r="A41" s="248"/>
      <c r="B41" s="244"/>
      <c r="C41" s="244"/>
      <c r="D41" s="244"/>
      <c r="E41" s="244"/>
      <c r="F41" s="244"/>
      <c r="G41" s="1135" t="s">
        <v>277</v>
      </c>
      <c r="H41" s="1136"/>
      <c r="I41" s="1136"/>
      <c r="J41" s="1137"/>
      <c r="K41" s="294">
        <v>4424247</v>
      </c>
      <c r="L41" s="300">
        <v>16297</v>
      </c>
      <c r="M41" s="301">
        <v>12068</v>
      </c>
      <c r="N41" s="302">
        <v>35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4" t="s">
        <v>467</v>
      </c>
      <c r="J49" s="1126" t="s">
        <v>501</v>
      </c>
      <c r="K49" s="1127"/>
      <c r="L49" s="1127"/>
      <c r="M49" s="1127"/>
      <c r="N49" s="1128"/>
    </row>
    <row r="50" spans="1:14">
      <c r="A50" s="248"/>
      <c r="B50" s="244"/>
      <c r="C50" s="244"/>
      <c r="D50" s="244"/>
      <c r="E50" s="244"/>
      <c r="F50" s="244"/>
      <c r="G50" s="312"/>
      <c r="H50" s="313"/>
      <c r="I50" s="1125"/>
      <c r="J50" s="314" t="s">
        <v>502</v>
      </c>
      <c r="K50" s="315" t="s">
        <v>503</v>
      </c>
      <c r="L50" s="316" t="s">
        <v>504</v>
      </c>
      <c r="M50" s="317" t="s">
        <v>505</v>
      </c>
      <c r="N50" s="318" t="s">
        <v>506</v>
      </c>
    </row>
    <row r="51" spans="1:14">
      <c r="A51" s="248"/>
      <c r="B51" s="244"/>
      <c r="C51" s="244"/>
      <c r="D51" s="244"/>
      <c r="E51" s="244"/>
      <c r="F51" s="244"/>
      <c r="G51" s="310" t="s">
        <v>507</v>
      </c>
      <c r="H51" s="311"/>
      <c r="I51" s="319">
        <v>11428532</v>
      </c>
      <c r="J51" s="320">
        <v>40811</v>
      </c>
      <c r="K51" s="321">
        <v>-15.5</v>
      </c>
      <c r="L51" s="322">
        <v>47155</v>
      </c>
      <c r="M51" s="323">
        <v>-1</v>
      </c>
      <c r="N51" s="324">
        <v>-14.5</v>
      </c>
    </row>
    <row r="52" spans="1:14">
      <c r="A52" s="248"/>
      <c r="B52" s="244"/>
      <c r="C52" s="244"/>
      <c r="D52" s="244"/>
      <c r="E52" s="244"/>
      <c r="F52" s="244"/>
      <c r="G52" s="325"/>
      <c r="H52" s="326" t="s">
        <v>508</v>
      </c>
      <c r="I52" s="327">
        <v>5453629</v>
      </c>
      <c r="J52" s="328">
        <v>19475</v>
      </c>
      <c r="K52" s="329">
        <v>-20</v>
      </c>
      <c r="L52" s="330">
        <v>26802</v>
      </c>
      <c r="M52" s="331">
        <v>-1.9</v>
      </c>
      <c r="N52" s="332">
        <v>-18.100000000000001</v>
      </c>
    </row>
    <row r="53" spans="1:14">
      <c r="A53" s="248"/>
      <c r="B53" s="244"/>
      <c r="C53" s="244"/>
      <c r="D53" s="244"/>
      <c r="E53" s="244"/>
      <c r="F53" s="244"/>
      <c r="G53" s="310" t="s">
        <v>509</v>
      </c>
      <c r="H53" s="311"/>
      <c r="I53" s="319">
        <v>11787198</v>
      </c>
      <c r="J53" s="320">
        <v>42544</v>
      </c>
      <c r="K53" s="321">
        <v>4.2</v>
      </c>
      <c r="L53" s="322">
        <v>43858</v>
      </c>
      <c r="M53" s="323">
        <v>-7</v>
      </c>
      <c r="N53" s="324">
        <v>11.2</v>
      </c>
    </row>
    <row r="54" spans="1:14">
      <c r="A54" s="248"/>
      <c r="B54" s="244"/>
      <c r="C54" s="244"/>
      <c r="D54" s="244"/>
      <c r="E54" s="244"/>
      <c r="F54" s="244"/>
      <c r="G54" s="325"/>
      <c r="H54" s="326" t="s">
        <v>508</v>
      </c>
      <c r="I54" s="327">
        <v>6664029</v>
      </c>
      <c r="J54" s="328">
        <v>24053</v>
      </c>
      <c r="K54" s="329">
        <v>23.5</v>
      </c>
      <c r="L54" s="330">
        <v>23714</v>
      </c>
      <c r="M54" s="331">
        <v>-11.5</v>
      </c>
      <c r="N54" s="332">
        <v>35</v>
      </c>
    </row>
    <row r="55" spans="1:14">
      <c r="A55" s="248"/>
      <c r="B55" s="244"/>
      <c r="C55" s="244"/>
      <c r="D55" s="244"/>
      <c r="E55" s="244"/>
      <c r="F55" s="244"/>
      <c r="G55" s="310" t="s">
        <v>510</v>
      </c>
      <c r="H55" s="311"/>
      <c r="I55" s="319">
        <v>9475941</v>
      </c>
      <c r="J55" s="320">
        <v>34425</v>
      </c>
      <c r="K55" s="321">
        <v>-19.100000000000001</v>
      </c>
      <c r="L55" s="322">
        <v>41705</v>
      </c>
      <c r="M55" s="323">
        <v>-4.9000000000000004</v>
      </c>
      <c r="N55" s="324">
        <v>-14.2</v>
      </c>
    </row>
    <row r="56" spans="1:14">
      <c r="A56" s="248"/>
      <c r="B56" s="244"/>
      <c r="C56" s="244"/>
      <c r="D56" s="244"/>
      <c r="E56" s="244"/>
      <c r="F56" s="244"/>
      <c r="G56" s="325"/>
      <c r="H56" s="326" t="s">
        <v>508</v>
      </c>
      <c r="I56" s="327">
        <v>5278006</v>
      </c>
      <c r="J56" s="328">
        <v>19174</v>
      </c>
      <c r="K56" s="329">
        <v>-20.3</v>
      </c>
      <c r="L56" s="330">
        <v>22742</v>
      </c>
      <c r="M56" s="331">
        <v>-4.0999999999999996</v>
      </c>
      <c r="N56" s="332">
        <v>-16.2</v>
      </c>
    </row>
    <row r="57" spans="1:14">
      <c r="A57" s="248"/>
      <c r="B57" s="244"/>
      <c r="C57" s="244"/>
      <c r="D57" s="244"/>
      <c r="E57" s="244"/>
      <c r="F57" s="244"/>
      <c r="G57" s="310" t="s">
        <v>511</v>
      </c>
      <c r="H57" s="311"/>
      <c r="I57" s="319">
        <v>16489949</v>
      </c>
      <c r="J57" s="320">
        <v>60076</v>
      </c>
      <c r="K57" s="321">
        <v>74.5</v>
      </c>
      <c r="L57" s="322">
        <v>47677</v>
      </c>
      <c r="M57" s="323">
        <v>14.3</v>
      </c>
      <c r="N57" s="324">
        <v>60.2</v>
      </c>
    </row>
    <row r="58" spans="1:14">
      <c r="A58" s="248"/>
      <c r="B58" s="244"/>
      <c r="C58" s="244"/>
      <c r="D58" s="244"/>
      <c r="E58" s="244"/>
      <c r="F58" s="244"/>
      <c r="G58" s="325"/>
      <c r="H58" s="326" t="s">
        <v>508</v>
      </c>
      <c r="I58" s="327">
        <v>9541539</v>
      </c>
      <c r="J58" s="328">
        <v>34762</v>
      </c>
      <c r="K58" s="329">
        <v>81.3</v>
      </c>
      <c r="L58" s="330">
        <v>23360</v>
      </c>
      <c r="M58" s="331">
        <v>2.7</v>
      </c>
      <c r="N58" s="332">
        <v>78.599999999999994</v>
      </c>
    </row>
    <row r="59" spans="1:14">
      <c r="A59" s="248"/>
      <c r="B59" s="244"/>
      <c r="C59" s="244"/>
      <c r="D59" s="244"/>
      <c r="E59" s="244"/>
      <c r="F59" s="244"/>
      <c r="G59" s="310" t="s">
        <v>512</v>
      </c>
      <c r="H59" s="311"/>
      <c r="I59" s="319">
        <v>18298350</v>
      </c>
      <c r="J59" s="320">
        <v>67402</v>
      </c>
      <c r="K59" s="321">
        <v>12.2</v>
      </c>
      <c r="L59" s="322">
        <v>51613</v>
      </c>
      <c r="M59" s="323">
        <v>8.3000000000000007</v>
      </c>
      <c r="N59" s="324">
        <v>3.9</v>
      </c>
    </row>
    <row r="60" spans="1:14">
      <c r="A60" s="248"/>
      <c r="B60" s="244"/>
      <c r="C60" s="244"/>
      <c r="D60" s="244"/>
      <c r="E60" s="244"/>
      <c r="F60" s="244"/>
      <c r="G60" s="325"/>
      <c r="H60" s="326" t="s">
        <v>508</v>
      </c>
      <c r="I60" s="333">
        <v>7448795</v>
      </c>
      <c r="J60" s="328">
        <v>27438</v>
      </c>
      <c r="K60" s="329">
        <v>-21.1</v>
      </c>
      <c r="L60" s="330">
        <v>25872</v>
      </c>
      <c r="M60" s="331">
        <v>10.8</v>
      </c>
      <c r="N60" s="332">
        <v>-31.9</v>
      </c>
    </row>
    <row r="61" spans="1:14">
      <c r="A61" s="248"/>
      <c r="B61" s="244"/>
      <c r="C61" s="244"/>
      <c r="D61" s="244"/>
      <c r="E61" s="244"/>
      <c r="F61" s="244"/>
      <c r="G61" s="310" t="s">
        <v>513</v>
      </c>
      <c r="H61" s="334"/>
      <c r="I61" s="335">
        <v>13495994</v>
      </c>
      <c r="J61" s="336">
        <v>49052</v>
      </c>
      <c r="K61" s="337">
        <v>11.3</v>
      </c>
      <c r="L61" s="338">
        <v>46402</v>
      </c>
      <c r="M61" s="339">
        <v>1.9</v>
      </c>
      <c r="N61" s="324">
        <v>9.4</v>
      </c>
    </row>
    <row r="62" spans="1:14">
      <c r="A62" s="248"/>
      <c r="B62" s="244"/>
      <c r="C62" s="244"/>
      <c r="D62" s="244"/>
      <c r="E62" s="244"/>
      <c r="F62" s="244"/>
      <c r="G62" s="325"/>
      <c r="H62" s="326" t="s">
        <v>508</v>
      </c>
      <c r="I62" s="327">
        <v>6877200</v>
      </c>
      <c r="J62" s="328">
        <v>24980</v>
      </c>
      <c r="K62" s="329">
        <v>8.6999999999999993</v>
      </c>
      <c r="L62" s="330">
        <v>24498</v>
      </c>
      <c r="M62" s="331">
        <v>-0.8</v>
      </c>
      <c r="N62" s="332">
        <v>9.5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8" t="s">
        <v>3</v>
      </c>
      <c r="D47" s="1138"/>
      <c r="E47" s="1139"/>
      <c r="F47" s="11">
        <v>0.59</v>
      </c>
      <c r="G47" s="12">
        <v>0.52</v>
      </c>
      <c r="H47" s="12">
        <v>0.53</v>
      </c>
      <c r="I47" s="12">
        <v>0.52</v>
      </c>
      <c r="J47" s="13">
        <v>1.55</v>
      </c>
    </row>
    <row r="48" spans="2:10" ht="57.75" customHeight="1">
      <c r="B48" s="14"/>
      <c r="C48" s="1140" t="s">
        <v>4</v>
      </c>
      <c r="D48" s="1140"/>
      <c r="E48" s="1141"/>
      <c r="F48" s="15">
        <v>1.37</v>
      </c>
      <c r="G48" s="16">
        <v>1.25</v>
      </c>
      <c r="H48" s="16">
        <v>1.61</v>
      </c>
      <c r="I48" s="16">
        <v>2.14</v>
      </c>
      <c r="J48" s="17">
        <v>3.66</v>
      </c>
    </row>
    <row r="49" spans="2:10" ht="57.75" customHeight="1" thickBot="1">
      <c r="B49" s="18"/>
      <c r="C49" s="1142" t="s">
        <v>5</v>
      </c>
      <c r="D49" s="1142"/>
      <c r="E49" s="1143"/>
      <c r="F49" s="19">
        <v>0.15</v>
      </c>
      <c r="G49" s="20" t="s">
        <v>520</v>
      </c>
      <c r="H49" s="20">
        <v>0.44</v>
      </c>
      <c r="I49" s="20">
        <v>0.55000000000000004</v>
      </c>
      <c r="J49" s="21">
        <v>2.56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B10" sqref="B1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0" t="s">
        <v>521</v>
      </c>
      <c r="D34" s="1150"/>
      <c r="E34" s="1151"/>
      <c r="F34" s="32" t="s">
        <v>522</v>
      </c>
      <c r="G34" s="33" t="s">
        <v>523</v>
      </c>
      <c r="H34" s="33" t="s">
        <v>524</v>
      </c>
      <c r="I34" s="33">
        <v>0.06</v>
      </c>
      <c r="J34" s="34" t="s">
        <v>525</v>
      </c>
      <c r="K34" s="22"/>
      <c r="L34" s="22"/>
      <c r="M34" s="22"/>
      <c r="N34" s="22"/>
      <c r="O34" s="22"/>
      <c r="P34" s="22"/>
    </row>
    <row r="35" spans="1:16" ht="39" customHeight="1">
      <c r="A35" s="22"/>
      <c r="B35" s="35"/>
      <c r="C35" s="1144" t="s">
        <v>526</v>
      </c>
      <c r="D35" s="1145"/>
      <c r="E35" s="1146"/>
      <c r="F35" s="36" t="s">
        <v>527</v>
      </c>
      <c r="G35" s="37" t="s">
        <v>528</v>
      </c>
      <c r="H35" s="37" t="s">
        <v>529</v>
      </c>
      <c r="I35" s="37" t="s">
        <v>527</v>
      </c>
      <c r="J35" s="38" t="s">
        <v>530</v>
      </c>
      <c r="K35" s="22"/>
      <c r="L35" s="22"/>
      <c r="M35" s="22"/>
      <c r="N35" s="22"/>
      <c r="O35" s="22"/>
      <c r="P35" s="22"/>
    </row>
    <row r="36" spans="1:16" ht="39" customHeight="1">
      <c r="A36" s="22"/>
      <c r="B36" s="35"/>
      <c r="C36" s="1144" t="s">
        <v>531</v>
      </c>
      <c r="D36" s="1145"/>
      <c r="E36" s="1146"/>
      <c r="F36" s="36" t="s">
        <v>532</v>
      </c>
      <c r="G36" s="37" t="s">
        <v>533</v>
      </c>
      <c r="H36" s="37" t="s">
        <v>534</v>
      </c>
      <c r="I36" s="37" t="s">
        <v>535</v>
      </c>
      <c r="J36" s="38" t="s">
        <v>536</v>
      </c>
      <c r="K36" s="22"/>
      <c r="L36" s="22"/>
      <c r="M36" s="22"/>
      <c r="N36" s="22"/>
      <c r="O36" s="22"/>
      <c r="P36" s="22"/>
    </row>
    <row r="37" spans="1:16" ht="39" customHeight="1">
      <c r="A37" s="22"/>
      <c r="B37" s="35"/>
      <c r="C37" s="1144" t="s">
        <v>537</v>
      </c>
      <c r="D37" s="1145"/>
      <c r="E37" s="1146"/>
      <c r="F37" s="36">
        <v>1.27</v>
      </c>
      <c r="G37" s="37">
        <v>1.42</v>
      </c>
      <c r="H37" s="37">
        <v>1.68</v>
      </c>
      <c r="I37" s="37">
        <v>2.0699999999999998</v>
      </c>
      <c r="J37" s="38">
        <v>3.65</v>
      </c>
      <c r="K37" s="22"/>
      <c r="L37" s="22"/>
      <c r="M37" s="22"/>
      <c r="N37" s="22"/>
      <c r="O37" s="22"/>
      <c r="P37" s="22"/>
    </row>
    <row r="38" spans="1:16" ht="39" customHeight="1">
      <c r="A38" s="22"/>
      <c r="B38" s="35"/>
      <c r="C38" s="1144" t="s">
        <v>538</v>
      </c>
      <c r="D38" s="1145"/>
      <c r="E38" s="1146"/>
      <c r="F38" s="36">
        <v>2.57</v>
      </c>
      <c r="G38" s="37">
        <v>2.6</v>
      </c>
      <c r="H38" s="37">
        <v>2.88</v>
      </c>
      <c r="I38" s="37">
        <v>3.08</v>
      </c>
      <c r="J38" s="38">
        <v>3.21</v>
      </c>
      <c r="K38" s="22"/>
      <c r="L38" s="22"/>
      <c r="M38" s="22"/>
      <c r="N38" s="22"/>
      <c r="O38" s="22"/>
      <c r="P38" s="22"/>
    </row>
    <row r="39" spans="1:16" ht="39" customHeight="1">
      <c r="A39" s="22"/>
      <c r="B39" s="35"/>
      <c r="C39" s="1144" t="s">
        <v>539</v>
      </c>
      <c r="D39" s="1145"/>
      <c r="E39" s="1146"/>
      <c r="F39" s="36">
        <v>1.45</v>
      </c>
      <c r="G39" s="37">
        <v>1.59</v>
      </c>
      <c r="H39" s="37">
        <v>2.0299999999999998</v>
      </c>
      <c r="I39" s="37">
        <v>2.38</v>
      </c>
      <c r="J39" s="38">
        <v>2.66</v>
      </c>
      <c r="K39" s="22"/>
      <c r="L39" s="22"/>
      <c r="M39" s="22"/>
      <c r="N39" s="22"/>
      <c r="O39" s="22"/>
      <c r="P39" s="22"/>
    </row>
    <row r="40" spans="1:16" ht="39" customHeight="1">
      <c r="A40" s="22"/>
      <c r="B40" s="35"/>
      <c r="C40" s="1144" t="s">
        <v>540</v>
      </c>
      <c r="D40" s="1145"/>
      <c r="E40" s="1146"/>
      <c r="F40" s="36">
        <v>0.57999999999999996</v>
      </c>
      <c r="G40" s="37">
        <v>0.3</v>
      </c>
      <c r="H40" s="37">
        <v>0.54</v>
      </c>
      <c r="I40" s="37">
        <v>0.78</v>
      </c>
      <c r="J40" s="38">
        <v>0.93</v>
      </c>
      <c r="K40" s="22"/>
      <c r="L40" s="22"/>
      <c r="M40" s="22"/>
      <c r="N40" s="22"/>
      <c r="O40" s="22"/>
      <c r="P40" s="22"/>
    </row>
    <row r="41" spans="1:16" ht="39" customHeight="1">
      <c r="A41" s="22"/>
      <c r="B41" s="35"/>
      <c r="C41" s="1144" t="s">
        <v>541</v>
      </c>
      <c r="D41" s="1145"/>
      <c r="E41" s="1146"/>
      <c r="F41" s="36">
        <v>0</v>
      </c>
      <c r="G41" s="37">
        <v>0</v>
      </c>
      <c r="H41" s="37">
        <v>0</v>
      </c>
      <c r="I41" s="37">
        <v>0</v>
      </c>
      <c r="J41" s="38">
        <v>0.28999999999999998</v>
      </c>
      <c r="K41" s="22"/>
      <c r="L41" s="22"/>
      <c r="M41" s="22"/>
      <c r="N41" s="22"/>
      <c r="O41" s="22"/>
      <c r="P41" s="22"/>
    </row>
    <row r="42" spans="1:16" ht="39" customHeight="1">
      <c r="A42" s="22"/>
      <c r="B42" s="39"/>
      <c r="C42" s="1144" t="s">
        <v>542</v>
      </c>
      <c r="D42" s="1145"/>
      <c r="E42" s="1146"/>
      <c r="F42" s="36" t="s">
        <v>543</v>
      </c>
      <c r="G42" s="37" t="s">
        <v>543</v>
      </c>
      <c r="H42" s="37" t="s">
        <v>477</v>
      </c>
      <c r="I42" s="37" t="s">
        <v>477</v>
      </c>
      <c r="J42" s="38" t="s">
        <v>477</v>
      </c>
      <c r="K42" s="22"/>
      <c r="L42" s="22"/>
      <c r="M42" s="22"/>
      <c r="N42" s="22"/>
      <c r="O42" s="22"/>
      <c r="P42" s="22"/>
    </row>
    <row r="43" spans="1:16" ht="39" customHeight="1" thickBot="1">
      <c r="A43" s="22"/>
      <c r="B43" s="40"/>
      <c r="C43" s="1147" t="s">
        <v>544</v>
      </c>
      <c r="D43" s="1148"/>
      <c r="E43" s="1149"/>
      <c r="F43" s="41">
        <v>0.19</v>
      </c>
      <c r="G43" s="42">
        <v>0.23</v>
      </c>
      <c r="H43" s="42">
        <v>0.39</v>
      </c>
      <c r="I43" s="42">
        <v>0.19</v>
      </c>
      <c r="J43" s="43">
        <v>0.16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election activeCell="E1" sqref="E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0" t="s">
        <v>10</v>
      </c>
      <c r="C45" s="1161"/>
      <c r="D45" s="58"/>
      <c r="E45" s="1166" t="s">
        <v>11</v>
      </c>
      <c r="F45" s="1166"/>
      <c r="G45" s="1166"/>
      <c r="H45" s="1166"/>
      <c r="I45" s="1166"/>
      <c r="J45" s="1167"/>
      <c r="K45" s="59">
        <v>16044</v>
      </c>
      <c r="L45" s="60">
        <v>16411</v>
      </c>
      <c r="M45" s="60">
        <v>16462</v>
      </c>
      <c r="N45" s="60">
        <v>16504</v>
      </c>
      <c r="O45" s="61">
        <v>16312</v>
      </c>
      <c r="P45" s="48"/>
      <c r="Q45" s="48"/>
      <c r="R45" s="48"/>
      <c r="S45" s="48"/>
      <c r="T45" s="48"/>
      <c r="U45" s="48"/>
    </row>
    <row r="46" spans="1:21" ht="30.75" customHeight="1">
      <c r="A46" s="48"/>
      <c r="B46" s="1162"/>
      <c r="C46" s="1163"/>
      <c r="D46" s="62"/>
      <c r="E46" s="1154" t="s">
        <v>12</v>
      </c>
      <c r="F46" s="1154"/>
      <c r="G46" s="1154"/>
      <c r="H46" s="1154"/>
      <c r="I46" s="1154"/>
      <c r="J46" s="1155"/>
      <c r="K46" s="63" t="s">
        <v>477</v>
      </c>
      <c r="L46" s="64" t="s">
        <v>477</v>
      </c>
      <c r="M46" s="64" t="s">
        <v>477</v>
      </c>
      <c r="N46" s="64" t="s">
        <v>477</v>
      </c>
      <c r="O46" s="65" t="s">
        <v>477</v>
      </c>
      <c r="P46" s="48"/>
      <c r="Q46" s="48"/>
      <c r="R46" s="48"/>
      <c r="S46" s="48"/>
      <c r="T46" s="48"/>
      <c r="U46" s="48"/>
    </row>
    <row r="47" spans="1:21" ht="30.75" customHeight="1">
      <c r="A47" s="48"/>
      <c r="B47" s="1162"/>
      <c r="C47" s="1163"/>
      <c r="D47" s="62"/>
      <c r="E47" s="1154" t="s">
        <v>13</v>
      </c>
      <c r="F47" s="1154"/>
      <c r="G47" s="1154"/>
      <c r="H47" s="1154"/>
      <c r="I47" s="1154"/>
      <c r="J47" s="1155"/>
      <c r="K47" s="63" t="s">
        <v>477</v>
      </c>
      <c r="L47" s="64" t="s">
        <v>477</v>
      </c>
      <c r="M47" s="64" t="s">
        <v>477</v>
      </c>
      <c r="N47" s="64" t="s">
        <v>477</v>
      </c>
      <c r="O47" s="65" t="s">
        <v>477</v>
      </c>
      <c r="P47" s="48"/>
      <c r="Q47" s="48"/>
      <c r="R47" s="48"/>
      <c r="S47" s="48"/>
      <c r="T47" s="48"/>
      <c r="U47" s="48"/>
    </row>
    <row r="48" spans="1:21" ht="30.75" customHeight="1">
      <c r="A48" s="48"/>
      <c r="B48" s="1162"/>
      <c r="C48" s="1163"/>
      <c r="D48" s="62"/>
      <c r="E48" s="1154" t="s">
        <v>14</v>
      </c>
      <c r="F48" s="1154"/>
      <c r="G48" s="1154"/>
      <c r="H48" s="1154"/>
      <c r="I48" s="1154"/>
      <c r="J48" s="1155"/>
      <c r="K48" s="63">
        <v>2596</v>
      </c>
      <c r="L48" s="64">
        <v>3281</v>
      </c>
      <c r="M48" s="64">
        <v>2500</v>
      </c>
      <c r="N48" s="64">
        <v>2350</v>
      </c>
      <c r="O48" s="65">
        <v>2399</v>
      </c>
      <c r="P48" s="48"/>
      <c r="Q48" s="48"/>
      <c r="R48" s="48"/>
      <c r="S48" s="48"/>
      <c r="T48" s="48"/>
      <c r="U48" s="48"/>
    </row>
    <row r="49" spans="1:21" ht="30.75" customHeight="1">
      <c r="A49" s="48"/>
      <c r="B49" s="1162"/>
      <c r="C49" s="1163"/>
      <c r="D49" s="62"/>
      <c r="E49" s="1154" t="s">
        <v>15</v>
      </c>
      <c r="F49" s="1154"/>
      <c r="G49" s="1154"/>
      <c r="H49" s="1154"/>
      <c r="I49" s="1154"/>
      <c r="J49" s="1155"/>
      <c r="K49" s="63">
        <v>123</v>
      </c>
      <c r="L49" s="64">
        <v>201</v>
      </c>
      <c r="M49" s="64" t="s">
        <v>477</v>
      </c>
      <c r="N49" s="64" t="s">
        <v>477</v>
      </c>
      <c r="O49" s="65" t="s">
        <v>477</v>
      </c>
      <c r="P49" s="48"/>
      <c r="Q49" s="48"/>
      <c r="R49" s="48"/>
      <c r="S49" s="48"/>
      <c r="T49" s="48"/>
      <c r="U49" s="48"/>
    </row>
    <row r="50" spans="1:21" ht="30.75" customHeight="1">
      <c r="A50" s="48"/>
      <c r="B50" s="1162"/>
      <c r="C50" s="1163"/>
      <c r="D50" s="62"/>
      <c r="E50" s="1154" t="s">
        <v>16</v>
      </c>
      <c r="F50" s="1154"/>
      <c r="G50" s="1154"/>
      <c r="H50" s="1154"/>
      <c r="I50" s="1154"/>
      <c r="J50" s="1155"/>
      <c r="K50" s="63">
        <v>237</v>
      </c>
      <c r="L50" s="64">
        <v>225</v>
      </c>
      <c r="M50" s="64">
        <v>223</v>
      </c>
      <c r="N50" s="64">
        <v>232</v>
      </c>
      <c r="O50" s="65">
        <v>37</v>
      </c>
      <c r="P50" s="48"/>
      <c r="Q50" s="48"/>
      <c r="R50" s="48"/>
      <c r="S50" s="48"/>
      <c r="T50" s="48"/>
      <c r="U50" s="48"/>
    </row>
    <row r="51" spans="1:21" ht="30.75" customHeight="1">
      <c r="A51" s="48"/>
      <c r="B51" s="1164"/>
      <c r="C51" s="1165"/>
      <c r="D51" s="66"/>
      <c r="E51" s="1154" t="s">
        <v>17</v>
      </c>
      <c r="F51" s="1154"/>
      <c r="G51" s="1154"/>
      <c r="H51" s="1154"/>
      <c r="I51" s="1154"/>
      <c r="J51" s="1155"/>
      <c r="K51" s="63">
        <v>1</v>
      </c>
      <c r="L51" s="64">
        <v>0</v>
      </c>
      <c r="M51" s="64">
        <v>1</v>
      </c>
      <c r="N51" s="64">
        <v>1</v>
      </c>
      <c r="O51" s="65">
        <v>0</v>
      </c>
      <c r="P51" s="48"/>
      <c r="Q51" s="48"/>
      <c r="R51" s="48"/>
      <c r="S51" s="48"/>
      <c r="T51" s="48"/>
      <c r="U51" s="48"/>
    </row>
    <row r="52" spans="1:21" ht="30.75" customHeight="1">
      <c r="A52" s="48"/>
      <c r="B52" s="1152" t="s">
        <v>18</v>
      </c>
      <c r="C52" s="1153"/>
      <c r="D52" s="66"/>
      <c r="E52" s="1154" t="s">
        <v>19</v>
      </c>
      <c r="F52" s="1154"/>
      <c r="G52" s="1154"/>
      <c r="H52" s="1154"/>
      <c r="I52" s="1154"/>
      <c r="J52" s="1155"/>
      <c r="K52" s="63">
        <v>14193</v>
      </c>
      <c r="L52" s="64">
        <v>14360</v>
      </c>
      <c r="M52" s="64">
        <v>13934</v>
      </c>
      <c r="N52" s="64">
        <v>14061</v>
      </c>
      <c r="O52" s="65">
        <v>14324</v>
      </c>
      <c r="P52" s="48"/>
      <c r="Q52" s="48"/>
      <c r="R52" s="48"/>
      <c r="S52" s="48"/>
      <c r="T52" s="48"/>
      <c r="U52" s="48"/>
    </row>
    <row r="53" spans="1:21" ht="30.75" customHeight="1" thickBot="1">
      <c r="A53" s="48"/>
      <c r="B53" s="1156" t="s">
        <v>20</v>
      </c>
      <c r="C53" s="1157"/>
      <c r="D53" s="67"/>
      <c r="E53" s="1158" t="s">
        <v>21</v>
      </c>
      <c r="F53" s="1158"/>
      <c r="G53" s="1158"/>
      <c r="H53" s="1158"/>
      <c r="I53" s="1158"/>
      <c r="J53" s="1159"/>
      <c r="K53" s="68">
        <v>4808</v>
      </c>
      <c r="L53" s="69">
        <v>5758</v>
      </c>
      <c r="M53" s="69">
        <v>5252</v>
      </c>
      <c r="N53" s="69">
        <v>5026</v>
      </c>
      <c r="O53" s="70">
        <v>4424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zai6</cp:lastModifiedBy>
  <cp:lastPrinted>2016-04-18T07:07:01Z</cp:lastPrinted>
  <dcterms:created xsi:type="dcterms:W3CDTF">2016-02-15T00:17:21Z</dcterms:created>
  <dcterms:modified xsi:type="dcterms:W3CDTF">2016-05-21T05:42:02Z</dcterms:modified>
  <cp:category/>
</cp:coreProperties>
</file>