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58D900A3-1FE1-44EE-AD32-1498D2CC2411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賃金改善実績報告書(様式４）" sheetId="4" r:id="rId1"/>
    <sheet name="賃金改善実績報告書(様式４）【5人以上】" sheetId="5" r:id="rId2"/>
  </sheets>
  <definedNames>
    <definedName name="_xlnm.Print_Area" localSheetId="0">'賃金改善実績報告書(様式４）'!$A$1:$Q$25</definedName>
    <definedName name="_xlnm.Print_Area" localSheetId="1">'賃金改善実績報告書(様式４）【5人以上】'!$A$1:$Q$37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5" l="1"/>
  <c r="L8" i="5"/>
  <c r="L10" i="5"/>
  <c r="L12" i="5"/>
  <c r="L14" i="5"/>
  <c r="P14" i="5" s="1"/>
  <c r="L16" i="5"/>
  <c r="L18" i="5"/>
  <c r="P18" i="5" s="1"/>
  <c r="L20" i="5"/>
  <c r="P20" i="5" s="1"/>
  <c r="L22" i="5"/>
  <c r="P22" i="5" s="1"/>
  <c r="L24" i="5"/>
  <c r="P24" i="5" s="1"/>
  <c r="L6" i="5"/>
  <c r="P12" i="5"/>
  <c r="P10" i="5"/>
  <c r="P8" i="5"/>
  <c r="P16" i="5"/>
  <c r="N26" i="5"/>
  <c r="K26" i="5"/>
  <c r="P30" i="5" s="1"/>
  <c r="M29" i="5" s="1"/>
  <c r="N14" i="4"/>
  <c r="L8" i="4"/>
  <c r="L10" i="4"/>
  <c r="L12" i="4"/>
  <c r="L6" i="4"/>
  <c r="K14" i="4"/>
  <c r="P18" i="4" s="1"/>
  <c r="M17" i="4" s="1"/>
  <c r="L26" i="5" l="1"/>
  <c r="P6" i="5"/>
  <c r="P26" i="5" s="1"/>
  <c r="P36" i="5" s="1"/>
  <c r="P8" i="4"/>
  <c r="P10" i="4"/>
  <c r="P12" i="4"/>
  <c r="P6" i="4"/>
  <c r="M34" i="5" l="1"/>
  <c r="L14" i="4"/>
  <c r="P23" i="4" s="1"/>
  <c r="P14" i="4" l="1"/>
  <c r="P24" i="4" s="1"/>
  <c r="M22" i="4" s="1"/>
</calcChain>
</file>

<file path=xl/sharedStrings.xml><?xml version="1.0" encoding="utf-8"?>
<sst xmlns="http://schemas.openxmlformats.org/spreadsheetml/2006/main" count="166" uniqueCount="53">
  <si>
    <t>№</t>
    <phoneticPr fontId="2"/>
  </si>
  <si>
    <t>放課後児童支援員</t>
  </si>
  <si>
    <t>経験年数が10年以上の放課後児童支援員で，函館市が指定する研修を受講した事業所長的立場にある者</t>
  </si>
  <si>
    <t>区分</t>
    <rPh sb="0" eb="2">
      <t>クブン</t>
    </rPh>
    <phoneticPr fontId="2"/>
  </si>
  <si>
    <t>キャリアアップ賃金改善費加算</t>
    <rPh sb="7" eb="9">
      <t>チンギン</t>
    </rPh>
    <rPh sb="9" eb="11">
      <t>カイゼン</t>
    </rPh>
    <rPh sb="11" eb="12">
      <t>ヒ</t>
    </rPh>
    <rPh sb="12" eb="14">
      <t>カサン</t>
    </rPh>
    <phoneticPr fontId="2"/>
  </si>
  <si>
    <t>円</t>
    <rPh sb="0" eb="1">
      <t>エン</t>
    </rPh>
    <phoneticPr fontId="2"/>
  </si>
  <si>
    <t>支援員等</t>
    <rPh sb="0" eb="2">
      <t>シエン</t>
    </rPh>
    <rPh sb="2" eb="3">
      <t>イン</t>
    </rPh>
    <rPh sb="3" eb="4">
      <t>トウ</t>
    </rPh>
    <phoneticPr fontId="2"/>
  </si>
  <si>
    <t>キャリアアップ</t>
    <phoneticPr fontId="2"/>
  </si>
  <si>
    <t>クラブ名：</t>
    <rPh sb="3" eb="4">
      <t>メイ</t>
    </rPh>
    <phoneticPr fontId="2"/>
  </si>
  <si>
    <t>支援の単位：</t>
    <rPh sb="0" eb="2">
      <t>シエン</t>
    </rPh>
    <rPh sb="3" eb="5">
      <t>タンイ</t>
    </rPh>
    <phoneticPr fontId="2"/>
  </si>
  <si>
    <t>（単位：円）</t>
    <rPh sb="1" eb="3">
      <t>タンイ</t>
    </rPh>
    <rPh sb="4" eb="5">
      <t>エン</t>
    </rPh>
    <phoneticPr fontId="2"/>
  </si>
  <si>
    <t>支援員等賃金
改善費加算</t>
    <rPh sb="0" eb="2">
      <t>シエン</t>
    </rPh>
    <rPh sb="2" eb="4">
      <t>イントウ</t>
    </rPh>
    <rPh sb="4" eb="6">
      <t>チンギン</t>
    </rPh>
    <rPh sb="7" eb="9">
      <t>カイゼン</t>
    </rPh>
    <rPh sb="9" eb="10">
      <t>ヒ</t>
    </rPh>
    <rPh sb="10" eb="12">
      <t>カサン</t>
    </rPh>
    <phoneticPr fontId="2"/>
  </si>
  <si>
    <t>職員名</t>
    <rPh sb="0" eb="2">
      <t>ショクイン</t>
    </rPh>
    <rPh sb="2" eb="3">
      <t>メイ</t>
    </rPh>
    <phoneticPr fontId="2"/>
  </si>
  <si>
    <t>勤務
月数</t>
    <rPh sb="0" eb="2">
      <t>キンム</t>
    </rPh>
    <rPh sb="3" eb="5">
      <t>ツキスウ</t>
    </rPh>
    <phoneticPr fontId="2"/>
  </si>
  <si>
    <t>賃金改善方法</t>
    <rPh sb="0" eb="2">
      <t>チンギン</t>
    </rPh>
    <rPh sb="2" eb="4">
      <t>カイゼン</t>
    </rPh>
    <rPh sb="4" eb="6">
      <t>ホウホウ</t>
    </rPh>
    <phoneticPr fontId="2"/>
  </si>
  <si>
    <r>
      <t xml:space="preserve">算定額/年
</t>
    </r>
    <r>
      <rPr>
        <sz val="9"/>
        <color theme="1"/>
        <rFont val="ＭＳ Ｐ明朝"/>
        <family val="1"/>
        <charset val="128"/>
      </rPr>
      <t>（ＢとＣを比較して低い方の額）</t>
    </r>
    <r>
      <rPr>
        <sz val="11"/>
        <color theme="1"/>
        <rFont val="ＭＳ Ｐ明朝"/>
        <family val="1"/>
        <charset val="128"/>
      </rPr>
      <t>【Ｄ】</t>
    </r>
    <rPh sb="0" eb="2">
      <t>サンテイ</t>
    </rPh>
    <rPh sb="2" eb="3">
      <t>ガク</t>
    </rPh>
    <rPh sb="4" eb="5">
      <t>ネン</t>
    </rPh>
    <rPh sb="11" eb="13">
      <t>ヒカク</t>
    </rPh>
    <rPh sb="15" eb="16">
      <t>ヒク</t>
    </rPh>
    <rPh sb="17" eb="18">
      <t>ホウ</t>
    </rPh>
    <rPh sb="19" eb="20">
      <t>ガク</t>
    </rPh>
    <phoneticPr fontId="2"/>
  </si>
  <si>
    <t>改善内容（具体的に）</t>
    <rPh sb="0" eb="2">
      <t>カイゼン</t>
    </rPh>
    <rPh sb="2" eb="4">
      <t>ナイヨウ</t>
    </rPh>
    <rPh sb="5" eb="8">
      <t>グタイテキ</t>
    </rPh>
    <phoneticPr fontId="2"/>
  </si>
  <si>
    <t>合計</t>
    <rPh sb="0" eb="2">
      <t>ゴウケイ</t>
    </rPh>
    <phoneticPr fontId="2"/>
  </si>
  <si>
    <t>【支援員等賃金改善費加算】</t>
  </si>
  <si>
    <t>【キャリアアップ賃金改善費加算】</t>
    <rPh sb="8" eb="10">
      <t>チンギン</t>
    </rPh>
    <rPh sb="10" eb="12">
      <t>カイゼン</t>
    </rPh>
    <rPh sb="12" eb="13">
      <t>ヒ</t>
    </rPh>
    <rPh sb="13" eb="15">
      <t>カサン</t>
    </rPh>
    <phoneticPr fontId="2"/>
  </si>
  <si>
    <t>職員区分</t>
    <rPh sb="0" eb="2">
      <t>ショクイン</t>
    </rPh>
    <rPh sb="2" eb="4">
      <t>クブン</t>
    </rPh>
    <phoneticPr fontId="2"/>
  </si>
  <si>
    <t>要件</t>
    <rPh sb="0" eb="2">
      <t>ヨウケン</t>
    </rPh>
    <phoneticPr fontId="2"/>
  </si>
  <si>
    <t>加算基準額</t>
    <rPh sb="0" eb="2">
      <t>カサン</t>
    </rPh>
    <rPh sb="2" eb="4">
      <t>キジュン</t>
    </rPh>
    <rPh sb="4" eb="5">
      <t>ガク</t>
    </rPh>
    <phoneticPr fontId="2"/>
  </si>
  <si>
    <t>支援員Ⅰ</t>
    <rPh sb="0" eb="2">
      <t>シエン</t>
    </rPh>
    <rPh sb="2" eb="3">
      <t>イン</t>
    </rPh>
    <phoneticPr fontId="2"/>
  </si>
  <si>
    <t>１３１千円×勤務月数/12</t>
    <rPh sb="3" eb="4">
      <t>セン</t>
    </rPh>
    <rPh sb="6" eb="8">
      <t>キンム</t>
    </rPh>
    <rPh sb="8" eb="10">
      <t>ツキスウ</t>
    </rPh>
    <phoneticPr fontId="10"/>
  </si>
  <si>
    <t>支援員Ⅱ</t>
    <rPh sb="0" eb="2">
      <t>シエン</t>
    </rPh>
    <rPh sb="2" eb="3">
      <t>イン</t>
    </rPh>
    <phoneticPr fontId="2"/>
  </si>
  <si>
    <t>経験年数が5年以上の放課後児童支援員で，函館市が指定する研修を受講した者</t>
  </si>
  <si>
    <t>２６３千円×勤務月数/12</t>
    <rPh sb="3" eb="5">
      <t>センエン</t>
    </rPh>
    <rPh sb="6" eb="8">
      <t>キンム</t>
    </rPh>
    <rPh sb="8" eb="10">
      <t>ツキスウ</t>
    </rPh>
    <phoneticPr fontId="10"/>
  </si>
  <si>
    <t>支援員Ⅲ</t>
    <rPh sb="0" eb="2">
      <t>シエン</t>
    </rPh>
    <rPh sb="2" eb="3">
      <t>イン</t>
    </rPh>
    <phoneticPr fontId="2"/>
  </si>
  <si>
    <t>３９４千円×勤務月数/12</t>
    <rPh sb="3" eb="4">
      <t>セン</t>
    </rPh>
    <rPh sb="6" eb="8">
      <t>キンム</t>
    </rPh>
    <rPh sb="8" eb="10">
      <t>ツキスウ</t>
    </rPh>
    <phoneticPr fontId="10"/>
  </si>
  <si>
    <t>該当なし</t>
    <rPh sb="0" eb="2">
      <t>ガイトウ</t>
    </rPh>
    <phoneticPr fontId="2"/>
  </si>
  <si>
    <t>上記に当てはまらない職員</t>
    <rPh sb="0" eb="2">
      <t>ジョウキ</t>
    </rPh>
    <rPh sb="3" eb="4">
      <t>ア</t>
    </rPh>
    <rPh sb="10" eb="12">
      <t>ショクイン</t>
    </rPh>
    <phoneticPr fontId="2"/>
  </si>
  <si>
    <t>-</t>
    <phoneticPr fontId="2"/>
  </si>
  <si>
    <t>※「放課後児童支援員」とは加算前年度までに認定資格研修を受講済みのものをいう。</t>
    <rPh sb="2" eb="5">
      <t>ホウカゴ</t>
    </rPh>
    <rPh sb="5" eb="7">
      <t>ジドウ</t>
    </rPh>
    <rPh sb="7" eb="9">
      <t>シエン</t>
    </rPh>
    <rPh sb="9" eb="10">
      <t>イン</t>
    </rPh>
    <rPh sb="13" eb="15">
      <t>カサン</t>
    </rPh>
    <rPh sb="15" eb="18">
      <t>ゼンネンド</t>
    </rPh>
    <rPh sb="21" eb="23">
      <t>ニンテイ</t>
    </rPh>
    <rPh sb="23" eb="25">
      <t>シカク</t>
    </rPh>
    <rPh sb="25" eb="27">
      <t>ケンシュウ</t>
    </rPh>
    <rPh sb="28" eb="30">
      <t>ジュコウ</t>
    </rPh>
    <rPh sb="30" eb="31">
      <t>ズ</t>
    </rPh>
    <phoneticPr fontId="2"/>
  </si>
  <si>
    <t>基本給・手当・賞与
その他（　　　　　　）</t>
    <rPh sb="0" eb="3">
      <t>キホンキュウ</t>
    </rPh>
    <rPh sb="4" eb="6">
      <t>テアテ</t>
    </rPh>
    <rPh sb="7" eb="9">
      <t>ショウヨ</t>
    </rPh>
    <rPh sb="12" eb="13">
      <t>タ</t>
    </rPh>
    <phoneticPr fontId="2"/>
  </si>
  <si>
    <t>支援員Ⅰ</t>
    <rPh sb="0" eb="3">
      <t>シエンイン</t>
    </rPh>
    <phoneticPr fontId="2"/>
  </si>
  <si>
    <t>支援員Ⅱ</t>
    <rPh sb="0" eb="3">
      <t>シエンイン</t>
    </rPh>
    <phoneticPr fontId="2"/>
  </si>
  <si>
    <t>支援員Ⅲ</t>
    <rPh sb="0" eb="3">
      <t>シエンイン</t>
    </rPh>
    <phoneticPr fontId="2"/>
  </si>
  <si>
    <t>職員区分
【プルダウン
から選択】</t>
    <phoneticPr fontId="2"/>
  </si>
  <si>
    <t>育成支援
担当項目
【下記①～⑤
から選択】</t>
    <rPh sb="11" eb="13">
      <t>カキ</t>
    </rPh>
    <rPh sb="19" eb="21">
      <t>センタク</t>
    </rPh>
    <phoneticPr fontId="2"/>
  </si>
  <si>
    <t>加算基準額（賃金改善上限額）
/年【Ｂ】</t>
    <rPh sb="0" eb="2">
      <t>カサン</t>
    </rPh>
    <rPh sb="2" eb="4">
      <t>キジュン</t>
    </rPh>
    <rPh sb="4" eb="5">
      <t>ガク</t>
    </rPh>
    <rPh sb="6" eb="8">
      <t>チンギン</t>
    </rPh>
    <rPh sb="8" eb="10">
      <t>カイゼン</t>
    </rPh>
    <rPh sb="10" eb="13">
      <t>ジョウゲンガク</t>
    </rPh>
    <rPh sb="16" eb="17">
      <t>ネン</t>
    </rPh>
    <phoneticPr fontId="2"/>
  </si>
  <si>
    <t>円（ａ）</t>
    <rPh sb="0" eb="1">
      <t>エン</t>
    </rPh>
    <phoneticPr fontId="2"/>
  </si>
  <si>
    <t>円（ｂ）</t>
    <rPh sb="0" eb="1">
      <t>エン</t>
    </rPh>
    <phoneticPr fontId="2"/>
  </si>
  <si>
    <t>　イ　支援員等賃金改善費加算上限額1,678,000円または762,000円</t>
    <rPh sb="3" eb="5">
      <t>シエン</t>
    </rPh>
    <rPh sb="5" eb="7">
      <t>イントウ</t>
    </rPh>
    <rPh sb="7" eb="9">
      <t>チンギン</t>
    </rPh>
    <rPh sb="9" eb="11">
      <t>カイゼン</t>
    </rPh>
    <rPh sb="11" eb="12">
      <t>ヒ</t>
    </rPh>
    <rPh sb="12" eb="14">
      <t>カサン</t>
    </rPh>
    <rPh sb="14" eb="17">
      <t>ジョウゲンガク</t>
    </rPh>
    <rPh sb="26" eb="27">
      <t>エン</t>
    </rPh>
    <rPh sb="37" eb="38">
      <t>エン</t>
    </rPh>
    <phoneticPr fontId="10"/>
  </si>
  <si>
    <t>加算額　（次のア，イを比較して低い金額）</t>
    <rPh sb="0" eb="3">
      <t>カサンガク</t>
    </rPh>
    <rPh sb="5" eb="6">
      <t>ツギ</t>
    </rPh>
    <rPh sb="11" eb="13">
      <t>ヒカク</t>
    </rPh>
    <rPh sb="15" eb="16">
      <t>ヒク</t>
    </rPh>
    <rPh sb="17" eb="19">
      <t>キンガク</t>
    </rPh>
    <phoneticPr fontId="2"/>
  </si>
  <si>
    <t>　ア　キャリアアップ賃金改善費加算基準額【Ｂ】の合計欄と919,000円を比較して低い金額</t>
    <rPh sb="10" eb="12">
      <t>チンギン</t>
    </rPh>
    <rPh sb="12" eb="14">
      <t>カイゼン</t>
    </rPh>
    <rPh sb="14" eb="15">
      <t>ヒ</t>
    </rPh>
    <rPh sb="15" eb="17">
      <t>カサン</t>
    </rPh>
    <rPh sb="17" eb="19">
      <t>キジュン</t>
    </rPh>
    <rPh sb="19" eb="20">
      <t>ガク</t>
    </rPh>
    <rPh sb="24" eb="26">
      <t>ゴウケイ</t>
    </rPh>
    <rPh sb="26" eb="27">
      <t>ラン</t>
    </rPh>
    <rPh sb="35" eb="36">
      <t>エン</t>
    </rPh>
    <rPh sb="37" eb="39">
      <t>ヒカク</t>
    </rPh>
    <rPh sb="41" eb="42">
      <t>ヒク</t>
    </rPh>
    <rPh sb="43" eb="45">
      <t>キンガク</t>
    </rPh>
    <phoneticPr fontId="10"/>
  </si>
  <si>
    <t>　イ　キャリアアップ賃金改善費加算算定額【Ｄ】の合計欄</t>
    <rPh sb="10" eb="12">
      <t>チンギン</t>
    </rPh>
    <rPh sb="12" eb="14">
      <t>カイゼン</t>
    </rPh>
    <rPh sb="14" eb="15">
      <t>ヒ</t>
    </rPh>
    <rPh sb="15" eb="17">
      <t>カサン</t>
    </rPh>
    <rPh sb="17" eb="19">
      <t>サンテイ</t>
    </rPh>
    <rPh sb="19" eb="20">
      <t>ガク</t>
    </rPh>
    <rPh sb="24" eb="26">
      <t>ゴウケイ</t>
    </rPh>
    <rPh sb="26" eb="27">
      <t>ラン</t>
    </rPh>
    <phoneticPr fontId="2"/>
  </si>
  <si>
    <r>
      <t>令和</t>
    </r>
    <r>
      <rPr>
        <u/>
        <sz val="12"/>
        <color theme="1"/>
        <rFont val="ＭＳ Ｐゴシック"/>
        <family val="3"/>
        <charset val="128"/>
        <scheme val="major"/>
      </rPr>
      <t>　　　</t>
    </r>
    <rPh sb="0" eb="2">
      <t>レイワ</t>
    </rPh>
    <phoneticPr fontId="2"/>
  </si>
  <si>
    <r>
      <t>項目</t>
    </r>
    <r>
      <rPr>
        <sz val="9"/>
        <color theme="1"/>
        <rFont val="ＭＳ Ｐ明朝"/>
        <family val="1"/>
        <charset val="128"/>
      </rPr>
      <t>【該当項目を選択】</t>
    </r>
    <rPh sb="0" eb="2">
      <t>コウモク</t>
    </rPh>
    <rPh sb="3" eb="5">
      <t>ガイトウ</t>
    </rPh>
    <rPh sb="5" eb="7">
      <t>コウモク</t>
    </rPh>
    <rPh sb="8" eb="10">
      <t>センタク</t>
    </rPh>
    <phoneticPr fontId="2"/>
  </si>
  <si>
    <t>年度　支援員等賃金改善費加算・キャリアアップ賃金改善費加算　実績報告書</t>
    <rPh sb="30" eb="35">
      <t>ジッセキホウコクショ</t>
    </rPh>
    <phoneticPr fontId="2"/>
  </si>
  <si>
    <t>改善額/年
【Ａ】</t>
    <rPh sb="0" eb="2">
      <t>カイゼン</t>
    </rPh>
    <rPh sb="2" eb="3">
      <t>ガク</t>
    </rPh>
    <rPh sb="3" eb="4">
      <t>テイガク</t>
    </rPh>
    <rPh sb="4" eb="5">
      <t>ネン</t>
    </rPh>
    <phoneticPr fontId="2"/>
  </si>
  <si>
    <t>賃金改善
額/年
【Ｃ】</t>
    <rPh sb="0" eb="2">
      <t>チンギン</t>
    </rPh>
    <rPh sb="2" eb="4">
      <t>カイゼン</t>
    </rPh>
    <rPh sb="5" eb="6">
      <t>ガク</t>
    </rPh>
    <rPh sb="7" eb="8">
      <t>ネン</t>
    </rPh>
    <phoneticPr fontId="2"/>
  </si>
  <si>
    <t>　ア　支援員等賃金改善費加算改善額【Ａ】の合計欄</t>
    <rPh sb="3" eb="5">
      <t>シエン</t>
    </rPh>
    <rPh sb="5" eb="7">
      <t>イントウ</t>
    </rPh>
    <rPh sb="7" eb="9">
      <t>チンギン</t>
    </rPh>
    <rPh sb="9" eb="11">
      <t>カイゼン</t>
    </rPh>
    <rPh sb="11" eb="12">
      <t>ヒ</t>
    </rPh>
    <rPh sb="12" eb="14">
      <t>カサン</t>
    </rPh>
    <rPh sb="14" eb="16">
      <t>カイゼン</t>
    </rPh>
    <rPh sb="16" eb="17">
      <t>ガク</t>
    </rPh>
    <rPh sb="17" eb="18">
      <t>テイガク</t>
    </rPh>
    <rPh sb="21" eb="23">
      <t>ゴウケイ</t>
    </rPh>
    <rPh sb="23" eb="2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</si>
</sst>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ajor"/>
    </font>
    <font>
      <u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 diagonalUp="1">
      <left style="double">
        <color auto="1"/>
      </left>
      <right/>
      <top style="double">
        <color auto="1"/>
      </top>
      <bottom style="medium">
        <color auto="1"/>
      </bottom>
      <diagonal style="thin">
        <color theme="0" tint="-0.24994659260841701"/>
      </diagonal>
    </border>
    <border diagonalUp="1">
      <left/>
      <right style="double">
        <color auto="1"/>
      </right>
      <top style="double">
        <color auto="1"/>
      </top>
      <bottom style="medium">
        <color auto="1"/>
      </bottom>
      <diagonal style="thin">
        <color theme="0" tint="-0.24994659260841701"/>
      </diagonal>
    </border>
  </borders>
  <cellStyleXfs count="3">
    <xf numFmtId="0" fontId="0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38" fontId="6" fillId="2" borderId="0" xfId="2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8" fontId="6" fillId="0" borderId="0" xfId="2" applyFont="1" applyBorder="1" applyAlignment="1">
      <alignment vertical="center" shrinkToFit="1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8" fontId="11" fillId="0" borderId="37" xfId="2" applyFont="1" applyBorder="1" applyAlignment="1">
      <alignment vertical="center" shrinkToFit="1"/>
    </xf>
    <xf numFmtId="38" fontId="11" fillId="0" borderId="8" xfId="0" applyNumberFormat="1" applyFont="1" applyBorder="1" applyAlignment="1">
      <alignment horizontal="right"/>
    </xf>
    <xf numFmtId="38" fontId="11" fillId="0" borderId="4" xfId="2" applyFont="1" applyBorder="1" applyAlignment="1">
      <alignment horizontal="right"/>
    </xf>
    <xf numFmtId="38" fontId="11" fillId="0" borderId="8" xfId="2" applyFont="1" applyBorder="1" applyAlignment="1">
      <alignment horizontal="right"/>
    </xf>
    <xf numFmtId="38" fontId="11" fillId="0" borderId="37" xfId="2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38" fontId="11" fillId="3" borderId="4" xfId="2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38" fontId="11" fillId="3" borderId="23" xfId="2" applyFont="1" applyFill="1" applyBorder="1" applyAlignment="1" applyProtection="1">
      <alignment vertical="center" shrinkToFit="1"/>
      <protection locked="0"/>
    </xf>
    <xf numFmtId="38" fontId="11" fillId="3" borderId="28" xfId="2" applyFont="1" applyFill="1" applyBorder="1" applyAlignment="1" applyProtection="1">
      <alignment vertical="center" shrinkToFit="1"/>
      <protection locked="0"/>
    </xf>
    <xf numFmtId="38" fontId="11" fillId="0" borderId="32" xfId="2" applyFont="1" applyBorder="1" applyAlignment="1">
      <alignment vertical="center" shrinkToFit="1"/>
    </xf>
    <xf numFmtId="38" fontId="11" fillId="0" borderId="31" xfId="2" applyFont="1" applyBorder="1" applyAlignment="1">
      <alignment vertical="center" shrinkToFit="1"/>
    </xf>
    <xf numFmtId="38" fontId="11" fillId="0" borderId="24" xfId="2" applyFont="1" applyBorder="1" applyAlignment="1">
      <alignment vertical="center" shrinkToFit="1"/>
    </xf>
    <xf numFmtId="38" fontId="11" fillId="0" borderId="7" xfId="2" applyFont="1" applyBorder="1" applyAlignment="1">
      <alignment vertical="center" shrinkToFit="1"/>
    </xf>
    <xf numFmtId="38" fontId="11" fillId="0" borderId="29" xfId="2" applyFont="1" applyBorder="1" applyAlignment="1">
      <alignment vertical="center" shrinkToFit="1"/>
    </xf>
    <xf numFmtId="38" fontId="11" fillId="0" borderId="16" xfId="2" applyFont="1" applyBorder="1" applyAlignment="1">
      <alignment vertical="center" shrinkToFit="1"/>
    </xf>
    <xf numFmtId="38" fontId="11" fillId="3" borderId="6" xfId="2" applyFont="1" applyFill="1" applyBorder="1" applyAlignment="1" applyProtection="1">
      <alignment vertical="center" shrinkToFit="1"/>
      <protection locked="0"/>
    </xf>
    <xf numFmtId="38" fontId="11" fillId="3" borderId="25" xfId="2" applyFont="1" applyFill="1" applyBorder="1" applyAlignment="1" applyProtection="1">
      <alignment vertical="center" shrinkToFit="1"/>
      <protection locked="0"/>
    </xf>
    <xf numFmtId="38" fontId="11" fillId="3" borderId="15" xfId="2" applyFont="1" applyFill="1" applyBorder="1" applyAlignment="1" applyProtection="1">
      <alignment vertical="center" shrinkToFit="1"/>
      <protection locked="0"/>
    </xf>
    <xf numFmtId="38" fontId="11" fillId="3" borderId="30" xfId="2" applyFont="1" applyFill="1" applyBorder="1" applyAlignment="1" applyProtection="1">
      <alignment vertical="center" shrinkToFit="1"/>
      <protection locked="0"/>
    </xf>
    <xf numFmtId="38" fontId="11" fillId="0" borderId="3" xfId="2" applyFont="1" applyBorder="1" applyAlignment="1">
      <alignment horizontal="right"/>
    </xf>
    <xf numFmtId="38" fontId="11" fillId="0" borderId="2" xfId="2" applyFont="1" applyBorder="1" applyAlignment="1">
      <alignment horizontal="righ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11" fillId="0" borderId="38" xfId="2" applyFont="1" applyBorder="1" applyAlignment="1">
      <alignment vertical="center" shrinkToFit="1"/>
    </xf>
    <xf numFmtId="38" fontId="11" fillId="0" borderId="39" xfId="2" applyFont="1" applyBorder="1" applyAlignment="1">
      <alignment vertical="center" shrinkToFit="1"/>
    </xf>
    <xf numFmtId="38" fontId="11" fillId="0" borderId="43" xfId="2" applyFont="1" applyFill="1" applyBorder="1" applyAlignment="1">
      <alignment vertical="center" shrinkToFit="1"/>
    </xf>
    <xf numFmtId="38" fontId="11" fillId="0" borderId="44" xfId="2" applyFont="1" applyFill="1" applyBorder="1" applyAlignment="1">
      <alignment vertical="center" shrinkToFi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2889436</xdr:colOff>
          <xdr:row>27</xdr:row>
          <xdr:rowOff>367833</xdr:rowOff>
        </xdr:from>
        <xdr:to>
          <xdr:col>17</xdr:col>
          <xdr:colOff>609881</xdr:colOff>
          <xdr:row>36</xdr:row>
          <xdr:rowOff>7700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590A0DA-68FA-476A-B70E-8046CA130FF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Z$25:$AB$31" spid="_x0000_s21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794936" y="10542774"/>
              <a:ext cx="5201211" cy="29566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18210</xdr:colOff>
      <xdr:row>14</xdr:row>
      <xdr:rowOff>28523</xdr:rowOff>
    </xdr:from>
    <xdr:to>
      <xdr:col>4</xdr:col>
      <xdr:colOff>30536</xdr:colOff>
      <xdr:row>18</xdr:row>
      <xdr:rowOff>79420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2F4C18E-9653-4B41-820C-F0B00FC4D009}"/>
            </a:ext>
          </a:extLst>
        </xdr:cNvPr>
        <xdr:cNvSpPr/>
      </xdr:nvSpPr>
      <xdr:spPr>
        <a:xfrm>
          <a:off x="18210" y="6326229"/>
          <a:ext cx="2410385" cy="1216309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育成支援の担当項目</a:t>
          </a:r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①　学校との情報共有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②　保護者への連絡・情報共有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③　防災・防犯対策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④　要望・苦情への対応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⑤　児童虐待早期発見への取組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0</xdr:col>
      <xdr:colOff>20445</xdr:colOff>
      <xdr:row>18</xdr:row>
      <xdr:rowOff>94410</xdr:rowOff>
    </xdr:from>
    <xdr:to>
      <xdr:col>8</xdr:col>
      <xdr:colOff>76332</xdr:colOff>
      <xdr:row>24</xdr:row>
      <xdr:rowOff>210138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03421BD-A7EE-4A18-AB5C-FB14BB2D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5" y="7557528"/>
          <a:ext cx="4695122" cy="1964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2894198</xdr:colOff>
          <xdr:row>39</xdr:row>
          <xdr:rowOff>372595</xdr:rowOff>
        </xdr:from>
        <xdr:to>
          <xdr:col>18</xdr:col>
          <xdr:colOff>388842</xdr:colOff>
          <xdr:row>47</xdr:row>
          <xdr:rowOff>18768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3D1E0CC-360B-42E0-AD85-C9CEFF6F12F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Z$37:$AB$43" spid="_x0000_s31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900551" y="16811624"/>
              <a:ext cx="5625353" cy="26557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17924</xdr:colOff>
      <xdr:row>26</xdr:row>
      <xdr:rowOff>28523</xdr:rowOff>
    </xdr:from>
    <xdr:to>
      <xdr:col>4</xdr:col>
      <xdr:colOff>25488</xdr:colOff>
      <xdr:row>30</xdr:row>
      <xdr:rowOff>74658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281746-5EBB-41AE-A882-30A038022286}"/>
            </a:ext>
          </a:extLst>
        </xdr:cNvPr>
        <xdr:cNvSpPr/>
      </xdr:nvSpPr>
      <xdr:spPr>
        <a:xfrm>
          <a:off x="17924" y="12511876"/>
          <a:ext cx="2405623" cy="1211547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育成支援の担当項目</a:t>
          </a:r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①　学校との情報共有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②　保護者への連絡・情報共有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③　防災・防犯対策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④　要望・苦情への対応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⑤　児童虐待早期発見への取組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0</xdr:col>
      <xdr:colOff>26889</xdr:colOff>
      <xdr:row>30</xdr:row>
      <xdr:rowOff>94410</xdr:rowOff>
    </xdr:from>
    <xdr:to>
      <xdr:col>8</xdr:col>
      <xdr:colOff>87538</xdr:colOff>
      <xdr:row>36</xdr:row>
      <xdr:rowOff>210138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31232D-6BCD-46F2-8904-89B6B0D1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89" y="13743175"/>
          <a:ext cx="4695122" cy="1964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739589</xdr:colOff>
      <xdr:row>40</xdr:row>
      <xdr:rowOff>184056</xdr:rowOff>
    </xdr:from>
    <xdr:to>
      <xdr:col>8</xdr:col>
      <xdr:colOff>151548</xdr:colOff>
      <xdr:row>43</xdr:row>
      <xdr:rowOff>75958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C9DFBFC-73DE-4660-B283-F1F7CC88F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30824" y="17004085"/>
          <a:ext cx="2455197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EF4D-237C-4E85-BFF4-F40C0C092DDD}">
  <sheetPr>
    <tabColor rgb="FFFFFF00"/>
  </sheetPr>
  <dimension ref="A1:AD31"/>
  <sheetViews>
    <sheetView showZeros="0" tabSelected="1" view="pageBreakPreview" zoomScale="85" zoomScaleNormal="85" zoomScaleSheetLayoutView="85" workbookViewId="0">
      <selection activeCell="J6" sqref="J6"/>
    </sheetView>
  </sheetViews>
  <sheetFormatPr defaultColWidth="9" defaultRowHeight="25.5" customHeight="1" x14ac:dyDescent="0.25"/>
  <cols>
    <col min="1" max="1" width="4.86328125" style="4" customWidth="1"/>
    <col min="2" max="2" width="5.06640625" style="4" customWidth="1"/>
    <col min="3" max="3" width="12.3984375" style="4" customWidth="1"/>
    <col min="4" max="5" width="11.33203125" style="4" customWidth="1"/>
    <col min="6" max="6" width="6.86328125" style="4" customWidth="1"/>
    <col min="7" max="8" width="6.46484375" style="4" customWidth="1"/>
    <col min="9" max="9" width="19" style="4" customWidth="1"/>
    <col min="10" max="10" width="45.6640625" style="4" customWidth="1"/>
    <col min="11" max="11" width="13.265625" style="4" customWidth="1"/>
    <col min="12" max="12" width="8.46484375" style="4" customWidth="1"/>
    <col min="13" max="13" width="5.86328125" style="4" customWidth="1"/>
    <col min="14" max="14" width="8.46484375" style="4" customWidth="1"/>
    <col min="15" max="15" width="5.86328125" style="4" customWidth="1"/>
    <col min="16" max="16" width="14" style="4" customWidth="1"/>
    <col min="17" max="17" width="3.19921875" style="4" customWidth="1"/>
    <col min="18" max="18" width="9" style="4"/>
    <col min="19" max="19" width="7.3984375" style="5" customWidth="1"/>
    <col min="20" max="20" width="9.265625" style="5" customWidth="1"/>
    <col min="21" max="22" width="7.3984375" style="5" customWidth="1"/>
    <col min="23" max="23" width="10.46484375" style="5" customWidth="1"/>
    <col min="24" max="25" width="7.3984375" style="5" customWidth="1"/>
    <col min="26" max="26" width="9.73046875" style="5" customWidth="1"/>
    <col min="27" max="27" width="43" style="5" customWidth="1"/>
    <col min="28" max="28" width="25.86328125" style="5" customWidth="1"/>
    <col min="29" max="29" width="7.3984375" style="5" customWidth="1"/>
    <col min="30" max="30" width="9" style="5"/>
    <col min="31" max="16384" width="9" style="4"/>
  </cols>
  <sheetData>
    <row r="1" spans="1:30" ht="25.5" customHeight="1" x14ac:dyDescent="0.25">
      <c r="A1" s="3" t="s">
        <v>47</v>
      </c>
      <c r="B1" s="49"/>
      <c r="C1" s="48" t="s">
        <v>49</v>
      </c>
    </row>
    <row r="2" spans="1:30" s="1" customFormat="1" ht="25.5" customHeight="1" thickBot="1" x14ac:dyDescent="0.3">
      <c r="A2" s="2" t="s">
        <v>8</v>
      </c>
      <c r="B2" s="2"/>
      <c r="C2" s="119"/>
      <c r="D2" s="119"/>
      <c r="E2" s="119"/>
      <c r="F2" s="125" t="s">
        <v>9</v>
      </c>
      <c r="G2" s="125"/>
      <c r="H2" s="41"/>
      <c r="I2" s="6"/>
      <c r="P2" s="7" t="s">
        <v>10</v>
      </c>
      <c r="Q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33.75" customHeight="1" thickBot="1" x14ac:dyDescent="0.3">
      <c r="E3" s="126"/>
      <c r="F3" s="126"/>
      <c r="G3" s="126"/>
      <c r="H3" s="29"/>
      <c r="K3" s="35" t="s">
        <v>11</v>
      </c>
      <c r="L3" s="53" t="s">
        <v>4</v>
      </c>
      <c r="M3" s="54"/>
      <c r="N3" s="55"/>
      <c r="O3" s="56"/>
      <c r="P3" s="57"/>
      <c r="Q3" s="17"/>
    </row>
    <row r="4" spans="1:30" ht="26.35" customHeight="1" thickTop="1" x14ac:dyDescent="0.25">
      <c r="A4" s="58" t="s">
        <v>0</v>
      </c>
      <c r="B4" s="122" t="s">
        <v>12</v>
      </c>
      <c r="C4" s="123"/>
      <c r="D4" s="59" t="s">
        <v>39</v>
      </c>
      <c r="E4" s="61" t="s">
        <v>38</v>
      </c>
      <c r="F4" s="63" t="s">
        <v>13</v>
      </c>
      <c r="G4" s="65" t="s">
        <v>14</v>
      </c>
      <c r="H4" s="65"/>
      <c r="I4" s="65"/>
      <c r="J4" s="66"/>
      <c r="K4" s="67" t="s">
        <v>50</v>
      </c>
      <c r="L4" s="69" t="s">
        <v>40</v>
      </c>
      <c r="M4" s="63"/>
      <c r="N4" s="72" t="s">
        <v>51</v>
      </c>
      <c r="O4" s="73"/>
      <c r="P4" s="76" t="s">
        <v>15</v>
      </c>
      <c r="Q4" s="17"/>
    </row>
    <row r="5" spans="1:30" ht="26.35" customHeight="1" x14ac:dyDescent="0.25">
      <c r="A5" s="58"/>
      <c r="B5" s="124"/>
      <c r="C5" s="64"/>
      <c r="D5" s="60"/>
      <c r="E5" s="62"/>
      <c r="F5" s="64"/>
      <c r="G5" s="120" t="s">
        <v>3</v>
      </c>
      <c r="H5" s="121"/>
      <c r="I5" s="9" t="s">
        <v>48</v>
      </c>
      <c r="J5" s="10" t="s">
        <v>16</v>
      </c>
      <c r="K5" s="68"/>
      <c r="L5" s="70"/>
      <c r="M5" s="71"/>
      <c r="N5" s="74"/>
      <c r="O5" s="75"/>
      <c r="P5" s="77"/>
      <c r="Q5" s="17"/>
    </row>
    <row r="6" spans="1:30" ht="40.5" customHeight="1" x14ac:dyDescent="0.25">
      <c r="A6" s="78">
        <v>1</v>
      </c>
      <c r="B6" s="106"/>
      <c r="C6" s="107"/>
      <c r="D6" s="80"/>
      <c r="E6" s="82"/>
      <c r="F6" s="84"/>
      <c r="G6" s="110" t="s">
        <v>6</v>
      </c>
      <c r="H6" s="111"/>
      <c r="I6" s="36" t="s">
        <v>34</v>
      </c>
      <c r="J6" s="37"/>
      <c r="K6" s="86"/>
      <c r="L6" s="90" t="str">
        <f>IFERROR(INT(VLOOKUP(E6,$T$6:$U$10,2,FALSE)*F6/12),"")</f>
        <v/>
      </c>
      <c r="M6" s="91"/>
      <c r="N6" s="94"/>
      <c r="O6" s="95"/>
      <c r="P6" s="88">
        <f>MIN(L6,N6)</f>
        <v>0</v>
      </c>
      <c r="Q6" s="18"/>
      <c r="T6" s="4" t="s">
        <v>35</v>
      </c>
      <c r="U6" s="16">
        <v>131000</v>
      </c>
      <c r="W6" s="16">
        <v>1678000</v>
      </c>
    </row>
    <row r="7" spans="1:30" ht="40.5" customHeight="1" x14ac:dyDescent="0.25">
      <c r="A7" s="79"/>
      <c r="B7" s="108"/>
      <c r="C7" s="109"/>
      <c r="D7" s="81"/>
      <c r="E7" s="83"/>
      <c r="F7" s="85"/>
      <c r="G7" s="112" t="s">
        <v>7</v>
      </c>
      <c r="H7" s="113"/>
      <c r="I7" s="38" t="s">
        <v>34</v>
      </c>
      <c r="J7" s="50"/>
      <c r="K7" s="87"/>
      <c r="L7" s="92"/>
      <c r="M7" s="93"/>
      <c r="N7" s="96"/>
      <c r="O7" s="97"/>
      <c r="P7" s="89"/>
      <c r="Q7" s="18"/>
      <c r="T7" s="5" t="s">
        <v>36</v>
      </c>
      <c r="U7" s="16">
        <v>263000</v>
      </c>
      <c r="W7" s="16">
        <v>762000</v>
      </c>
    </row>
    <row r="8" spans="1:30" ht="40.5" customHeight="1" x14ac:dyDescent="0.25">
      <c r="A8" s="78">
        <v>2</v>
      </c>
      <c r="B8" s="106"/>
      <c r="C8" s="107"/>
      <c r="D8" s="80"/>
      <c r="E8" s="82"/>
      <c r="F8" s="84"/>
      <c r="G8" s="110" t="s">
        <v>6</v>
      </c>
      <c r="H8" s="111"/>
      <c r="I8" s="39" t="s">
        <v>34</v>
      </c>
      <c r="J8" s="51"/>
      <c r="K8" s="86"/>
      <c r="L8" s="90" t="str">
        <f t="shared" ref="L8" si="0">IFERROR(INT(VLOOKUP(E8,$T$6:$U$10,2,FALSE)*F8/12),"")</f>
        <v/>
      </c>
      <c r="M8" s="91"/>
      <c r="N8" s="94"/>
      <c r="O8" s="95"/>
      <c r="P8" s="88">
        <f t="shared" ref="P8" si="1">MIN(L8,N8)</f>
        <v>0</v>
      </c>
      <c r="Q8" s="18"/>
      <c r="T8" s="5" t="s">
        <v>37</v>
      </c>
      <c r="U8" s="16">
        <v>394000</v>
      </c>
      <c r="W8" s="16">
        <v>919000</v>
      </c>
    </row>
    <row r="9" spans="1:30" ht="40.5" customHeight="1" x14ac:dyDescent="0.25">
      <c r="A9" s="79"/>
      <c r="B9" s="108"/>
      <c r="C9" s="109"/>
      <c r="D9" s="81"/>
      <c r="E9" s="83"/>
      <c r="F9" s="85"/>
      <c r="G9" s="112" t="s">
        <v>7</v>
      </c>
      <c r="H9" s="113"/>
      <c r="I9" s="40" t="s">
        <v>34</v>
      </c>
      <c r="J9" s="52"/>
      <c r="K9" s="87"/>
      <c r="L9" s="92"/>
      <c r="M9" s="93"/>
      <c r="N9" s="96"/>
      <c r="O9" s="97"/>
      <c r="P9" s="89"/>
      <c r="Q9" s="18"/>
      <c r="T9" s="5" t="s">
        <v>30</v>
      </c>
    </row>
    <row r="10" spans="1:30" ht="40.5" customHeight="1" x14ac:dyDescent="0.25">
      <c r="A10" s="78">
        <v>3</v>
      </c>
      <c r="B10" s="106"/>
      <c r="C10" s="107"/>
      <c r="D10" s="80"/>
      <c r="E10" s="82"/>
      <c r="F10" s="84"/>
      <c r="G10" s="110" t="s">
        <v>6</v>
      </c>
      <c r="H10" s="111"/>
      <c r="I10" s="36" t="s">
        <v>34</v>
      </c>
      <c r="J10" s="37"/>
      <c r="K10" s="86"/>
      <c r="L10" s="90" t="str">
        <f t="shared" ref="L10" si="2">IFERROR(INT(VLOOKUP(E10,$T$6:$U$10,2,FALSE)*F10/12),"")</f>
        <v/>
      </c>
      <c r="M10" s="91"/>
      <c r="N10" s="94"/>
      <c r="O10" s="95"/>
      <c r="P10" s="88">
        <f t="shared" ref="P10" si="3">MIN(L10,N10)</f>
        <v>0</v>
      </c>
      <c r="Q10" s="18"/>
    </row>
    <row r="11" spans="1:30" ht="40.5" customHeight="1" x14ac:dyDescent="0.25">
      <c r="A11" s="79"/>
      <c r="B11" s="108"/>
      <c r="C11" s="109"/>
      <c r="D11" s="81"/>
      <c r="E11" s="83"/>
      <c r="F11" s="85"/>
      <c r="G11" s="112" t="s">
        <v>7</v>
      </c>
      <c r="H11" s="113"/>
      <c r="I11" s="38" t="s">
        <v>34</v>
      </c>
      <c r="J11" s="50"/>
      <c r="K11" s="87"/>
      <c r="L11" s="92"/>
      <c r="M11" s="93"/>
      <c r="N11" s="96"/>
      <c r="O11" s="97"/>
      <c r="P11" s="89"/>
      <c r="Q11" s="18"/>
    </row>
    <row r="12" spans="1:30" ht="40.5" customHeight="1" x14ac:dyDescent="0.25">
      <c r="A12" s="78">
        <v>4</v>
      </c>
      <c r="B12" s="106"/>
      <c r="C12" s="107"/>
      <c r="D12" s="80"/>
      <c r="E12" s="82"/>
      <c r="F12" s="84"/>
      <c r="G12" s="110" t="s">
        <v>6</v>
      </c>
      <c r="H12" s="111"/>
      <c r="I12" s="39" t="s">
        <v>34</v>
      </c>
      <c r="J12" s="51"/>
      <c r="K12" s="86"/>
      <c r="L12" s="90" t="str">
        <f t="shared" ref="L12" si="4">IFERROR(INT(VLOOKUP(E12,$T$6:$U$10,2,FALSE)*F12/12),"")</f>
        <v/>
      </c>
      <c r="M12" s="91"/>
      <c r="N12" s="94"/>
      <c r="O12" s="95"/>
      <c r="P12" s="88">
        <f t="shared" ref="P12" si="5">MIN(L12,N12)</f>
        <v>0</v>
      </c>
      <c r="Q12" s="18"/>
    </row>
    <row r="13" spans="1:30" ht="40.5" customHeight="1" thickBot="1" x14ac:dyDescent="0.3">
      <c r="A13" s="79"/>
      <c r="B13" s="108"/>
      <c r="C13" s="109"/>
      <c r="D13" s="81"/>
      <c r="E13" s="83"/>
      <c r="F13" s="85"/>
      <c r="G13" s="114" t="s">
        <v>7</v>
      </c>
      <c r="H13" s="115"/>
      <c r="I13" s="40" t="s">
        <v>34</v>
      </c>
      <c r="J13" s="52"/>
      <c r="K13" s="87"/>
      <c r="L13" s="92"/>
      <c r="M13" s="93"/>
      <c r="N13" s="96"/>
      <c r="O13" s="97"/>
      <c r="P13" s="89"/>
      <c r="Q13" s="18"/>
    </row>
    <row r="14" spans="1:30" ht="33.85" customHeight="1" thickTop="1" thickBot="1" x14ac:dyDescent="0.3">
      <c r="A14" s="116" t="s">
        <v>17</v>
      </c>
      <c r="B14" s="117"/>
      <c r="C14" s="118"/>
      <c r="D14" s="100"/>
      <c r="E14" s="100"/>
      <c r="F14" s="100"/>
      <c r="G14" s="100"/>
      <c r="H14" s="100"/>
      <c r="I14" s="100"/>
      <c r="J14" s="101"/>
      <c r="K14" s="34">
        <f>SUM(K6:K13)</f>
        <v>0</v>
      </c>
      <c r="L14" s="102">
        <f>SUM(L6:M13)</f>
        <v>0</v>
      </c>
      <c r="M14" s="103"/>
      <c r="N14" s="104">
        <f>SUM(N6:O13)</f>
        <v>0</v>
      </c>
      <c r="O14" s="105"/>
      <c r="P14" s="30">
        <f>SUM(P6:P13)</f>
        <v>0</v>
      </c>
      <c r="Q14" s="18"/>
    </row>
    <row r="15" spans="1:30" s="5" customFormat="1" ht="12" customHeight="1" thickTop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30" s="5" customFormat="1" ht="26.3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" t="s">
        <v>18</v>
      </c>
      <c r="K16" s="4"/>
      <c r="L16" s="4"/>
      <c r="M16" s="4"/>
      <c r="N16" s="4"/>
      <c r="O16" s="4"/>
      <c r="P16" s="4"/>
      <c r="Q16" s="4"/>
      <c r="R16" s="4"/>
    </row>
    <row r="17" spans="1:28" s="5" customFormat="1" ht="26.3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1" t="s">
        <v>44</v>
      </c>
      <c r="K17" s="4"/>
      <c r="L17" s="4"/>
      <c r="M17" s="98">
        <f>MIN(P18,P19)</f>
        <v>0</v>
      </c>
      <c r="N17" s="99"/>
      <c r="O17" s="11" t="s">
        <v>41</v>
      </c>
      <c r="P17" s="12"/>
      <c r="Q17" s="12"/>
      <c r="R17" s="4"/>
    </row>
    <row r="18" spans="1:28" s="5" customFormat="1" ht="26.3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1" t="s">
        <v>52</v>
      </c>
      <c r="K18" s="4"/>
      <c r="L18" s="4"/>
      <c r="M18" s="13"/>
      <c r="N18" s="13"/>
      <c r="O18" s="13"/>
      <c r="P18" s="31">
        <f>K14</f>
        <v>0</v>
      </c>
      <c r="Q18" s="19" t="s">
        <v>5</v>
      </c>
      <c r="R18" s="4"/>
    </row>
    <row r="19" spans="1:28" s="5" customFormat="1" ht="26.3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1" t="s">
        <v>43</v>
      </c>
      <c r="K19" s="4"/>
      <c r="L19" s="4"/>
      <c r="M19" s="13"/>
      <c r="N19" s="13"/>
      <c r="O19" s="13"/>
      <c r="P19" s="42"/>
      <c r="Q19" s="19" t="s">
        <v>5</v>
      </c>
      <c r="R19" s="4"/>
    </row>
    <row r="20" spans="1:28" s="5" customFormat="1" ht="13.5" customHeight="1" x14ac:dyDescent="0.25">
      <c r="A20" s="4"/>
      <c r="B20" s="23"/>
      <c r="C20" s="128"/>
      <c r="D20" s="128"/>
      <c r="E20" s="128"/>
      <c r="F20" s="128"/>
      <c r="G20" s="128"/>
      <c r="H20" s="21"/>
      <c r="I20" s="23"/>
      <c r="J20" s="1"/>
      <c r="K20" s="4"/>
      <c r="L20" s="4"/>
      <c r="M20" s="13"/>
      <c r="N20" s="13"/>
      <c r="O20" s="13"/>
      <c r="P20" s="12"/>
      <c r="Q20" s="12"/>
      <c r="R20" s="4"/>
    </row>
    <row r="21" spans="1:28" s="5" customFormat="1" ht="26.35" customHeight="1" x14ac:dyDescent="0.25">
      <c r="A21" s="4"/>
      <c r="B21" s="23"/>
      <c r="C21" s="127"/>
      <c r="D21" s="127"/>
      <c r="E21" s="127"/>
      <c r="F21" s="127"/>
      <c r="G21" s="127"/>
      <c r="H21" s="20"/>
      <c r="I21" s="24"/>
      <c r="J21" s="1" t="s">
        <v>19</v>
      </c>
      <c r="K21" s="4"/>
      <c r="L21" s="4"/>
      <c r="M21" s="13"/>
      <c r="N21" s="13"/>
      <c r="O21" s="13"/>
      <c r="P21" s="13"/>
      <c r="Q21" s="13"/>
      <c r="R21" s="4"/>
    </row>
    <row r="22" spans="1:28" s="5" customFormat="1" ht="26.35" customHeight="1" x14ac:dyDescent="0.3">
      <c r="A22" s="4"/>
      <c r="B22" s="23"/>
      <c r="C22" s="127"/>
      <c r="D22" s="127"/>
      <c r="E22" s="127"/>
      <c r="F22" s="127"/>
      <c r="G22" s="127"/>
      <c r="H22" s="20"/>
      <c r="I22" s="24"/>
      <c r="J22" s="1" t="s">
        <v>44</v>
      </c>
      <c r="K22" s="4"/>
      <c r="L22" s="4"/>
      <c r="M22" s="98">
        <f>MIN(P23,P24)</f>
        <v>0</v>
      </c>
      <c r="N22" s="99"/>
      <c r="O22" s="11" t="s">
        <v>42</v>
      </c>
      <c r="P22" s="12"/>
      <c r="Q22" s="12"/>
      <c r="R22" s="4"/>
    </row>
    <row r="23" spans="1:28" s="5" customFormat="1" ht="26.35" customHeight="1" x14ac:dyDescent="0.3">
      <c r="A23" s="4"/>
      <c r="B23" s="23"/>
      <c r="C23" s="127"/>
      <c r="D23" s="127"/>
      <c r="E23" s="127"/>
      <c r="F23" s="127"/>
      <c r="G23" s="127"/>
      <c r="H23" s="20"/>
      <c r="I23" s="24"/>
      <c r="J23" s="1" t="s">
        <v>45</v>
      </c>
      <c r="K23" s="4"/>
      <c r="L23" s="4"/>
      <c r="M23" s="13"/>
      <c r="N23" s="13"/>
      <c r="O23" s="13"/>
      <c r="P23" s="33">
        <f>MIN(L14,W8)</f>
        <v>0</v>
      </c>
      <c r="Q23" s="19" t="s">
        <v>5</v>
      </c>
      <c r="R23" s="14"/>
    </row>
    <row r="24" spans="1:28" s="5" customFormat="1" ht="26.35" customHeight="1" x14ac:dyDescent="0.3">
      <c r="A24" s="4"/>
      <c r="B24" s="23"/>
      <c r="C24" s="129"/>
      <c r="D24" s="129"/>
      <c r="E24" s="129"/>
      <c r="F24" s="129"/>
      <c r="G24" s="129"/>
      <c r="H24" s="22"/>
      <c r="I24" s="24"/>
      <c r="J24" s="1" t="s">
        <v>46</v>
      </c>
      <c r="K24" s="4"/>
      <c r="L24" s="4"/>
      <c r="M24" s="13"/>
      <c r="N24" s="13"/>
      <c r="O24" s="13"/>
      <c r="P24" s="32">
        <f>P14</f>
        <v>0</v>
      </c>
      <c r="Q24" s="19" t="s">
        <v>5</v>
      </c>
      <c r="R24" s="14"/>
    </row>
    <row r="25" spans="1:28" ht="18.75" customHeight="1" x14ac:dyDescent="0.25"/>
    <row r="26" spans="1:28" s="5" customFormat="1" ht="25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Z26" s="25" t="s">
        <v>20</v>
      </c>
      <c r="AA26" s="25" t="s">
        <v>21</v>
      </c>
      <c r="AB26" s="25" t="s">
        <v>22</v>
      </c>
    </row>
    <row r="27" spans="1:28" s="5" customFormat="1" ht="30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Z27" s="25" t="s">
        <v>23</v>
      </c>
      <c r="AA27" s="26" t="s">
        <v>1</v>
      </c>
      <c r="AB27" s="27" t="s">
        <v>24</v>
      </c>
    </row>
    <row r="28" spans="1:28" s="5" customFormat="1" ht="30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Z28" s="25" t="s">
        <v>25</v>
      </c>
      <c r="AA28" s="26" t="s">
        <v>26</v>
      </c>
      <c r="AB28" s="27" t="s">
        <v>27</v>
      </c>
    </row>
    <row r="29" spans="1:28" s="5" customFormat="1" ht="49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Z29" s="25" t="s">
        <v>28</v>
      </c>
      <c r="AA29" s="26" t="s">
        <v>2</v>
      </c>
      <c r="AB29" s="27" t="s">
        <v>29</v>
      </c>
    </row>
    <row r="30" spans="1:28" s="5" customFormat="1" ht="30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Z30" s="25" t="s">
        <v>30</v>
      </c>
      <c r="AA30" s="28" t="s">
        <v>31</v>
      </c>
      <c r="AB30" s="25" t="s">
        <v>32</v>
      </c>
    </row>
    <row r="31" spans="1:28" s="5" customFormat="1" ht="25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Z31" s="8" t="s">
        <v>33</v>
      </c>
      <c r="AA31" s="15"/>
      <c r="AB31" s="15"/>
    </row>
  </sheetData>
  <sheetProtection algorithmName="SHA-512" hashValue="ME7PCzlrlj6qYBxC2oLMrH8fWuY0EjNCaMwOTJkSxzmEhy+nXfzH9tbU1gzDLySrPODSZLcXAaQzsork0bffNQ==" saltValue="uoxLtMFwTxuZH5FWzbYP6w==" spinCount="100000" sheet="1" objects="1" scenarios="1" formatCells="0" formatColumns="0" formatRows="0" insertColumns="0" insertRows="0"/>
  <mergeCells count="70">
    <mergeCell ref="C23:G23"/>
    <mergeCell ref="C21:G21"/>
    <mergeCell ref="C20:G20"/>
    <mergeCell ref="C22:G22"/>
    <mergeCell ref="C24:G24"/>
    <mergeCell ref="C2:E2"/>
    <mergeCell ref="G5:H5"/>
    <mergeCell ref="G6:H6"/>
    <mergeCell ref="G7:H7"/>
    <mergeCell ref="G8:H8"/>
    <mergeCell ref="B4:C5"/>
    <mergeCell ref="B6:C7"/>
    <mergeCell ref="B8:C9"/>
    <mergeCell ref="F2:G2"/>
    <mergeCell ref="E3:G3"/>
    <mergeCell ref="G9:H9"/>
    <mergeCell ref="A14:C14"/>
    <mergeCell ref="A10:A11"/>
    <mergeCell ref="D10:D11"/>
    <mergeCell ref="E10:E11"/>
    <mergeCell ref="M17:N17"/>
    <mergeCell ref="M22:N22"/>
    <mergeCell ref="D14:J14"/>
    <mergeCell ref="L14:M14"/>
    <mergeCell ref="N14:O14"/>
    <mergeCell ref="B10:C11"/>
    <mergeCell ref="B12:C13"/>
    <mergeCell ref="L12:M13"/>
    <mergeCell ref="N12:O13"/>
    <mergeCell ref="G10:H10"/>
    <mergeCell ref="G11:H11"/>
    <mergeCell ref="G12:H12"/>
    <mergeCell ref="G13:H13"/>
    <mergeCell ref="F10:F11"/>
    <mergeCell ref="K10:K11"/>
    <mergeCell ref="L10:M11"/>
    <mergeCell ref="N10:O11"/>
    <mergeCell ref="P12:P13"/>
    <mergeCell ref="A12:A13"/>
    <mergeCell ref="D12:D13"/>
    <mergeCell ref="E12:E13"/>
    <mergeCell ref="F12:F13"/>
    <mergeCell ref="K12:K13"/>
    <mergeCell ref="L6:M7"/>
    <mergeCell ref="N6:O7"/>
    <mergeCell ref="P6:P7"/>
    <mergeCell ref="L8:M9"/>
    <mergeCell ref="N8:O9"/>
    <mergeCell ref="P8:P9"/>
    <mergeCell ref="P10:P11"/>
    <mergeCell ref="A8:A9"/>
    <mergeCell ref="D8:D9"/>
    <mergeCell ref="E8:E9"/>
    <mergeCell ref="F8:F9"/>
    <mergeCell ref="K8:K9"/>
    <mergeCell ref="A6:A7"/>
    <mergeCell ref="D6:D7"/>
    <mergeCell ref="E6:E7"/>
    <mergeCell ref="F6:F7"/>
    <mergeCell ref="K6:K7"/>
    <mergeCell ref="L3:P3"/>
    <mergeCell ref="A4:A5"/>
    <mergeCell ref="D4:D5"/>
    <mergeCell ref="E4:E5"/>
    <mergeCell ref="F4:F5"/>
    <mergeCell ref="G4:J4"/>
    <mergeCell ref="K4:K5"/>
    <mergeCell ref="L4:M5"/>
    <mergeCell ref="N4:O5"/>
    <mergeCell ref="P4:P5"/>
  </mergeCells>
  <phoneticPr fontId="2"/>
  <dataValidations count="3">
    <dataValidation type="list" errorStyle="warning" imeMode="disabled" allowBlank="1" showInputMessage="1" showErrorMessage="1" errorTitle="注意" error="選択肢があるセルに入力しようとしています。" sqref="P19" xr:uid="{C382F4A8-1409-4AFC-9FE9-E79F2CF0CAA3}">
      <formula1>$W$6:$W$7</formula1>
    </dataValidation>
    <dataValidation imeMode="disabled" allowBlank="1" showInputMessage="1" showErrorMessage="1" sqref="K6:K13 N6:O13 F6:F13 B1 H2 P18" xr:uid="{D025CA5B-B708-44EC-A06B-469790D47CFD}"/>
    <dataValidation type="list" errorStyle="warning" allowBlank="1" showInputMessage="1" showErrorMessage="1" errorTitle="注意" error="選択肢があるセルに入力しようとしています。" sqref="E6:E13" xr:uid="{D48F4AF7-AFDB-4FAE-ADC5-4C2597272386}">
      <formula1>$T$6:$T$9</formula1>
    </dataValidation>
  </dataValidations>
  <printOptions horizontalCentered="1"/>
  <pageMargins left="0.51181102362204722" right="0.11811023622047245" top="0.55118110236220474" bottom="0" header="0.31496062992125984" footer="0.31496062992125984"/>
  <pageSetup paperSize="9" scale="75" orientation="landscape" r:id="rId1"/>
  <headerFooter>
    <oddHeader>&amp;L&amp;9（様式４）</oddHeader>
  </headerFooter>
  <rowBreaks count="1" manualBreakCount="1">
    <brk id="2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1D2E-AA73-47C3-B81C-2554259B358D}">
  <sheetPr>
    <tabColor rgb="FFFFFF00"/>
  </sheetPr>
  <dimension ref="A1:AD43"/>
  <sheetViews>
    <sheetView showZeros="0" view="pageBreakPreview" zoomScale="85" zoomScaleNormal="85" zoomScaleSheetLayoutView="85" workbookViewId="0">
      <selection activeCell="J2" sqref="J2"/>
    </sheetView>
  </sheetViews>
  <sheetFormatPr defaultColWidth="9" defaultRowHeight="25.5" customHeight="1" x14ac:dyDescent="0.25"/>
  <cols>
    <col min="1" max="1" width="4.86328125" style="4" customWidth="1"/>
    <col min="2" max="2" width="5.06640625" style="4" customWidth="1"/>
    <col min="3" max="3" width="12.3984375" style="4" customWidth="1"/>
    <col min="4" max="5" width="11.33203125" style="4" customWidth="1"/>
    <col min="6" max="6" width="6.86328125" style="4" customWidth="1"/>
    <col min="7" max="8" width="6.46484375" style="4" customWidth="1"/>
    <col min="9" max="9" width="19" style="4" customWidth="1"/>
    <col min="10" max="10" width="45.6640625" style="4" customWidth="1"/>
    <col min="11" max="11" width="13.265625" style="4" customWidth="1"/>
    <col min="12" max="12" width="8.46484375" style="4" customWidth="1"/>
    <col min="13" max="13" width="5.86328125" style="4" customWidth="1"/>
    <col min="14" max="14" width="8.46484375" style="4" customWidth="1"/>
    <col min="15" max="15" width="5.86328125" style="4" customWidth="1"/>
    <col min="16" max="16" width="14" style="4" customWidth="1"/>
    <col min="17" max="17" width="3.19921875" style="4" customWidth="1"/>
    <col min="18" max="18" width="9" style="4"/>
    <col min="19" max="19" width="7.3984375" style="5" customWidth="1"/>
    <col min="20" max="20" width="9.265625" style="5" customWidth="1"/>
    <col min="21" max="21" width="9.796875" style="5" customWidth="1"/>
    <col min="22" max="22" width="7.3984375" style="5" customWidth="1"/>
    <col min="23" max="23" width="10.46484375" style="5" customWidth="1"/>
    <col min="24" max="25" width="7.3984375" style="5" customWidth="1"/>
    <col min="26" max="26" width="9.73046875" style="5" customWidth="1"/>
    <col min="27" max="27" width="43" style="5" customWidth="1"/>
    <col min="28" max="28" width="25.86328125" style="5" customWidth="1"/>
    <col min="29" max="29" width="7.3984375" style="5" customWidth="1"/>
    <col min="30" max="30" width="9" style="5"/>
    <col min="31" max="16384" width="9" style="4"/>
  </cols>
  <sheetData>
    <row r="1" spans="1:30" ht="25.5" customHeight="1" x14ac:dyDescent="0.25">
      <c r="A1" s="3" t="s">
        <v>47</v>
      </c>
      <c r="B1" s="49"/>
      <c r="C1" s="48" t="s">
        <v>49</v>
      </c>
    </row>
    <row r="2" spans="1:30" s="1" customFormat="1" ht="25.5" customHeight="1" thickBot="1" x14ac:dyDescent="0.3">
      <c r="A2" s="2" t="s">
        <v>8</v>
      </c>
      <c r="B2" s="2"/>
      <c r="C2" s="119"/>
      <c r="D2" s="119"/>
      <c r="E2" s="119"/>
      <c r="F2" s="125" t="s">
        <v>9</v>
      </c>
      <c r="G2" s="125"/>
      <c r="H2" s="41"/>
      <c r="I2" s="6"/>
      <c r="P2" s="7" t="s">
        <v>10</v>
      </c>
      <c r="Q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33.75" customHeight="1" thickBot="1" x14ac:dyDescent="0.3">
      <c r="E3" s="126"/>
      <c r="F3" s="126"/>
      <c r="G3" s="126"/>
      <c r="H3" s="29"/>
      <c r="K3" s="35" t="s">
        <v>11</v>
      </c>
      <c r="L3" s="53" t="s">
        <v>4</v>
      </c>
      <c r="M3" s="54"/>
      <c r="N3" s="55"/>
      <c r="O3" s="56"/>
      <c r="P3" s="57"/>
      <c r="Q3" s="17"/>
    </row>
    <row r="4" spans="1:30" ht="26.35" customHeight="1" thickTop="1" x14ac:dyDescent="0.25">
      <c r="A4" s="58" t="s">
        <v>0</v>
      </c>
      <c r="B4" s="122" t="s">
        <v>12</v>
      </c>
      <c r="C4" s="123"/>
      <c r="D4" s="59" t="s">
        <v>39</v>
      </c>
      <c r="E4" s="61" t="s">
        <v>38</v>
      </c>
      <c r="F4" s="63" t="s">
        <v>13</v>
      </c>
      <c r="G4" s="65" t="s">
        <v>14</v>
      </c>
      <c r="H4" s="65"/>
      <c r="I4" s="65"/>
      <c r="J4" s="66"/>
      <c r="K4" s="67" t="s">
        <v>50</v>
      </c>
      <c r="L4" s="69" t="s">
        <v>40</v>
      </c>
      <c r="M4" s="63"/>
      <c r="N4" s="72" t="s">
        <v>51</v>
      </c>
      <c r="O4" s="73"/>
      <c r="P4" s="76" t="s">
        <v>15</v>
      </c>
      <c r="Q4" s="17"/>
    </row>
    <row r="5" spans="1:30" ht="26.35" customHeight="1" x14ac:dyDescent="0.25">
      <c r="A5" s="58"/>
      <c r="B5" s="124"/>
      <c r="C5" s="64"/>
      <c r="D5" s="60"/>
      <c r="E5" s="62"/>
      <c r="F5" s="64"/>
      <c r="G5" s="120" t="s">
        <v>3</v>
      </c>
      <c r="H5" s="121"/>
      <c r="I5" s="46" t="s">
        <v>48</v>
      </c>
      <c r="J5" s="47" t="s">
        <v>16</v>
      </c>
      <c r="K5" s="68"/>
      <c r="L5" s="70"/>
      <c r="M5" s="71"/>
      <c r="N5" s="74"/>
      <c r="O5" s="75"/>
      <c r="P5" s="77"/>
      <c r="Q5" s="17"/>
    </row>
    <row r="6" spans="1:30" ht="40.5" customHeight="1" x14ac:dyDescent="0.25">
      <c r="A6" s="78">
        <v>1</v>
      </c>
      <c r="B6" s="106"/>
      <c r="C6" s="107"/>
      <c r="D6" s="80"/>
      <c r="E6" s="82"/>
      <c r="F6" s="84"/>
      <c r="G6" s="110" t="s">
        <v>6</v>
      </c>
      <c r="H6" s="111"/>
      <c r="I6" s="36" t="s">
        <v>34</v>
      </c>
      <c r="J6" s="37"/>
      <c r="K6" s="86"/>
      <c r="L6" s="90" t="str">
        <f>IFERROR(INT(VLOOKUP(E6,$T$6:$U$10,2,FALSE)*F6/12),"")</f>
        <v/>
      </c>
      <c r="M6" s="91"/>
      <c r="N6" s="94"/>
      <c r="O6" s="95"/>
      <c r="P6" s="88">
        <f>MIN(L6,N6)</f>
        <v>0</v>
      </c>
      <c r="Q6" s="18"/>
      <c r="T6" s="4" t="s">
        <v>35</v>
      </c>
      <c r="U6" s="16">
        <v>131000</v>
      </c>
      <c r="W6" s="16">
        <v>1678000</v>
      </c>
    </row>
    <row r="7" spans="1:30" ht="40.5" customHeight="1" x14ac:dyDescent="0.25">
      <c r="A7" s="79"/>
      <c r="B7" s="108"/>
      <c r="C7" s="109"/>
      <c r="D7" s="81"/>
      <c r="E7" s="83"/>
      <c r="F7" s="85"/>
      <c r="G7" s="112" t="s">
        <v>7</v>
      </c>
      <c r="H7" s="113"/>
      <c r="I7" s="38" t="s">
        <v>34</v>
      </c>
      <c r="J7" s="50"/>
      <c r="K7" s="87"/>
      <c r="L7" s="92"/>
      <c r="M7" s="93"/>
      <c r="N7" s="96"/>
      <c r="O7" s="97"/>
      <c r="P7" s="89"/>
      <c r="Q7" s="18"/>
      <c r="T7" s="5" t="s">
        <v>36</v>
      </c>
      <c r="U7" s="16">
        <v>263000</v>
      </c>
      <c r="W7" s="16">
        <v>762000</v>
      </c>
    </row>
    <row r="8" spans="1:30" ht="40.5" customHeight="1" x14ac:dyDescent="0.25">
      <c r="A8" s="78">
        <v>2</v>
      </c>
      <c r="B8" s="106"/>
      <c r="C8" s="107"/>
      <c r="D8" s="80"/>
      <c r="E8" s="82"/>
      <c r="F8" s="84"/>
      <c r="G8" s="110" t="s">
        <v>6</v>
      </c>
      <c r="H8" s="111"/>
      <c r="I8" s="39" t="s">
        <v>34</v>
      </c>
      <c r="J8" s="51"/>
      <c r="K8" s="86"/>
      <c r="L8" s="90" t="str">
        <f t="shared" ref="L8" si="0">IFERROR(INT(VLOOKUP(E8,$T$6:$U$10,2,FALSE)*F8/12),"")</f>
        <v/>
      </c>
      <c r="M8" s="91"/>
      <c r="N8" s="94"/>
      <c r="O8" s="95"/>
      <c r="P8" s="88">
        <f t="shared" ref="P8" si="1">MIN(L8,N8)</f>
        <v>0</v>
      </c>
      <c r="Q8" s="18"/>
      <c r="T8" s="5" t="s">
        <v>37</v>
      </c>
      <c r="U8" s="16">
        <v>394000</v>
      </c>
      <c r="W8" s="16">
        <v>919000</v>
      </c>
    </row>
    <row r="9" spans="1:30" ht="40.5" customHeight="1" x14ac:dyDescent="0.25">
      <c r="A9" s="79"/>
      <c r="B9" s="108"/>
      <c r="C9" s="109"/>
      <c r="D9" s="81"/>
      <c r="E9" s="83"/>
      <c r="F9" s="85"/>
      <c r="G9" s="112" t="s">
        <v>7</v>
      </c>
      <c r="H9" s="113"/>
      <c r="I9" s="40" t="s">
        <v>34</v>
      </c>
      <c r="J9" s="52"/>
      <c r="K9" s="87"/>
      <c r="L9" s="92"/>
      <c r="M9" s="93"/>
      <c r="N9" s="96"/>
      <c r="O9" s="97"/>
      <c r="P9" s="89"/>
      <c r="Q9" s="18"/>
      <c r="T9" s="5" t="s">
        <v>30</v>
      </c>
    </row>
    <row r="10" spans="1:30" ht="40.5" customHeight="1" x14ac:dyDescent="0.25">
      <c r="A10" s="78">
        <v>3</v>
      </c>
      <c r="B10" s="106"/>
      <c r="C10" s="107"/>
      <c r="D10" s="80"/>
      <c r="E10" s="82"/>
      <c r="F10" s="84"/>
      <c r="G10" s="110" t="s">
        <v>6</v>
      </c>
      <c r="H10" s="111"/>
      <c r="I10" s="36" t="s">
        <v>34</v>
      </c>
      <c r="J10" s="37"/>
      <c r="K10" s="86"/>
      <c r="L10" s="90" t="str">
        <f t="shared" ref="L10" si="2">IFERROR(INT(VLOOKUP(E10,$T$6:$U$10,2,FALSE)*F10/12),"")</f>
        <v/>
      </c>
      <c r="M10" s="91"/>
      <c r="N10" s="94"/>
      <c r="O10" s="95"/>
      <c r="P10" s="88">
        <f t="shared" ref="P10" si="3">MIN(L10,N10)</f>
        <v>0</v>
      </c>
      <c r="Q10" s="18"/>
    </row>
    <row r="11" spans="1:30" ht="40.5" customHeight="1" x14ac:dyDescent="0.25">
      <c r="A11" s="79"/>
      <c r="B11" s="108"/>
      <c r="C11" s="109"/>
      <c r="D11" s="81"/>
      <c r="E11" s="83"/>
      <c r="F11" s="85"/>
      <c r="G11" s="112" t="s">
        <v>7</v>
      </c>
      <c r="H11" s="113"/>
      <c r="I11" s="38" t="s">
        <v>34</v>
      </c>
      <c r="J11" s="50"/>
      <c r="K11" s="87"/>
      <c r="L11" s="92"/>
      <c r="M11" s="93"/>
      <c r="N11" s="96"/>
      <c r="O11" s="97"/>
      <c r="P11" s="89"/>
      <c r="Q11" s="18"/>
    </row>
    <row r="12" spans="1:30" ht="40.5" customHeight="1" x14ac:dyDescent="0.25">
      <c r="A12" s="78">
        <v>4</v>
      </c>
      <c r="B12" s="106"/>
      <c r="C12" s="107"/>
      <c r="D12" s="80"/>
      <c r="E12" s="82"/>
      <c r="F12" s="84"/>
      <c r="G12" s="110" t="s">
        <v>6</v>
      </c>
      <c r="H12" s="111"/>
      <c r="I12" s="39" t="s">
        <v>34</v>
      </c>
      <c r="J12" s="51"/>
      <c r="K12" s="86"/>
      <c r="L12" s="90" t="str">
        <f t="shared" ref="L12" si="4">IFERROR(INT(VLOOKUP(E12,$T$6:$U$10,2,FALSE)*F12/12),"")</f>
        <v/>
      </c>
      <c r="M12" s="91"/>
      <c r="N12" s="94"/>
      <c r="O12" s="95"/>
      <c r="P12" s="88">
        <f t="shared" ref="P12" si="5">MIN(L12,N12)</f>
        <v>0</v>
      </c>
      <c r="Q12" s="18"/>
      <c r="U12" s="16"/>
      <c r="W12" s="16"/>
    </row>
    <row r="13" spans="1:30" ht="40.5" customHeight="1" x14ac:dyDescent="0.25">
      <c r="A13" s="79"/>
      <c r="B13" s="108"/>
      <c r="C13" s="109"/>
      <c r="D13" s="81"/>
      <c r="E13" s="83"/>
      <c r="F13" s="85"/>
      <c r="G13" s="112" t="s">
        <v>7</v>
      </c>
      <c r="H13" s="113"/>
      <c r="I13" s="40" t="s">
        <v>34</v>
      </c>
      <c r="J13" s="52"/>
      <c r="K13" s="87"/>
      <c r="L13" s="92"/>
      <c r="M13" s="93"/>
      <c r="N13" s="96"/>
      <c r="O13" s="97"/>
      <c r="P13" s="89"/>
      <c r="Q13" s="18"/>
    </row>
    <row r="14" spans="1:30" ht="40.5" customHeight="1" x14ac:dyDescent="0.25">
      <c r="A14" s="78">
        <v>5</v>
      </c>
      <c r="B14" s="106"/>
      <c r="C14" s="107"/>
      <c r="D14" s="80"/>
      <c r="E14" s="82"/>
      <c r="F14" s="84"/>
      <c r="G14" s="110" t="s">
        <v>6</v>
      </c>
      <c r="H14" s="111"/>
      <c r="I14" s="36" t="s">
        <v>34</v>
      </c>
      <c r="J14" s="37"/>
      <c r="K14" s="86"/>
      <c r="L14" s="90" t="str">
        <f t="shared" ref="L14" si="6">IFERROR(INT(VLOOKUP(E14,$T$6:$U$10,2,FALSE)*F14/12),"")</f>
        <v/>
      </c>
      <c r="M14" s="91"/>
      <c r="N14" s="94"/>
      <c r="O14" s="95"/>
      <c r="P14" s="88">
        <f t="shared" ref="P14" si="7">MIN(L14,N14)</f>
        <v>0</v>
      </c>
      <c r="Q14" s="18"/>
    </row>
    <row r="15" spans="1:30" ht="40.5" customHeight="1" x14ac:dyDescent="0.25">
      <c r="A15" s="79"/>
      <c r="B15" s="108"/>
      <c r="C15" s="109"/>
      <c r="D15" s="81"/>
      <c r="E15" s="83"/>
      <c r="F15" s="85"/>
      <c r="G15" s="112" t="s">
        <v>7</v>
      </c>
      <c r="H15" s="113"/>
      <c r="I15" s="38" t="s">
        <v>34</v>
      </c>
      <c r="J15" s="50"/>
      <c r="K15" s="87"/>
      <c r="L15" s="92"/>
      <c r="M15" s="93"/>
      <c r="N15" s="96"/>
      <c r="O15" s="97"/>
      <c r="P15" s="89"/>
      <c r="Q15" s="18"/>
    </row>
    <row r="16" spans="1:30" ht="40.5" customHeight="1" x14ac:dyDescent="0.25">
      <c r="A16" s="78">
        <v>6</v>
      </c>
      <c r="B16" s="106"/>
      <c r="C16" s="107"/>
      <c r="D16" s="80"/>
      <c r="E16" s="82"/>
      <c r="F16" s="84"/>
      <c r="G16" s="110" t="s">
        <v>6</v>
      </c>
      <c r="H16" s="111"/>
      <c r="I16" s="39" t="s">
        <v>34</v>
      </c>
      <c r="J16" s="51"/>
      <c r="K16" s="86"/>
      <c r="L16" s="90" t="str">
        <f t="shared" ref="L16" si="8">IFERROR(INT(VLOOKUP(E16,$T$6:$U$10,2,FALSE)*F16/12),"")</f>
        <v/>
      </c>
      <c r="M16" s="91"/>
      <c r="N16" s="94"/>
      <c r="O16" s="95"/>
      <c r="P16" s="88">
        <f t="shared" ref="P16" si="9">MIN(L16,N16)</f>
        <v>0</v>
      </c>
      <c r="Q16" s="18"/>
      <c r="U16" s="16"/>
      <c r="W16" s="16"/>
    </row>
    <row r="17" spans="1:23" ht="40.5" customHeight="1" x14ac:dyDescent="0.25">
      <c r="A17" s="79"/>
      <c r="B17" s="108"/>
      <c r="C17" s="109"/>
      <c r="D17" s="81"/>
      <c r="E17" s="83"/>
      <c r="F17" s="85"/>
      <c r="G17" s="112" t="s">
        <v>7</v>
      </c>
      <c r="H17" s="113"/>
      <c r="I17" s="40" t="s">
        <v>34</v>
      </c>
      <c r="J17" s="52"/>
      <c r="K17" s="87"/>
      <c r="L17" s="92"/>
      <c r="M17" s="93"/>
      <c r="N17" s="96"/>
      <c r="O17" s="97"/>
      <c r="P17" s="89"/>
      <c r="Q17" s="18"/>
    </row>
    <row r="18" spans="1:23" ht="40.5" customHeight="1" x14ac:dyDescent="0.25">
      <c r="A18" s="78">
        <v>7</v>
      </c>
      <c r="B18" s="106"/>
      <c r="C18" s="107"/>
      <c r="D18" s="80"/>
      <c r="E18" s="82"/>
      <c r="F18" s="84"/>
      <c r="G18" s="110" t="s">
        <v>6</v>
      </c>
      <c r="H18" s="111"/>
      <c r="I18" s="36" t="s">
        <v>34</v>
      </c>
      <c r="J18" s="37"/>
      <c r="K18" s="86"/>
      <c r="L18" s="90" t="str">
        <f t="shared" ref="L18" si="10">IFERROR(INT(VLOOKUP(E18,$T$6:$U$10,2,FALSE)*F18/12),"")</f>
        <v/>
      </c>
      <c r="M18" s="91"/>
      <c r="N18" s="94"/>
      <c r="O18" s="95"/>
      <c r="P18" s="88">
        <f t="shared" ref="P18" si="11">MIN(L18,N18)</f>
        <v>0</v>
      </c>
      <c r="Q18" s="18"/>
    </row>
    <row r="19" spans="1:23" ht="40.5" customHeight="1" x14ac:dyDescent="0.25">
      <c r="A19" s="79"/>
      <c r="B19" s="108"/>
      <c r="C19" s="109"/>
      <c r="D19" s="81"/>
      <c r="E19" s="83"/>
      <c r="F19" s="85"/>
      <c r="G19" s="112" t="s">
        <v>7</v>
      </c>
      <c r="H19" s="113"/>
      <c r="I19" s="38" t="s">
        <v>34</v>
      </c>
      <c r="J19" s="50"/>
      <c r="K19" s="87"/>
      <c r="L19" s="92"/>
      <c r="M19" s="93"/>
      <c r="N19" s="96"/>
      <c r="O19" s="97"/>
      <c r="P19" s="89"/>
      <c r="Q19" s="18"/>
    </row>
    <row r="20" spans="1:23" ht="40.5" customHeight="1" x14ac:dyDescent="0.25">
      <c r="A20" s="78">
        <v>8</v>
      </c>
      <c r="B20" s="106"/>
      <c r="C20" s="107"/>
      <c r="D20" s="80"/>
      <c r="E20" s="82"/>
      <c r="F20" s="84"/>
      <c r="G20" s="110" t="s">
        <v>6</v>
      </c>
      <c r="H20" s="111"/>
      <c r="I20" s="39" t="s">
        <v>34</v>
      </c>
      <c r="J20" s="51"/>
      <c r="K20" s="86"/>
      <c r="L20" s="90" t="str">
        <f t="shared" ref="L20" si="12">IFERROR(INT(VLOOKUP(E20,$T$6:$U$10,2,FALSE)*F20/12),"")</f>
        <v/>
      </c>
      <c r="M20" s="91"/>
      <c r="N20" s="94"/>
      <c r="O20" s="95"/>
      <c r="P20" s="88">
        <f t="shared" ref="P20" si="13">MIN(L20,N20)</f>
        <v>0</v>
      </c>
      <c r="Q20" s="18"/>
      <c r="U20" s="16"/>
      <c r="W20" s="16"/>
    </row>
    <row r="21" spans="1:23" ht="40.5" customHeight="1" x14ac:dyDescent="0.25">
      <c r="A21" s="79"/>
      <c r="B21" s="108"/>
      <c r="C21" s="109"/>
      <c r="D21" s="81"/>
      <c r="E21" s="83"/>
      <c r="F21" s="85"/>
      <c r="G21" s="112" t="s">
        <v>7</v>
      </c>
      <c r="H21" s="113"/>
      <c r="I21" s="40" t="s">
        <v>34</v>
      </c>
      <c r="J21" s="52"/>
      <c r="K21" s="87"/>
      <c r="L21" s="92"/>
      <c r="M21" s="93"/>
      <c r="N21" s="96"/>
      <c r="O21" s="97"/>
      <c r="P21" s="89"/>
      <c r="Q21" s="18"/>
    </row>
    <row r="22" spans="1:23" ht="40.5" customHeight="1" x14ac:dyDescent="0.25">
      <c r="A22" s="78">
        <v>9</v>
      </c>
      <c r="B22" s="106"/>
      <c r="C22" s="107"/>
      <c r="D22" s="80"/>
      <c r="E22" s="82"/>
      <c r="F22" s="84"/>
      <c r="G22" s="110" t="s">
        <v>6</v>
      </c>
      <c r="H22" s="111"/>
      <c r="I22" s="36" t="s">
        <v>34</v>
      </c>
      <c r="J22" s="37"/>
      <c r="K22" s="86"/>
      <c r="L22" s="90" t="str">
        <f t="shared" ref="L22" si="14">IFERROR(INT(VLOOKUP(E22,$T$6:$U$10,2,FALSE)*F22/12),"")</f>
        <v/>
      </c>
      <c r="M22" s="91"/>
      <c r="N22" s="94"/>
      <c r="O22" s="95"/>
      <c r="P22" s="88">
        <f t="shared" ref="P22" si="15">MIN(L22,N22)</f>
        <v>0</v>
      </c>
      <c r="Q22" s="18"/>
    </row>
    <row r="23" spans="1:23" ht="40.5" customHeight="1" x14ac:dyDescent="0.25">
      <c r="A23" s="79"/>
      <c r="B23" s="108"/>
      <c r="C23" s="109"/>
      <c r="D23" s="81"/>
      <c r="E23" s="83"/>
      <c r="F23" s="85"/>
      <c r="G23" s="112" t="s">
        <v>7</v>
      </c>
      <c r="H23" s="113"/>
      <c r="I23" s="38" t="s">
        <v>34</v>
      </c>
      <c r="J23" s="50"/>
      <c r="K23" s="87"/>
      <c r="L23" s="92"/>
      <c r="M23" s="93"/>
      <c r="N23" s="96"/>
      <c r="O23" s="97"/>
      <c r="P23" s="89"/>
      <c r="Q23" s="18"/>
    </row>
    <row r="24" spans="1:23" ht="40.5" customHeight="1" x14ac:dyDescent="0.25">
      <c r="A24" s="78">
        <v>10</v>
      </c>
      <c r="B24" s="106"/>
      <c r="C24" s="107"/>
      <c r="D24" s="80"/>
      <c r="E24" s="82"/>
      <c r="F24" s="84"/>
      <c r="G24" s="110" t="s">
        <v>6</v>
      </c>
      <c r="H24" s="111"/>
      <c r="I24" s="39" t="s">
        <v>34</v>
      </c>
      <c r="J24" s="51"/>
      <c r="K24" s="86"/>
      <c r="L24" s="90" t="str">
        <f t="shared" ref="L24" si="16">IFERROR(INT(VLOOKUP(E24,$T$6:$U$10,2,FALSE)*F24/12),"")</f>
        <v/>
      </c>
      <c r="M24" s="91"/>
      <c r="N24" s="94"/>
      <c r="O24" s="95"/>
      <c r="P24" s="88">
        <f t="shared" ref="P24" si="17">MIN(L24,N24)</f>
        <v>0</v>
      </c>
      <c r="Q24" s="18"/>
    </row>
    <row r="25" spans="1:23" ht="40.5" customHeight="1" thickBot="1" x14ac:dyDescent="0.3">
      <c r="A25" s="79"/>
      <c r="B25" s="108"/>
      <c r="C25" s="109"/>
      <c r="D25" s="81"/>
      <c r="E25" s="83"/>
      <c r="F25" s="85"/>
      <c r="G25" s="114" t="s">
        <v>7</v>
      </c>
      <c r="H25" s="115"/>
      <c r="I25" s="40" t="s">
        <v>34</v>
      </c>
      <c r="J25" s="52"/>
      <c r="K25" s="87"/>
      <c r="L25" s="92"/>
      <c r="M25" s="93"/>
      <c r="N25" s="96"/>
      <c r="O25" s="97"/>
      <c r="P25" s="89"/>
      <c r="Q25" s="18"/>
    </row>
    <row r="26" spans="1:23" ht="33.85" customHeight="1" thickTop="1" thickBot="1" x14ac:dyDescent="0.3">
      <c r="A26" s="116" t="s">
        <v>17</v>
      </c>
      <c r="B26" s="117"/>
      <c r="C26" s="118"/>
      <c r="D26" s="100"/>
      <c r="E26" s="100"/>
      <c r="F26" s="100"/>
      <c r="G26" s="100"/>
      <c r="H26" s="100"/>
      <c r="I26" s="100"/>
      <c r="J26" s="101"/>
      <c r="K26" s="34">
        <f>SUM(K6:K25)</f>
        <v>0</v>
      </c>
      <c r="L26" s="102">
        <f>SUM(L6:M25)</f>
        <v>0</v>
      </c>
      <c r="M26" s="103"/>
      <c r="N26" s="104">
        <f>SUM(N6:O25)</f>
        <v>0</v>
      </c>
      <c r="O26" s="105"/>
      <c r="P26" s="30">
        <f>SUM(P6:P25)</f>
        <v>0</v>
      </c>
      <c r="Q26" s="18"/>
    </row>
    <row r="27" spans="1:23" s="5" customFormat="1" ht="12" customHeight="1" thickTop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3" s="5" customFormat="1" ht="26.3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1" t="s">
        <v>18</v>
      </c>
      <c r="K28" s="4"/>
      <c r="L28" s="4"/>
      <c r="M28" s="4"/>
      <c r="N28" s="4"/>
      <c r="O28" s="4"/>
      <c r="P28" s="4"/>
      <c r="Q28" s="4"/>
      <c r="R28" s="4"/>
    </row>
    <row r="29" spans="1:23" s="5" customFormat="1" ht="26.3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1" t="s">
        <v>44</v>
      </c>
      <c r="K29" s="4"/>
      <c r="L29" s="4"/>
      <c r="M29" s="98">
        <f>MIN(P30,P31)</f>
        <v>0</v>
      </c>
      <c r="N29" s="99"/>
      <c r="O29" s="11" t="s">
        <v>41</v>
      </c>
      <c r="P29" s="12"/>
      <c r="Q29" s="12"/>
      <c r="R29" s="4"/>
    </row>
    <row r="30" spans="1:23" s="5" customFormat="1" ht="26.35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1" t="s">
        <v>52</v>
      </c>
      <c r="K30" s="4"/>
      <c r="L30" s="4"/>
      <c r="M30" s="13"/>
      <c r="N30" s="13"/>
      <c r="O30" s="13"/>
      <c r="P30" s="31">
        <f>K26</f>
        <v>0</v>
      </c>
      <c r="Q30" s="19" t="s">
        <v>5</v>
      </c>
      <c r="R30" s="4"/>
    </row>
    <row r="31" spans="1:23" s="5" customFormat="1" ht="26.35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1" t="s">
        <v>43</v>
      </c>
      <c r="K31" s="4"/>
      <c r="L31" s="4"/>
      <c r="M31" s="13"/>
      <c r="N31" s="13"/>
      <c r="O31" s="13"/>
      <c r="P31" s="42"/>
      <c r="Q31" s="19" t="s">
        <v>5</v>
      </c>
      <c r="R31" s="4"/>
    </row>
    <row r="32" spans="1:23" s="5" customFormat="1" ht="13.5" customHeight="1" x14ac:dyDescent="0.25">
      <c r="A32" s="4"/>
      <c r="B32" s="23"/>
      <c r="C32" s="128"/>
      <c r="D32" s="128"/>
      <c r="E32" s="128"/>
      <c r="F32" s="128"/>
      <c r="G32" s="128"/>
      <c r="H32" s="44"/>
      <c r="I32" s="23"/>
      <c r="J32" s="1"/>
      <c r="K32" s="4"/>
      <c r="L32" s="4"/>
      <c r="M32" s="13"/>
      <c r="N32" s="13"/>
      <c r="O32" s="13"/>
      <c r="P32" s="12"/>
      <c r="Q32" s="12"/>
      <c r="R32" s="4"/>
    </row>
    <row r="33" spans="1:28" s="5" customFormat="1" ht="26.35" customHeight="1" x14ac:dyDescent="0.25">
      <c r="A33" s="4"/>
      <c r="B33" s="23"/>
      <c r="C33" s="127"/>
      <c r="D33" s="127"/>
      <c r="E33" s="127"/>
      <c r="F33" s="127"/>
      <c r="G33" s="127"/>
      <c r="H33" s="43"/>
      <c r="I33" s="24"/>
      <c r="J33" s="1" t="s">
        <v>19</v>
      </c>
      <c r="K33" s="4"/>
      <c r="L33" s="4"/>
      <c r="M33" s="13"/>
      <c r="N33" s="13"/>
      <c r="O33" s="13"/>
      <c r="P33" s="13"/>
      <c r="Q33" s="13"/>
      <c r="R33" s="4"/>
    </row>
    <row r="34" spans="1:28" s="5" customFormat="1" ht="26.35" customHeight="1" x14ac:dyDescent="0.3">
      <c r="A34" s="4"/>
      <c r="B34" s="23"/>
      <c r="C34" s="127"/>
      <c r="D34" s="127"/>
      <c r="E34" s="127"/>
      <c r="F34" s="127"/>
      <c r="G34" s="127"/>
      <c r="H34" s="43"/>
      <c r="I34" s="24"/>
      <c r="J34" s="1" t="s">
        <v>44</v>
      </c>
      <c r="K34" s="4"/>
      <c r="L34" s="4"/>
      <c r="M34" s="98">
        <f>MIN(P35,P36)</f>
        <v>0</v>
      </c>
      <c r="N34" s="99"/>
      <c r="O34" s="11" t="s">
        <v>42</v>
      </c>
      <c r="P34" s="12"/>
      <c r="Q34" s="12"/>
      <c r="R34" s="4"/>
    </row>
    <row r="35" spans="1:28" s="5" customFormat="1" ht="26.35" customHeight="1" x14ac:dyDescent="0.3">
      <c r="A35" s="4"/>
      <c r="B35" s="23"/>
      <c r="C35" s="127"/>
      <c r="D35" s="127"/>
      <c r="E35" s="127"/>
      <c r="F35" s="127"/>
      <c r="G35" s="127"/>
      <c r="H35" s="43"/>
      <c r="I35" s="24"/>
      <c r="J35" s="1" t="s">
        <v>45</v>
      </c>
      <c r="K35" s="4"/>
      <c r="L35" s="4"/>
      <c r="M35" s="13"/>
      <c r="N35" s="13"/>
      <c r="O35" s="13"/>
      <c r="P35" s="33">
        <f>MIN(L26,W8)</f>
        <v>0</v>
      </c>
      <c r="Q35" s="19" t="s">
        <v>5</v>
      </c>
      <c r="R35" s="14"/>
    </row>
    <row r="36" spans="1:28" s="5" customFormat="1" ht="26.35" customHeight="1" x14ac:dyDescent="0.3">
      <c r="A36" s="4"/>
      <c r="B36" s="23"/>
      <c r="C36" s="129"/>
      <c r="D36" s="129"/>
      <c r="E36" s="129"/>
      <c r="F36" s="129"/>
      <c r="G36" s="129"/>
      <c r="H36" s="45"/>
      <c r="I36" s="24"/>
      <c r="J36" s="1" t="s">
        <v>46</v>
      </c>
      <c r="K36" s="4"/>
      <c r="L36" s="4"/>
      <c r="M36" s="13"/>
      <c r="N36" s="13"/>
      <c r="O36" s="13"/>
      <c r="P36" s="32">
        <f>P26</f>
        <v>0</v>
      </c>
      <c r="Q36" s="19" t="s">
        <v>5</v>
      </c>
      <c r="R36" s="14"/>
    </row>
    <row r="37" spans="1:28" s="5" customFormat="1" ht="18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28" s="5" customFormat="1" ht="25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Z38" s="25" t="s">
        <v>20</v>
      </c>
      <c r="AA38" s="25" t="s">
        <v>21</v>
      </c>
      <c r="AB38" s="25" t="s">
        <v>22</v>
      </c>
    </row>
    <row r="39" spans="1:28" s="5" customFormat="1" ht="30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Z39" s="25" t="s">
        <v>23</v>
      </c>
      <c r="AA39" s="26" t="s">
        <v>1</v>
      </c>
      <c r="AB39" s="27" t="s">
        <v>24</v>
      </c>
    </row>
    <row r="40" spans="1:28" s="5" customFormat="1" ht="30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Z40" s="25" t="s">
        <v>25</v>
      </c>
      <c r="AA40" s="26" t="s">
        <v>26</v>
      </c>
      <c r="AB40" s="27" t="s">
        <v>27</v>
      </c>
    </row>
    <row r="41" spans="1:28" s="5" customFormat="1" ht="49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Z41" s="25" t="s">
        <v>28</v>
      </c>
      <c r="AA41" s="26" t="s">
        <v>2</v>
      </c>
      <c r="AB41" s="27" t="s">
        <v>29</v>
      </c>
    </row>
    <row r="42" spans="1:28" s="5" customFormat="1" ht="30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Z42" s="25" t="s">
        <v>30</v>
      </c>
      <c r="AA42" s="28" t="s">
        <v>31</v>
      </c>
      <c r="AB42" s="25" t="s">
        <v>32</v>
      </c>
    </row>
    <row r="43" spans="1:28" s="5" customFormat="1" ht="25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Z43" s="8" t="s">
        <v>33</v>
      </c>
      <c r="AA43" s="15"/>
      <c r="AB43" s="15"/>
    </row>
  </sheetData>
  <sheetProtection algorithmName="SHA-512" hashValue="Zo1on3Dp+wXDhbOo2tmNORgKERHU4nzmCWn46dJPWv/+wyQyHPt95+shRS6E/WdhENYioY1ho7+bJKwTbpqYpg==" saltValue="cZ2Kh98L5un6ttMRqEJbCw==" spinCount="100000" sheet="1" objects="1" scenarios="1" formatCells="0" formatColumns="0" formatRows="0" insertColumns="0" insertRows="0"/>
  <mergeCells count="136">
    <mergeCell ref="A12:A13"/>
    <mergeCell ref="B12:C13"/>
    <mergeCell ref="D12:D13"/>
    <mergeCell ref="E12:E13"/>
    <mergeCell ref="F12:F13"/>
    <mergeCell ref="G12:H12"/>
    <mergeCell ref="E14:E15"/>
    <mergeCell ref="F14:F15"/>
    <mergeCell ref="G10:H10"/>
    <mergeCell ref="L14:M15"/>
    <mergeCell ref="N14:O15"/>
    <mergeCell ref="P14:P15"/>
    <mergeCell ref="G15:H15"/>
    <mergeCell ref="G14:H14"/>
    <mergeCell ref="K12:K13"/>
    <mergeCell ref="L12:M13"/>
    <mergeCell ref="N12:O13"/>
    <mergeCell ref="P12:P13"/>
    <mergeCell ref="G13:H13"/>
    <mergeCell ref="A8:A9"/>
    <mergeCell ref="B8:C9"/>
    <mergeCell ref="D8:D9"/>
    <mergeCell ref="E8:E9"/>
    <mergeCell ref="F8:F9"/>
    <mergeCell ref="K16:K17"/>
    <mergeCell ref="L16:M17"/>
    <mergeCell ref="N16:O17"/>
    <mergeCell ref="P16:P17"/>
    <mergeCell ref="G17:H17"/>
    <mergeCell ref="G8:H8"/>
    <mergeCell ref="K8:K9"/>
    <mergeCell ref="L8:M9"/>
    <mergeCell ref="N8:O9"/>
    <mergeCell ref="P8:P9"/>
    <mergeCell ref="G9:H9"/>
    <mergeCell ref="A10:A11"/>
    <mergeCell ref="B10:C11"/>
    <mergeCell ref="D10:D11"/>
    <mergeCell ref="E10:E11"/>
    <mergeCell ref="F10:F11"/>
    <mergeCell ref="A14:A15"/>
    <mergeCell ref="B14:C15"/>
    <mergeCell ref="D14:D15"/>
    <mergeCell ref="A18:A19"/>
    <mergeCell ref="B18:C19"/>
    <mergeCell ref="D18:D19"/>
    <mergeCell ref="E18:E19"/>
    <mergeCell ref="F18:F19"/>
    <mergeCell ref="C36:G36"/>
    <mergeCell ref="A16:A17"/>
    <mergeCell ref="B16:C17"/>
    <mergeCell ref="D16:D17"/>
    <mergeCell ref="E16:E17"/>
    <mergeCell ref="F16:F17"/>
    <mergeCell ref="G16:H16"/>
    <mergeCell ref="G18:H18"/>
    <mergeCell ref="G22:H22"/>
    <mergeCell ref="A22:A23"/>
    <mergeCell ref="B22:C23"/>
    <mergeCell ref="D22:D23"/>
    <mergeCell ref="E22:E23"/>
    <mergeCell ref="F22:F23"/>
    <mergeCell ref="A20:A21"/>
    <mergeCell ref="B20:C21"/>
    <mergeCell ref="D20:D21"/>
    <mergeCell ref="E20:E21"/>
    <mergeCell ref="F20:F21"/>
    <mergeCell ref="M29:N29"/>
    <mergeCell ref="C32:G32"/>
    <mergeCell ref="C33:G33"/>
    <mergeCell ref="C34:G34"/>
    <mergeCell ref="M34:N34"/>
    <mergeCell ref="C35:G35"/>
    <mergeCell ref="K24:K25"/>
    <mergeCell ref="L24:M25"/>
    <mergeCell ref="N24:O25"/>
    <mergeCell ref="P24:P25"/>
    <mergeCell ref="G25:H25"/>
    <mergeCell ref="A26:C26"/>
    <mergeCell ref="D26:J26"/>
    <mergeCell ref="L26:M26"/>
    <mergeCell ref="N26:O26"/>
    <mergeCell ref="A24:A25"/>
    <mergeCell ref="B24:C25"/>
    <mergeCell ref="D24:D25"/>
    <mergeCell ref="E24:E25"/>
    <mergeCell ref="F24:F25"/>
    <mergeCell ref="G24:H24"/>
    <mergeCell ref="P4:P5"/>
    <mergeCell ref="G5:H5"/>
    <mergeCell ref="K22:K23"/>
    <mergeCell ref="L22:M23"/>
    <mergeCell ref="N22:O23"/>
    <mergeCell ref="P22:P23"/>
    <mergeCell ref="G23:H23"/>
    <mergeCell ref="K20:K21"/>
    <mergeCell ref="L20:M21"/>
    <mergeCell ref="N20:O21"/>
    <mergeCell ref="P20:P21"/>
    <mergeCell ref="G21:H21"/>
    <mergeCell ref="G20:H20"/>
    <mergeCell ref="K18:K19"/>
    <mergeCell ref="L18:M19"/>
    <mergeCell ref="N18:O19"/>
    <mergeCell ref="P18:P19"/>
    <mergeCell ref="G19:H19"/>
    <mergeCell ref="K10:K11"/>
    <mergeCell ref="L10:M11"/>
    <mergeCell ref="N10:O11"/>
    <mergeCell ref="P10:P11"/>
    <mergeCell ref="G11:H11"/>
    <mergeCell ref="K14:K15"/>
    <mergeCell ref="A6:A7"/>
    <mergeCell ref="B6:C7"/>
    <mergeCell ref="D6:D7"/>
    <mergeCell ref="E6:E7"/>
    <mergeCell ref="F6:F7"/>
    <mergeCell ref="C2:E2"/>
    <mergeCell ref="F2:G2"/>
    <mergeCell ref="E3:G3"/>
    <mergeCell ref="L3:P3"/>
    <mergeCell ref="A4:A5"/>
    <mergeCell ref="B4:C5"/>
    <mergeCell ref="D4:D5"/>
    <mergeCell ref="E4:E5"/>
    <mergeCell ref="F4:F5"/>
    <mergeCell ref="G4:J4"/>
    <mergeCell ref="G6:H6"/>
    <mergeCell ref="K6:K7"/>
    <mergeCell ref="L6:M7"/>
    <mergeCell ref="N6:O7"/>
    <mergeCell ref="P6:P7"/>
    <mergeCell ref="G7:H7"/>
    <mergeCell ref="K4:K5"/>
    <mergeCell ref="L4:M5"/>
    <mergeCell ref="N4:O5"/>
  </mergeCells>
  <phoneticPr fontId="2"/>
  <dataValidations count="3">
    <dataValidation imeMode="disabled" allowBlank="1" showInputMessage="1" showErrorMessage="1" sqref="P30 B1 H2 F6:F25 N6:O25 K6:K25" xr:uid="{1804E1D4-AEE7-4099-8726-BAB9F19AE184}"/>
    <dataValidation type="list" errorStyle="warning" imeMode="disabled" allowBlank="1" showInputMessage="1" showErrorMessage="1" errorTitle="注意" error="選択肢があるセルに入力しようとしています。" sqref="P31" xr:uid="{968F4ED4-ECCD-4685-BFA5-A6437CB870D6}">
      <formula1>$W$6:$W$7</formula1>
    </dataValidation>
    <dataValidation type="list" errorStyle="warning" allowBlank="1" showInputMessage="1" showErrorMessage="1" errorTitle="注意" error="選択肢があるセルに入力しようとしています。" sqref="E6:E25" xr:uid="{977F2EA8-9658-4885-985B-C3098704343D}">
      <formula1>$T$6:$T$10</formula1>
    </dataValidation>
  </dataValidations>
  <printOptions horizontalCentered="1"/>
  <pageMargins left="0.51181102362204722" right="0.11811023622047245" top="0.55118110236220474" bottom="0" header="0.31496062992125984" footer="0.31496062992125984"/>
  <pageSetup paperSize="9" scale="75" orientation="landscape" r:id="rId1"/>
  <headerFooter>
    <oddHeader>&amp;L&amp;9（様式４）</oddHeader>
  </headerFooter>
  <rowBreaks count="2" manualBreakCount="2">
    <brk id="19" max="16" man="1"/>
    <brk id="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賃金改善実績報告書(様式４）</vt:lpstr>
      <vt:lpstr>賃金改善実績報告書(様式４）【5人以上】</vt:lpstr>
      <vt:lpstr>'賃金改善実績報告書(様式４）'!Print_Area</vt:lpstr>
      <vt:lpstr>'賃金改善実績報告書(様式４）【5人以上】'!Print_Area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2024-02-08T04:39:46Z</dcterms:modified>
</cp:coreProperties>
</file>