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第1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-1" sheetId="8" r:id="rId8"/>
    <sheet name="第8表-2" sheetId="9" r:id="rId9"/>
    <sheet name="第8表-3" sheetId="10" r:id="rId10"/>
    <sheet name="第8表-4" sheetId="11" r:id="rId11"/>
    <sheet name="第9表" sheetId="12" r:id="rId12"/>
    <sheet name="第10表" sheetId="13" r:id="rId13"/>
    <sheet name="第11表" sheetId="14" r:id="rId14"/>
    <sheet name="第12表" sheetId="15" r:id="rId15"/>
    <sheet name="第13表-1" sheetId="16" r:id="rId16"/>
    <sheet name="第13表-2" sheetId="17" r:id="rId17"/>
    <sheet name="第13表-3" sheetId="18" r:id="rId18"/>
    <sheet name="第13表-4" sheetId="19" r:id="rId19"/>
    <sheet name="第14表" sheetId="20" r:id="rId20"/>
    <sheet name="第15表" sheetId="21" r:id="rId21"/>
    <sheet name="第16表" sheetId="22" r:id="rId22"/>
    <sheet name="第17表-1" sheetId="23" r:id="rId23"/>
    <sheet name="第17表-2" sheetId="24" r:id="rId24"/>
    <sheet name="第17表-3" sheetId="25" r:id="rId25"/>
    <sheet name="第17表-4" sheetId="26" r:id="rId26"/>
    <sheet name="第18表" sheetId="27" r:id="rId27"/>
    <sheet name="第19表" sheetId="28" r:id="rId28"/>
    <sheet name="第20表" sheetId="29" r:id="rId29"/>
    <sheet name="第21表" sheetId="30" r:id="rId30"/>
    <sheet name="第22表" sheetId="31" r:id="rId31"/>
    <sheet name="第23表" sheetId="32" r:id="rId32"/>
    <sheet name="第24表" sheetId="33" r:id="rId33"/>
    <sheet name="第25表" sheetId="34" r:id="rId34"/>
    <sheet name="第26表" sheetId="35" r:id="rId35"/>
  </sheets>
  <definedNames/>
  <calcPr fullCalcOnLoad="1"/>
</workbook>
</file>

<file path=xl/sharedStrings.xml><?xml version="1.0" encoding="utf-8"?>
<sst xmlns="http://schemas.openxmlformats.org/spreadsheetml/2006/main" count="5229" uniqueCount="1428">
  <si>
    <t>　　　　　２）昭和２０年～昭和２０年１１月１日午前０時現在</t>
  </si>
  <si>
    <t>　　　　　３）昭和２１年～昭和２１年４月２６日午前０時現在</t>
  </si>
  <si>
    <t>第２５表　道内都市別世帯数および人口(平成７年～12年）</t>
  </si>
  <si>
    <t>世　　　　　　帯　　　　　　数</t>
  </si>
  <si>
    <t>総　　　数</t>
  </si>
  <si>
    <t>男</t>
  </si>
  <si>
    <t>女</t>
  </si>
  <si>
    <t>性　　　比</t>
  </si>
  <si>
    <t>性　　比</t>
  </si>
  <si>
    <t>北　海　道　計</t>
  </si>
  <si>
    <t>北海道</t>
  </si>
  <si>
    <t>第２６表　旧市町村別組替世帯数および人口（大正９年～昭和45年）</t>
  </si>
  <si>
    <t>1 028</t>
  </si>
  <si>
    <t>1 124</t>
  </si>
  <si>
    <t>1 263</t>
  </si>
  <si>
    <t>1 798</t>
  </si>
  <si>
    <t>5 150</t>
  </si>
  <si>
    <t>5 657</t>
  </si>
  <si>
    <t>6 764</t>
  </si>
  <si>
    <t>9 359</t>
  </si>
  <si>
    <t>2 448</t>
  </si>
  <si>
    <t>2 739</t>
  </si>
  <si>
    <t>3 187</t>
  </si>
  <si>
    <t>4 487</t>
  </si>
  <si>
    <t>2 702</t>
  </si>
  <si>
    <t>2 918</t>
  </si>
  <si>
    <t>3 577</t>
  </si>
  <si>
    <t>4 872</t>
  </si>
  <si>
    <t>［総人口，総世帯数］</t>
  </si>
  <si>
    <t>対前回</t>
  </si>
  <si>
    <t>　　男</t>
  </si>
  <si>
    <t>　　女</t>
  </si>
  <si>
    <t>増減数</t>
  </si>
  <si>
    <t>増減率 %</t>
  </si>
  <si>
    <t>女100人</t>
  </si>
  <si>
    <t>大正９年</t>
  </si>
  <si>
    <t>昭和５年</t>
  </si>
  <si>
    <t>平成２年</t>
  </si>
  <si>
    <t>　　　　人　　　　　　　　　　　　　　　　　　口</t>
  </si>
  <si>
    <t>総　　　数</t>
  </si>
  <si>
    <t>全人口に</t>
  </si>
  <si>
    <t>全市世帯</t>
  </si>
  <si>
    <t>全市面積</t>
  </si>
  <si>
    <t>に対する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</si>
  <si>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</si>
  <si>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</si>
  <si>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</si>
  <si>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</si>
  <si>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</si>
  <si>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</si>
  <si>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</si>
  <si>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</si>
  <si>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</si>
  <si>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</si>
  <si>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平成７年</t>
  </si>
  <si>
    <t>平成12年</t>
  </si>
  <si>
    <t>１</t>
  </si>
  <si>
    <t>２</t>
  </si>
  <si>
    <t>３</t>
  </si>
  <si>
    <t/>
  </si>
  <si>
    <t>４</t>
  </si>
  <si>
    <t>５</t>
  </si>
  <si>
    <t>６</t>
  </si>
  <si>
    <t>７</t>
  </si>
  <si>
    <t>年齢別人口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</si>
  <si>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</si>
  <si>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</si>
  <si>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</si>
  <si>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</si>
  <si>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</si>
  <si>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</si>
  <si>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</si>
  <si>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</si>
  <si>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</si>
  <si>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</si>
  <si>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</si>
  <si>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</si>
  <si>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</si>
  <si>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</si>
  <si>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</si>
  <si>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年齢別割合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</si>
  <si>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</si>
  <si>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</si>
  <si>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</si>
  <si>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</si>
  <si>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</si>
  <si>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</si>
  <si>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</si>
  <si>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</si>
  <si>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</si>
  <si>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</si>
  <si>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</si>
  <si>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</si>
  <si>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</si>
  <si>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</si>
  <si>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一般世帯</t>
  </si>
  <si>
    <t>37</t>
  </si>
  <si>
    <t>38</t>
  </si>
  <si>
    <t>39</t>
  </si>
  <si>
    <t>施設等の世帯</t>
  </si>
  <si>
    <t>40</t>
  </si>
  <si>
    <t>41</t>
  </si>
  <si>
    <t>（別掲)　普通世帯</t>
  </si>
  <si>
    <t>42</t>
  </si>
  <si>
    <t>43</t>
  </si>
  <si>
    <t>44</t>
  </si>
  <si>
    <t>八 幡</t>
  </si>
  <si>
    <t>上 湯 川</t>
  </si>
  <si>
    <t>本 通１丁 目</t>
  </si>
  <si>
    <t>宮 前</t>
  </si>
  <si>
    <t>銅 山</t>
  </si>
  <si>
    <t>本 通２丁 目</t>
  </si>
  <si>
    <t>中 島</t>
  </si>
  <si>
    <t>旭 岡</t>
  </si>
  <si>
    <t>本 通３丁 目</t>
  </si>
  <si>
    <t>千 代 台</t>
  </si>
  <si>
    <t>西旭岡町１丁目</t>
  </si>
  <si>
    <t>本 通４丁 目</t>
  </si>
  <si>
    <t>堀 川</t>
  </si>
  <si>
    <t>西旭岡町２丁目</t>
  </si>
  <si>
    <t>鍛 治１丁 目</t>
  </si>
  <si>
    <t>船 見</t>
  </si>
  <si>
    <t>高 盛</t>
  </si>
  <si>
    <t>西旭岡町３丁目</t>
  </si>
  <si>
    <t>鍛 治２丁 目</t>
  </si>
  <si>
    <t>弥 生</t>
  </si>
  <si>
    <t>宇 賀 浦</t>
  </si>
  <si>
    <t>鱒 川</t>
  </si>
  <si>
    <t>陣　川</t>
  </si>
  <si>
    <t>弁 天</t>
  </si>
  <si>
    <t>日 乃 出</t>
  </si>
  <si>
    <t>寅 沢</t>
  </si>
  <si>
    <t>-</t>
  </si>
  <si>
    <t>陣 川１丁 目</t>
  </si>
  <si>
    <t>大</t>
  </si>
  <si>
    <t>的　場</t>
  </si>
  <si>
    <t>三 森</t>
  </si>
  <si>
    <t>陣 川２丁 目</t>
  </si>
  <si>
    <t>時 任</t>
  </si>
  <si>
    <t>紅 葉 山</t>
  </si>
  <si>
    <t>神 山</t>
  </si>
  <si>
    <t>末 広</t>
  </si>
  <si>
    <t>元</t>
  </si>
  <si>
    <t>杉　並</t>
  </si>
  <si>
    <t>庵 原</t>
  </si>
  <si>
    <t>神 山１丁 目</t>
  </si>
  <si>
    <t>青 柳</t>
  </si>
  <si>
    <t>本</t>
  </si>
  <si>
    <t>亀 尾</t>
  </si>
  <si>
    <t>神 山２丁 目</t>
  </si>
  <si>
    <t>谷 地 頭</t>
  </si>
  <si>
    <t>梁 川</t>
  </si>
  <si>
    <t>米 原</t>
  </si>
  <si>
    <t>神 山３丁 目</t>
  </si>
  <si>
    <t>住 吉</t>
  </si>
  <si>
    <t>五 稜 郭</t>
  </si>
  <si>
    <t>東 畑</t>
  </si>
  <si>
    <t>東　山</t>
  </si>
  <si>
    <t>柳</t>
  </si>
  <si>
    <t>鉄 山</t>
  </si>
  <si>
    <t>東 山１丁 目</t>
  </si>
  <si>
    <t>宝 来</t>
  </si>
  <si>
    <t>東 川</t>
  </si>
  <si>
    <t>松 陰</t>
  </si>
  <si>
    <t>蛾 眉 野</t>
  </si>
  <si>
    <t>東 山２丁 目</t>
  </si>
  <si>
    <t>豊 川</t>
  </si>
  <si>
    <t>人 見</t>
  </si>
  <si>
    <t>東 山３丁 目</t>
  </si>
  <si>
    <t>大 手</t>
  </si>
  <si>
    <t>金 堀</t>
  </si>
  <si>
    <t>美 原１丁 目</t>
  </si>
  <si>
    <t>栄</t>
  </si>
  <si>
    <t>乃 木</t>
  </si>
  <si>
    <t>美 原２丁 目</t>
  </si>
  <si>
    <t>柏 木</t>
  </si>
  <si>
    <t>根　崎</t>
  </si>
  <si>
    <t>美 原３丁 目</t>
  </si>
  <si>
    <t>旭</t>
  </si>
  <si>
    <t>高 松</t>
  </si>
  <si>
    <t>東 雲</t>
  </si>
  <si>
    <t>川 原</t>
  </si>
  <si>
    <t>志 海 苔</t>
  </si>
  <si>
    <t>美 原４丁 目</t>
  </si>
  <si>
    <t>大 森</t>
  </si>
  <si>
    <t>瀬 戸 川</t>
  </si>
  <si>
    <t>美 原５丁 目</t>
  </si>
  <si>
    <t>松 風</t>
  </si>
  <si>
    <t>赤　坂</t>
  </si>
  <si>
    <t>赤　川</t>
  </si>
  <si>
    <t>若 松</t>
  </si>
  <si>
    <t>赤 川１丁 目</t>
  </si>
  <si>
    <t>深 堀</t>
  </si>
  <si>
    <t>銭　亀</t>
  </si>
  <si>
    <t>亀 田 中 野</t>
  </si>
  <si>
    <t>千 歳</t>
  </si>
  <si>
    <t>駒 場</t>
  </si>
  <si>
    <t>中　野</t>
  </si>
  <si>
    <t>新 川</t>
  </si>
  <si>
    <t>広 野</t>
  </si>
  <si>
    <t>新　湊</t>
  </si>
  <si>
    <t>北美原１丁目</t>
  </si>
  <si>
    <t>上 新 川</t>
  </si>
  <si>
    <t>湯 浜</t>
  </si>
  <si>
    <t>石　倉</t>
  </si>
  <si>
    <t>北美原２丁目</t>
  </si>
  <si>
    <t>海 岸</t>
  </si>
  <si>
    <t>湯 川 町１丁目</t>
  </si>
  <si>
    <t>古　川</t>
  </si>
  <si>
    <t>北美原３丁目</t>
  </si>
  <si>
    <t>大 縄</t>
  </si>
  <si>
    <t>水 元</t>
  </si>
  <si>
    <t>湯 川 町２丁目</t>
  </si>
  <si>
    <t>豊 原</t>
  </si>
  <si>
    <t>亀 田 大 森</t>
  </si>
  <si>
    <t>松 川</t>
  </si>
  <si>
    <t>湯 川 町３丁目</t>
  </si>
  <si>
    <t>石　崎</t>
  </si>
  <si>
    <t>万 代</t>
  </si>
  <si>
    <t>戸 倉</t>
  </si>
  <si>
    <t>鶴 野</t>
  </si>
  <si>
    <t>石　川</t>
  </si>
  <si>
    <t>浅 野</t>
  </si>
  <si>
    <t>榎 本</t>
  </si>
  <si>
    <t>白　石</t>
  </si>
  <si>
    <t>桔 梗</t>
  </si>
  <si>
    <t>吉 川</t>
  </si>
  <si>
    <t>花 園</t>
  </si>
  <si>
    <t>西 桔 梗</t>
  </si>
  <si>
    <t>北 浜</t>
  </si>
  <si>
    <t>昭 和</t>
  </si>
  <si>
    <t>日 吉 町１丁目</t>
  </si>
  <si>
    <t>昭 和１丁 目</t>
  </si>
  <si>
    <t>港 町 １丁目</t>
  </si>
  <si>
    <t>日 吉 町２丁目</t>
  </si>
  <si>
    <t>富岡町１丁目</t>
  </si>
  <si>
    <t>港 町 ２丁目</t>
  </si>
  <si>
    <t>日 吉 町３丁目</t>
  </si>
  <si>
    <t>富岡町２丁目</t>
  </si>
  <si>
    <t>昭 和２丁 目</t>
  </si>
  <si>
    <t>港 町 ３丁目</t>
  </si>
  <si>
    <t>日 吉 町４丁目</t>
  </si>
  <si>
    <t>富岡町３丁目</t>
  </si>
  <si>
    <t>昭 和３丁 目</t>
  </si>
  <si>
    <t>追 分</t>
  </si>
  <si>
    <t>上 野</t>
  </si>
  <si>
    <t>中 道１丁 目</t>
  </si>
  <si>
    <t>昭 和４丁 目</t>
  </si>
  <si>
    <t>亀 田</t>
  </si>
  <si>
    <t>中 道２丁 目</t>
  </si>
  <si>
    <t>亀 田 本</t>
  </si>
  <si>
    <t>高 丘</t>
  </si>
  <si>
    <t>亀 田 港</t>
  </si>
  <si>
    <t>大 川</t>
  </si>
  <si>
    <t>滝 沢</t>
  </si>
  <si>
    <t>山の手１丁目</t>
  </si>
  <si>
    <t>田 家</t>
  </si>
  <si>
    <t>見 晴</t>
  </si>
  <si>
    <t>山の手２丁目</t>
  </si>
  <si>
    <t>白 鳥</t>
  </si>
  <si>
    <t>鈴 蘭 丘</t>
  </si>
  <si>
    <t>山の手３丁目</t>
  </si>
  <si>
    <t>第１表　人口および世帯数（大正９年～平成１２年）</t>
  </si>
  <si>
    <t>人　　　　　　　　　　　　　口</t>
  </si>
  <si>
    <t>世      帯      数</t>
  </si>
  <si>
    <t>年  次</t>
  </si>
  <si>
    <t>　性　比</t>
  </si>
  <si>
    <t>１ 世 帯</t>
  </si>
  <si>
    <t>　 総　　数</t>
  </si>
  <si>
    <t>　総　　　数</t>
  </si>
  <si>
    <t>当 た り</t>
  </si>
  <si>
    <t>平 均 世</t>
  </si>
  <si>
    <t>に つ き</t>
  </si>
  <si>
    <t>帯 人 員</t>
  </si>
  <si>
    <t>-</t>
  </si>
  <si>
    <t>第２表　人口集中地区（ＤＩＤ)人口，世帯数および面積（昭和３５年～平成１２年）</t>
  </si>
  <si>
    <t>　世　　　帯　　　数</t>
  </si>
  <si>
    <t>面　　　　　積</t>
  </si>
  <si>
    <t>年　　　　次</t>
  </si>
  <si>
    <t xml:space="preserve"> 人口密度</t>
  </si>
  <si>
    <t>対  す  る</t>
  </si>
  <si>
    <t>数に対す</t>
  </si>
  <si>
    <t>割     合%</t>
  </si>
  <si>
    <t xml:space="preserve"> （人/K㎡）</t>
  </si>
  <si>
    <t>る  割  合%</t>
  </si>
  <si>
    <t>割    合%</t>
  </si>
  <si>
    <t>昭和35年</t>
  </si>
  <si>
    <t>平成２年</t>
  </si>
  <si>
    <t>12年</t>
  </si>
  <si>
    <r>
      <t>Ⅰ　</t>
    </r>
    <r>
      <rPr>
        <sz val="8"/>
        <rFont val="ＭＳ 明朝"/>
        <family val="1"/>
      </rPr>
      <t>中心地区</t>
    </r>
  </si>
  <si>
    <t>…</t>
  </si>
  <si>
    <r>
      <t>Ⅱ　</t>
    </r>
    <r>
      <rPr>
        <sz val="8"/>
        <rFont val="ＭＳ 明朝"/>
        <family val="1"/>
      </rPr>
      <t>上湯川・西旭岡地区</t>
    </r>
  </si>
  <si>
    <r>
      <t>Ⅲ　</t>
    </r>
    <r>
      <rPr>
        <sz val="8"/>
        <rFont val="ＭＳ 明朝"/>
        <family val="1"/>
      </rPr>
      <t>桔梗・西桔梗地区</t>
    </r>
  </si>
  <si>
    <t xml:space="preserve">       注）　世帯数については,平成２年以前は世帯総数,平成７年以降は一般世帯数を記載　</t>
  </si>
  <si>
    <t>第３表　人口の推移（大正９年～平成12年）</t>
  </si>
  <si>
    <t xml:space="preserve"> </t>
  </si>
  <si>
    <t>　　人  口  集  中  地  区</t>
  </si>
  <si>
    <t xml:space="preserve">　項　　　　　　　目   </t>
  </si>
  <si>
    <t>平成12年</t>
  </si>
  <si>
    <t>項 目</t>
  </si>
  <si>
    <t>人口総数</t>
  </si>
  <si>
    <t>増減数</t>
  </si>
  <si>
    <t>-</t>
  </si>
  <si>
    <t>増減率　(％)</t>
  </si>
  <si>
    <t>人口指数(大正9年=100）</t>
  </si>
  <si>
    <t>全道人口に対する割合　(％)</t>
  </si>
  <si>
    <t>6.31</t>
  </si>
  <si>
    <t>面積( k㎡)</t>
  </si>
  <si>
    <t>･･･</t>
  </si>
  <si>
    <t>41.6</t>
  </si>
  <si>
    <t>人口密度　(1k㎡当たり)</t>
  </si>
  <si>
    <t>6257.1</t>
  </si>
  <si>
    <t>15　歳　未　満</t>
  </si>
  <si>
    <t>15　～　64 歳</t>
  </si>
  <si>
    <t>65　歳　以　上</t>
  </si>
  <si>
    <t>(再掲)　75 歳 以　上</t>
  </si>
  <si>
    <t xml:space="preserve">男     </t>
  </si>
  <si>
    <t>女</t>
  </si>
  <si>
    <t>性比(女子100人に対する男子数)</t>
  </si>
  <si>
    <t>従属人口指数</t>
  </si>
  <si>
    <t>年少人口指数</t>
  </si>
  <si>
    <t>老年人口指数</t>
  </si>
  <si>
    <t>老年化指数</t>
  </si>
  <si>
    <t>平均年齢</t>
  </si>
  <si>
    <t>男</t>
  </si>
  <si>
    <t>年齢中位数</t>
  </si>
  <si>
    <t>世帯総数</t>
  </si>
  <si>
    <t>世帯数</t>
  </si>
  <si>
    <t>世帯人員</t>
  </si>
  <si>
    <t>１世帯当たり人員</t>
  </si>
  <si>
    <t>第４表　町別世帯数および人口</t>
  </si>
  <si>
    <t>町　　　名</t>
  </si>
  <si>
    <t>世　帯　数</t>
  </si>
  <si>
    <t>人　　　　　　　口</t>
  </si>
  <si>
    <t>人　　　　　　　口</t>
  </si>
  <si>
    <t>総　　数</t>
  </si>
  <si>
    <t>男</t>
  </si>
  <si>
    <t>女</t>
  </si>
  <si>
    <t>総数</t>
  </si>
  <si>
    <t>本庁管内計</t>
  </si>
  <si>
    <t>入 舟</t>
  </si>
  <si>
    <t>銭亀沢支所管内計</t>
  </si>
  <si>
    <t>湯川支所管内計</t>
  </si>
  <si>
    <t>亀田支所管内計</t>
  </si>
  <si>
    <t>注）　世帯数には，世帯の種類「不詳」を含む。</t>
  </si>
  <si>
    <t>第５表　町別人口の増減（平成７年～１２年）</t>
  </si>
  <si>
    <t>人　　　口</t>
  </si>
  <si>
    <t>対前回</t>
  </si>
  <si>
    <t>平成７年</t>
  </si>
  <si>
    <t>平成12年</t>
  </si>
  <si>
    <t>増減数</t>
  </si>
  <si>
    <t>増減率％</t>
  </si>
  <si>
    <t>-</t>
  </si>
  <si>
    <t>［男女，年齢，配偶関係］</t>
  </si>
  <si>
    <t>人　　　　　　　　　　　　　　　　　　　　　　　　　口</t>
  </si>
  <si>
    <t>構　　　　成　　　　比　　　（％）</t>
  </si>
  <si>
    <t>年　　齢</t>
  </si>
  <si>
    <t>（５歳階級）</t>
  </si>
  <si>
    <t>平成12年</t>
  </si>
  <si>
    <t>７年</t>
  </si>
  <si>
    <t>　２　年</t>
  </si>
  <si>
    <t>　55年</t>
  </si>
  <si>
    <t>　50年</t>
  </si>
  <si>
    <t>　45年</t>
  </si>
  <si>
    <t>　40年</t>
  </si>
  <si>
    <t>　35年</t>
  </si>
  <si>
    <t>　30年</t>
  </si>
  <si>
    <t>　２年</t>
  </si>
  <si>
    <t>（５歳階級）</t>
  </si>
  <si>
    <t>総　 数</t>
  </si>
  <si>
    <t>総　数</t>
  </si>
  <si>
    <t>年少人口計</t>
  </si>
  <si>
    <t xml:space="preserve"> 年少人口</t>
  </si>
  <si>
    <t>　０ ～ ４歳</t>
  </si>
  <si>
    <t>　０～４</t>
  </si>
  <si>
    <t>５ ～ ９</t>
  </si>
  <si>
    <t>　５～９</t>
  </si>
  <si>
    <t>10 ～ 14</t>
  </si>
  <si>
    <t>　10～14</t>
  </si>
  <si>
    <t>生産年齢人口計</t>
  </si>
  <si>
    <t xml:space="preserve"> 生産年齢</t>
  </si>
  <si>
    <t>15 ～ 19</t>
  </si>
  <si>
    <t>　15～19</t>
  </si>
  <si>
    <t>20 ～ 24</t>
  </si>
  <si>
    <t>　20～24</t>
  </si>
  <si>
    <t>25 ～ 29</t>
  </si>
  <si>
    <t>　25～29</t>
  </si>
  <si>
    <t>30 ～ 34</t>
  </si>
  <si>
    <t>　30～34</t>
  </si>
  <si>
    <t>35 ～ 39</t>
  </si>
  <si>
    <t>　35～39</t>
  </si>
  <si>
    <t>40 ～ 44</t>
  </si>
  <si>
    <t>　40～44</t>
  </si>
  <si>
    <t>45 ～ 49</t>
  </si>
  <si>
    <t>　45～49</t>
  </si>
  <si>
    <t>50 ～ 54</t>
  </si>
  <si>
    <t>　50～54</t>
  </si>
  <si>
    <t>55 ～ 59</t>
  </si>
  <si>
    <t>　55～59</t>
  </si>
  <si>
    <t>60 ～ 64</t>
  </si>
  <si>
    <t>　60～64</t>
  </si>
  <si>
    <t>老年人口計</t>
  </si>
  <si>
    <t xml:space="preserve"> 老年人口</t>
  </si>
  <si>
    <t>65 ～ 69</t>
  </si>
  <si>
    <t>　65～69</t>
  </si>
  <si>
    <t>70 ～ 74</t>
  </si>
  <si>
    <t>　70～74</t>
  </si>
  <si>
    <t>75 ～ 79</t>
  </si>
  <si>
    <t>　75～79</t>
  </si>
  <si>
    <t>80 ～ 84</t>
  </si>
  <si>
    <t>　80～84</t>
  </si>
  <si>
    <t>85 ～ 89</t>
  </si>
  <si>
    <t>　85～89</t>
  </si>
  <si>
    <t>90 ～ 94</t>
  </si>
  <si>
    <t>　90～94</t>
  </si>
  <si>
    <t>95 ～ 99</t>
  </si>
  <si>
    <t>　95～99</t>
  </si>
  <si>
    <t>100歳以上</t>
  </si>
  <si>
    <t>－</t>
  </si>
  <si>
    <t>不　　　　詳</t>
  </si>
  <si>
    <t>　不　詳</t>
  </si>
  <si>
    <t>第７表　年齢(各歳），男女別人口</t>
  </si>
  <si>
    <t>　年齢（各歳）</t>
  </si>
  <si>
    <t>総　　　　数</t>
  </si>
  <si>
    <r>
      <t>第８表　町別年齢（5歳階級）別人口　</t>
    </r>
    <r>
      <rPr>
        <sz val="11"/>
        <rFont val="ＭＳ Ｐゴシック"/>
        <family val="3"/>
      </rPr>
      <t>-1-</t>
    </r>
  </si>
  <si>
    <t>0～4歳</t>
  </si>
  <si>
    <t>75歳以上</t>
  </si>
  <si>
    <t>（再掲）　年　齢　3　区　分</t>
  </si>
  <si>
    <t>（再掲）</t>
  </si>
  <si>
    <t>町　　名</t>
  </si>
  <si>
    <t>15歳未満</t>
  </si>
  <si>
    <t>15～64</t>
  </si>
  <si>
    <t>65歳以上</t>
  </si>
  <si>
    <t>外国人</t>
  </si>
  <si>
    <r>
      <t>第８表　町別年齢（5歳階級）別人口　</t>
    </r>
    <r>
      <rPr>
        <sz val="11"/>
        <rFont val="ＭＳ Ｐゴシック"/>
        <family val="3"/>
      </rPr>
      <t>-2-</t>
    </r>
  </si>
  <si>
    <t>注）　総数には，年齢「不詳」を含む。</t>
  </si>
  <si>
    <r>
      <t>第８表　町別年齢（5歳階級）別人口　</t>
    </r>
    <r>
      <rPr>
        <sz val="11"/>
        <rFont val="ＭＳ Ｐゴシック"/>
        <family val="3"/>
      </rPr>
      <t>-3-</t>
    </r>
  </si>
  <si>
    <t>西旭岡１</t>
  </si>
  <si>
    <t>西旭岡２</t>
  </si>
  <si>
    <t>西旭岡３</t>
  </si>
  <si>
    <r>
      <t>第８表　町別年齢（5歳階級）別人口　</t>
    </r>
    <r>
      <rPr>
        <sz val="11"/>
        <rFont val="ＭＳ Ｐゴシック"/>
        <family val="3"/>
      </rPr>
      <t>-4-</t>
    </r>
  </si>
  <si>
    <t>本 通１丁</t>
  </si>
  <si>
    <t>本 通２丁</t>
  </si>
  <si>
    <t>本 通３丁</t>
  </si>
  <si>
    <t>本 通４丁</t>
  </si>
  <si>
    <t>鍛 治１</t>
  </si>
  <si>
    <t>鍛 治２</t>
  </si>
  <si>
    <t>陣 川１</t>
  </si>
  <si>
    <t>陣 川２</t>
  </si>
  <si>
    <t>神 山１</t>
  </si>
  <si>
    <t>神 山２</t>
  </si>
  <si>
    <t>神 山３</t>
  </si>
  <si>
    <t>東 山１</t>
  </si>
  <si>
    <t>東 山２</t>
  </si>
  <si>
    <t>東 山３</t>
  </si>
  <si>
    <t>美 原１</t>
  </si>
  <si>
    <t>美 原２</t>
  </si>
  <si>
    <t>美 原３</t>
  </si>
  <si>
    <t>美 原４</t>
  </si>
  <si>
    <t>美 原５</t>
  </si>
  <si>
    <t>赤 川１</t>
  </si>
  <si>
    <t>亀田中野</t>
  </si>
  <si>
    <t>北美原１</t>
  </si>
  <si>
    <t>北美原２</t>
  </si>
  <si>
    <t>北美原３</t>
  </si>
  <si>
    <t>亀田大森</t>
  </si>
  <si>
    <t>昭 和１</t>
  </si>
  <si>
    <t>昭 和２</t>
  </si>
  <si>
    <t>昭 和３</t>
  </si>
  <si>
    <t>昭 和４</t>
  </si>
  <si>
    <t>第９表　年齢（５歳階級），配偶関係（４区分），男女別１５歳以上人口</t>
  </si>
  <si>
    <t>　　年　　　齢</t>
  </si>
  <si>
    <t>　　　　</t>
  </si>
  <si>
    <t>（５歳階級）</t>
  </si>
  <si>
    <t>総　　数</t>
  </si>
  <si>
    <t>未　　婚</t>
  </si>
  <si>
    <t>有配偶</t>
  </si>
  <si>
    <t>死　　別</t>
  </si>
  <si>
    <t>離　　別</t>
  </si>
  <si>
    <t>　平成12年</t>
  </si>
  <si>
    <t>平成12年</t>
  </si>
  <si>
    <t>　15歳以上総数</t>
  </si>
  <si>
    <t>15歳以上</t>
  </si>
  <si>
    <t>　　15　～　19歳</t>
  </si>
  <si>
    <t>15～19歳</t>
  </si>
  <si>
    <t>　　20　～　24</t>
  </si>
  <si>
    <t>20～24</t>
  </si>
  <si>
    <t>　　25　～　29</t>
  </si>
  <si>
    <t>25～29</t>
  </si>
  <si>
    <t>　　30　～　34</t>
  </si>
  <si>
    <t>30～34</t>
  </si>
  <si>
    <t>　　35　～　39</t>
  </si>
  <si>
    <t>35～39</t>
  </si>
  <si>
    <t>　　40　～　44</t>
  </si>
  <si>
    <t>40～44</t>
  </si>
  <si>
    <t>　　45　～　49</t>
  </si>
  <si>
    <t>45～49</t>
  </si>
  <si>
    <t>　　50　～　54</t>
  </si>
  <si>
    <t>50～54</t>
  </si>
  <si>
    <t>　　55　～　59</t>
  </si>
  <si>
    <t>55～59</t>
  </si>
  <si>
    <t>　　60　～　64</t>
  </si>
  <si>
    <t>60～64</t>
  </si>
  <si>
    <t>　　65　～　69</t>
  </si>
  <si>
    <t>65～69</t>
  </si>
  <si>
    <t>　　70　～　74</t>
  </si>
  <si>
    <t>70～74</t>
  </si>
  <si>
    <t>　　75　～　79</t>
  </si>
  <si>
    <t>75～79</t>
  </si>
  <si>
    <t>　　80　～　84</t>
  </si>
  <si>
    <t>80～84</t>
  </si>
  <si>
    <t>　　85歳　以上</t>
  </si>
  <si>
    <t>85歳以上</t>
  </si>
  <si>
    <t>（再掲）</t>
  </si>
  <si>
    <t>　　65歳　以上</t>
  </si>
  <si>
    <t>65歳以上</t>
  </si>
  <si>
    <t>　平成７年</t>
  </si>
  <si>
    <t>平成７年</t>
  </si>
  <si>
    <t>-</t>
  </si>
  <si>
    <t>　　注）　総数には，配偶関係「不詳」を含む。</t>
  </si>
  <si>
    <t>第６表　年齢(５歳階級）別人口(昭和３０年～平成１２年）</t>
  </si>
  <si>
    <t>年　 齢</t>
  </si>
  <si>
    <t>総　　　　数</t>
  </si>
  <si>
    <t>男</t>
  </si>
  <si>
    <t>　女</t>
  </si>
  <si>
    <t>年齢（各歳）</t>
  </si>
  <si>
    <t>女</t>
  </si>
  <si>
    <t>総　　　数</t>
  </si>
  <si>
    <t>０ ～ ４歳</t>
  </si>
  <si>
    <t>25　～　29</t>
  </si>
  <si>
    <t>50　～　54</t>
  </si>
  <si>
    <t>75　～　79</t>
  </si>
  <si>
    <t>５　～　９</t>
  </si>
  <si>
    <t>30　～　34</t>
  </si>
  <si>
    <t>55　～　59</t>
  </si>
  <si>
    <t>80　～　84</t>
  </si>
  <si>
    <t>10　～　14</t>
  </si>
  <si>
    <t>35　～　39</t>
  </si>
  <si>
    <t>60　～　64</t>
  </si>
  <si>
    <t>85　～　89</t>
  </si>
  <si>
    <t>15　～　19</t>
  </si>
  <si>
    <t>40　～　44</t>
  </si>
  <si>
    <t>65　～　69</t>
  </si>
  <si>
    <t>90　～　94</t>
  </si>
  <si>
    <t>20　～　24</t>
  </si>
  <si>
    <t>45　～　49</t>
  </si>
  <si>
    <t>70　～　74</t>
  </si>
  <si>
    <t>95　～　99</t>
  </si>
  <si>
    <t>100歳以上</t>
  </si>
  <si>
    <t>年齢不詳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</si>
  <si>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</si>
  <si>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</si>
  <si>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</si>
  <si>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</si>
  <si>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</si>
  <si>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</si>
  <si>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</si>
  <si>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</si>
  <si>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</si>
  <si>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</si>
  <si>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</si>
  <si>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</si>
  <si>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</si>
  <si>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</si>
  <si>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本庁</t>
  </si>
  <si>
    <t>入 舟</t>
  </si>
  <si>
    <t>-</t>
  </si>
  <si>
    <t>港 １</t>
  </si>
  <si>
    <t>港 ２</t>
  </si>
  <si>
    <t>港 ３</t>
  </si>
  <si>
    <t>注）　総数には，年齢「不詳」を含む。</t>
  </si>
  <si>
    <t>湯川支所</t>
  </si>
  <si>
    <t>湯 川 １</t>
  </si>
  <si>
    <t>湯 川 ２</t>
  </si>
  <si>
    <t>湯 川 ３</t>
  </si>
  <si>
    <t>日 吉 １</t>
  </si>
  <si>
    <t>日 吉 ２</t>
  </si>
  <si>
    <t>日 吉 ３</t>
  </si>
  <si>
    <t>日 吉 ４</t>
  </si>
  <si>
    <t>銭亀沢支所</t>
  </si>
  <si>
    <t>亀田支所</t>
  </si>
  <si>
    <t>富岡１</t>
  </si>
  <si>
    <t>富岡２</t>
  </si>
  <si>
    <t>富岡３</t>
  </si>
  <si>
    <t>中 道１</t>
  </si>
  <si>
    <t>中 道２</t>
  </si>
  <si>
    <t>山の手１</t>
  </si>
  <si>
    <t>山の手２</t>
  </si>
  <si>
    <t>山の手３</t>
  </si>
  <si>
    <t>実　　　　　　　　　　　　　　　　　　　　　　　　　　　　　　　　　数</t>
  </si>
  <si>
    <t>配　　　　偶　　　　関　　　　係　　　　割　　　　合　　　　(％)</t>
  </si>
  <si>
    <t>　年　　齢</t>
  </si>
  <si>
    <t>［一般世帯数・一般世帯人員，施設等の世帯の種類・世帯数・世帯人員］</t>
  </si>
  <si>
    <t>世</t>
  </si>
  <si>
    <t>世帯数</t>
  </si>
  <si>
    <t>世帯人員</t>
  </si>
  <si>
    <t>１人世帯</t>
  </si>
  <si>
    <t>　1)　昭和30年～50年の一般世帯は，普通世帯の定義による世帯数</t>
  </si>
  <si>
    <t>　2)　昭和55年以降の総数には「世帯不詳」を含む</t>
  </si>
  <si>
    <t>～平成１２年）</t>
  </si>
  <si>
    <t>　　　　　世　　　　　　　　　　　　　　帯　　　　　　　　　　　　　　数</t>
  </si>
  <si>
    <t>寮・寄宿舎</t>
  </si>
  <si>
    <t>病　院　・</t>
  </si>
  <si>
    <t>社会施設の</t>
  </si>
  <si>
    <t>自　衛　隊</t>
  </si>
  <si>
    <t>矯正施設の</t>
  </si>
  <si>
    <t>の学生・</t>
  </si>
  <si>
    <t>療養所の</t>
  </si>
  <si>
    <t>営　舎　内</t>
  </si>
  <si>
    <t>生　　徒</t>
  </si>
  <si>
    <t>入　院　者</t>
  </si>
  <si>
    <t>入　所　者</t>
  </si>
  <si>
    <t>居　住　者</t>
  </si>
  <si>
    <t>第１０表　世帯人員(１０区分）別一般世帯数および一般世帯人員(昭和３０年～平成１２年）</t>
  </si>
  <si>
    <t>年　　次</t>
  </si>
  <si>
    <t>　総　　　　　　　数</t>
  </si>
  <si>
    <t>　　　　　　　　　　</t>
  </si>
  <si>
    <t>一</t>
  </si>
  <si>
    <t>般</t>
  </si>
  <si>
    <t>帯</t>
  </si>
  <si>
    <t>年次</t>
  </si>
  <si>
    <t>　　　　　　　　　</t>
  </si>
  <si>
    <t>世</t>
  </si>
  <si>
    <t>数</t>
  </si>
  <si>
    <t>世帯人員</t>
  </si>
  <si>
    <t>１世帯当</t>
  </si>
  <si>
    <t>間借り・下宿</t>
  </si>
  <si>
    <t>会社などの独</t>
  </si>
  <si>
    <t>10人以上</t>
  </si>
  <si>
    <t>たり人員</t>
  </si>
  <si>
    <t>などの単身者</t>
  </si>
  <si>
    <t>身寮の単身者</t>
  </si>
  <si>
    <t>昭和30年</t>
  </si>
  <si>
    <t>･･･</t>
  </si>
  <si>
    <t>30年</t>
  </si>
  <si>
    <t>･･･</t>
  </si>
  <si>
    <t>平成２年</t>
  </si>
  <si>
    <t>第１１表　施設等の世帯の種類(６区分)別施設等の世帯数および施設等の世帯人員（昭和５５年</t>
  </si>
  <si>
    <t>年　　　　次</t>
  </si>
  <si>
    <t>　　　　世　　　　　帯　　　　　人　　　　　員</t>
  </si>
  <si>
    <t>その他</t>
  </si>
  <si>
    <t>昭和55年</t>
  </si>
  <si>
    <t>55年</t>
  </si>
  <si>
    <t>　　　　　　　　　親　　　　　　　　　　　　　　　族</t>
  </si>
  <si>
    <t>　　　　　　　　　　世　　　　　　　　　　　　　　　　　　　帯</t>
  </si>
  <si>
    <t>　　世帯の家族類型</t>
  </si>
  <si>
    <t>非親族</t>
  </si>
  <si>
    <t>夫婦と</t>
  </si>
  <si>
    <t>男親と</t>
  </si>
  <si>
    <t>女親と</t>
  </si>
  <si>
    <t>夫婦，子</t>
  </si>
  <si>
    <t>兄弟姉</t>
  </si>
  <si>
    <t>他　に</t>
  </si>
  <si>
    <t>親　　と</t>
  </si>
  <si>
    <t>供，親と</t>
  </si>
  <si>
    <t>分類さ</t>
  </si>
  <si>
    <t>世　帯</t>
  </si>
  <si>
    <t>他の親族</t>
  </si>
  <si>
    <t>妹のみ</t>
  </si>
  <si>
    <t>れない</t>
  </si>
  <si>
    <t>　一般世帯数</t>
  </si>
  <si>
    <t>　一般世帯人員</t>
  </si>
  <si>
    <t>　親族人員</t>
  </si>
  <si>
    <t>　１世帯当たり親族人員</t>
  </si>
  <si>
    <t>　（再掲）</t>
  </si>
  <si>
    <t>　６歳未満の親族のいる世帯数</t>
  </si>
  <si>
    <t>　６歳未満の親族のいる世帯人員</t>
  </si>
  <si>
    <t>　６歳未満の親族人員</t>
  </si>
  <si>
    <t>　18歳未満の親族のいる世帯数</t>
  </si>
  <si>
    <t>　18歳未満の親族のいる世帯人員</t>
  </si>
  <si>
    <t>　18歳未満の親族人員</t>
  </si>
  <si>
    <t>　65歳以上の親族のいる世帯数</t>
  </si>
  <si>
    <t>　65歳以上の親族のいる世帯人員</t>
  </si>
  <si>
    <t>　65歳以上の親族人員</t>
  </si>
  <si>
    <t>７人</t>
  </si>
  <si>
    <t>１世帯</t>
  </si>
  <si>
    <t>当たり</t>
  </si>
  <si>
    <t>夫婦，</t>
  </si>
  <si>
    <t>兄　弟</t>
  </si>
  <si>
    <t>その他</t>
  </si>
  <si>
    <t>以上</t>
  </si>
  <si>
    <t>人　員</t>
  </si>
  <si>
    <t>子　供</t>
  </si>
  <si>
    <t>親</t>
  </si>
  <si>
    <t>子供と親</t>
  </si>
  <si>
    <t>姉　妹</t>
  </si>
  <si>
    <t>第１２表　世帯の家族類型(16区分）別一般世帯数，一般世帯人員および親族人員（平成７年～12年）</t>
  </si>
  <si>
    <t>核　　家　　族　　世　　帯</t>
  </si>
  <si>
    <t>　そ　　の　　他　　の　　親　　族　　世　　帯</t>
  </si>
  <si>
    <t>単　独</t>
  </si>
  <si>
    <t>総　数</t>
  </si>
  <si>
    <t>夫 婦 と</t>
  </si>
  <si>
    <t>夫　婦，</t>
  </si>
  <si>
    <t>夫　婦と</t>
  </si>
  <si>
    <t>　　　（１６区分）</t>
  </si>
  <si>
    <t>夫　婦</t>
  </si>
  <si>
    <t>子 供 と</t>
  </si>
  <si>
    <t>世　帯</t>
  </si>
  <si>
    <t>子　供</t>
  </si>
  <si>
    <t>両　親</t>
  </si>
  <si>
    <t>ひとり親</t>
  </si>
  <si>
    <t>平成12年</t>
  </si>
  <si>
    <t>　６歳未満親族のいる世帯数</t>
  </si>
  <si>
    <t>　６歳未満親族のいる世帯人員</t>
  </si>
  <si>
    <t>　６歳未満親族人員</t>
  </si>
  <si>
    <t>　18歳未満親族のいる世帯数</t>
  </si>
  <si>
    <t>　18歳未満親族のいる世帯人員</t>
  </si>
  <si>
    <t>　18歳未満親族人員</t>
  </si>
  <si>
    <t>　65歳以上親族のいる世帯数</t>
  </si>
  <si>
    <t>　65歳以上親族のいる世帯人員</t>
  </si>
  <si>
    <t>　65歳以上親族人員</t>
  </si>
  <si>
    <t>※)３世代世帯の世帯数</t>
  </si>
  <si>
    <t>-</t>
  </si>
  <si>
    <t>　 ３世代世帯の世帯人員</t>
  </si>
  <si>
    <t>平成７年</t>
  </si>
  <si>
    <t>　※）　３世代世帯は，平成12年国勢調査からの集計項目</t>
  </si>
  <si>
    <t>第１３表　町別世帯の種類,世帯人員（７区分）別世帯数および世帯人員,世帯の家族類型（９区分）別世帯数</t>
  </si>
  <si>
    <t>　－１－</t>
  </si>
  <si>
    <t>一　　　　　般　　　　　世　　　　　帯</t>
  </si>
  <si>
    <t>施設等の世帯</t>
  </si>
  <si>
    <t>　　　　　　親　　　族　　　世　　　帯</t>
  </si>
  <si>
    <t>町　　　名</t>
  </si>
  <si>
    <t>総　数</t>
  </si>
  <si>
    <t>核　　家　　族　　世　　帯</t>
  </si>
  <si>
    <t>　その他の親族世帯</t>
  </si>
  <si>
    <t>３世代</t>
  </si>
  <si>
    <t>町　名</t>
  </si>
  <si>
    <t>総　数</t>
  </si>
  <si>
    <t>夫　婦</t>
  </si>
  <si>
    <t>世　帯</t>
  </si>
  <si>
    <t>（再掲）</t>
  </si>
  <si>
    <t>本庁</t>
  </si>
  <si>
    <t>入 舟</t>
  </si>
  <si>
    <t xml:space="preserve">- </t>
  </si>
  <si>
    <t>港 １</t>
  </si>
  <si>
    <t>港 ２</t>
  </si>
  <si>
    <t>港 ３</t>
  </si>
  <si>
    <t>注）　世帯「不詳」は除く。</t>
  </si>
  <si>
    <t>　－２－</t>
  </si>
  <si>
    <t>子　供</t>
  </si>
  <si>
    <t xml:space="preserve">- </t>
  </si>
  <si>
    <t>人 見</t>
  </si>
  <si>
    <t>湯川支所</t>
  </si>
  <si>
    <t>湯 川 １</t>
  </si>
  <si>
    <t>湯 川 ２</t>
  </si>
  <si>
    <t>湯 川 ３</t>
  </si>
  <si>
    <t>日 吉 １</t>
  </si>
  <si>
    <t>日 吉 ２</t>
  </si>
  <si>
    <t>日 吉 ３</t>
  </si>
  <si>
    <t>日 吉 ４</t>
  </si>
  <si>
    <t>　－３－</t>
  </si>
  <si>
    <t>西旭岡１</t>
  </si>
  <si>
    <t>西旭岡２</t>
  </si>
  <si>
    <t>西旭岡３</t>
  </si>
  <si>
    <t>銭亀沢支所</t>
  </si>
  <si>
    <t>亀田支所</t>
  </si>
  <si>
    <t>富岡１</t>
  </si>
  <si>
    <t>富岡２</t>
  </si>
  <si>
    <t>富岡３</t>
  </si>
  <si>
    <t>中 道１</t>
  </si>
  <si>
    <t>中 道２</t>
  </si>
  <si>
    <t>山の手１</t>
  </si>
  <si>
    <t>山の手２</t>
  </si>
  <si>
    <t>山の手３</t>
  </si>
  <si>
    <t>　－４－</t>
  </si>
  <si>
    <t>本 通１丁</t>
  </si>
  <si>
    <t>本 通２丁</t>
  </si>
  <si>
    <t>本 通３丁</t>
  </si>
  <si>
    <t>本 通４丁</t>
  </si>
  <si>
    <t>鍛 治１</t>
  </si>
  <si>
    <t>鍛 治２</t>
  </si>
  <si>
    <t>陣 川１</t>
  </si>
  <si>
    <t>陣 川２</t>
  </si>
  <si>
    <t>神 山１</t>
  </si>
  <si>
    <t>神 山２</t>
  </si>
  <si>
    <t>神 山３</t>
  </si>
  <si>
    <t>東 山１</t>
  </si>
  <si>
    <t>東 山２</t>
  </si>
  <si>
    <t>東 山３</t>
  </si>
  <si>
    <t>美 原１</t>
  </si>
  <si>
    <t>美 原２</t>
  </si>
  <si>
    <t>美 原３</t>
  </si>
  <si>
    <t>美 原４</t>
  </si>
  <si>
    <t>美 原５</t>
  </si>
  <si>
    <t>赤 川１</t>
  </si>
  <si>
    <t>亀田中野</t>
  </si>
  <si>
    <t>北美原１</t>
  </si>
  <si>
    <t>北美原２</t>
  </si>
  <si>
    <t>北美原３</t>
  </si>
  <si>
    <t>亀田大森</t>
  </si>
  <si>
    <t>昭 和１</t>
  </si>
  <si>
    <t>昭 和２</t>
  </si>
  <si>
    <t>昭 和３</t>
  </si>
  <si>
    <t>昭 和４</t>
  </si>
  <si>
    <t>[住居の状態］</t>
  </si>
  <si>
    <t>１　世　帯</t>
  </si>
  <si>
    <t>１人当</t>
  </si>
  <si>
    <t>世　帯　数</t>
  </si>
  <si>
    <t>当　た　り</t>
  </si>
  <si>
    <t>たり延</t>
  </si>
  <si>
    <t>人　　　員</t>
  </si>
  <si>
    <t>延面積(㎡)</t>
  </si>
  <si>
    <t>面 積 (㎡)</t>
  </si>
  <si>
    <t>１　人</t>
  </si>
  <si>
    <t>(再掲)65歳以上の親族</t>
  </si>
  <si>
    <t>　　　のいる主世帯</t>
  </si>
  <si>
    <t>延面積</t>
  </si>
  <si>
    <t>（㎡）</t>
  </si>
  <si>
    <t>１・２階建</t>
  </si>
  <si>
    <t>３～５階</t>
  </si>
  <si>
    <t>公営・</t>
  </si>
  <si>
    <t>共　　同　　住　　宅</t>
  </si>
  <si>
    <t>持ち家</t>
  </si>
  <si>
    <t>公団等</t>
  </si>
  <si>
    <t>給与住宅</t>
  </si>
  <si>
    <t>間借り</t>
  </si>
  <si>
    <t>一戸建</t>
  </si>
  <si>
    <t>長屋建</t>
  </si>
  <si>
    <t>　建物全体の階数</t>
  </si>
  <si>
    <t>の借家</t>
  </si>
  <si>
    <t>６階以上</t>
  </si>
  <si>
    <t>　　　　　主　　　　　　　　世　　　　　　　　帯</t>
  </si>
  <si>
    <t>持　ち　家</t>
  </si>
  <si>
    <t>公営・公</t>
  </si>
  <si>
    <t>民営の借家</t>
  </si>
  <si>
    <t>団・公社</t>
  </si>
  <si>
    <t>の　借　家</t>
  </si>
  <si>
    <t>　　　２０　～　　２９</t>
  </si>
  <si>
    <t>　　　３０　～　　３９</t>
  </si>
  <si>
    <t>　　　４０　～　　４９</t>
  </si>
  <si>
    <t>　　　５０　～　　５９</t>
  </si>
  <si>
    <t>　　　６０　～　　６９</t>
  </si>
  <si>
    <t>　　　７０　～　　７９</t>
  </si>
  <si>
    <t>　　　８０　～　　８９</t>
  </si>
  <si>
    <t>　　　９０　～　　９９</t>
  </si>
  <si>
    <t>　　１００　～　１１９</t>
  </si>
  <si>
    <t>　　１２０　～　１４９</t>
  </si>
  <si>
    <t>　　１５０　～　１９９</t>
  </si>
  <si>
    <t>　　２００　～　２４９</t>
  </si>
  <si>
    <t>第１４表　住居の種類・住宅の所有の関係（６区分）別一般世帯数，一般世帯人員，１世帯当たり延べ面積</t>
  </si>
  <si>
    <r>
      <t xml:space="preserve">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（平成７年～12年）</t>
    </r>
  </si>
  <si>
    <t>住　居　の　種　類　・</t>
  </si>
  <si>
    <t>住 宅 の 所 有 の 関 係</t>
  </si>
  <si>
    <t>住宅に住む一般世帯</t>
  </si>
  <si>
    <t>　主世帯</t>
  </si>
  <si>
    <t>　　持ち家</t>
  </si>
  <si>
    <t>　　公営・公団・公社の借家</t>
  </si>
  <si>
    <t>　　民営の借家</t>
  </si>
  <si>
    <t>　　給与住宅</t>
  </si>
  <si>
    <t>　間借り</t>
  </si>
  <si>
    <t>住宅以外に住む一般世帯</t>
  </si>
  <si>
    <t>(再掲)</t>
  </si>
  <si>
    <t>65歳以上の親族のいる一般世帯</t>
  </si>
  <si>
    <t>　住宅に住む一般世帯</t>
  </si>
  <si>
    <t>　　主世帯</t>
  </si>
  <si>
    <t>　　　持ち家</t>
  </si>
  <si>
    <t>　　　公営・公団・公社の借家</t>
  </si>
  <si>
    <t>　　　民営の借家</t>
  </si>
  <si>
    <t>　　　給与住宅</t>
  </si>
  <si>
    <t>　　間借り</t>
  </si>
  <si>
    <t>　住宅以外に住む一般世帯</t>
  </si>
  <si>
    <t>平成７年</t>
  </si>
  <si>
    <t xml:space="preserve">  　主世帯</t>
  </si>
  <si>
    <t>第１５表　住宅の建て方（7区分）別住宅に住む主世帯数，主世帯人員，１世帯・１人当たり延べ面積</t>
  </si>
  <si>
    <t>住宅の建て方</t>
  </si>
  <si>
    <t>（９区分）</t>
  </si>
  <si>
    <t>総　数</t>
  </si>
  <si>
    <t>　一戸建</t>
  </si>
  <si>
    <t>　長屋建</t>
  </si>
  <si>
    <t>　共同住宅</t>
  </si>
  <si>
    <t>（建物全体の階数）</t>
  </si>
  <si>
    <t>　　１・２階建</t>
  </si>
  <si>
    <t>　　３～５階建</t>
  </si>
  <si>
    <t>　　６階建以上</t>
  </si>
  <si>
    <t>…</t>
  </si>
  <si>
    <t>　　   ６～１０階</t>
  </si>
  <si>
    <t>　　　１１階建以上</t>
  </si>
  <si>
    <t>（世帯が住んでいる階）</t>
  </si>
  <si>
    <t>　その他</t>
  </si>
  <si>
    <t>第１６表　住宅の建て方（７区分），住宅の所有の関係（５区分）別住宅に住む一般世帯数および一般世帯人員</t>
  </si>
  <si>
    <t>共　　　　同　　　　住　　　　宅</t>
  </si>
  <si>
    <t>　住宅の所有の関係</t>
  </si>
  <si>
    <t>建　物　全　体　の　階　数</t>
  </si>
  <si>
    <t>総　　数</t>
  </si>
  <si>
    <t>一戸建</t>
  </si>
  <si>
    <t>長屋建</t>
  </si>
  <si>
    <t>その他</t>
  </si>
  <si>
    <t>　（５　区　分）</t>
  </si>
  <si>
    <t>６～１０階</t>
  </si>
  <si>
    <t>１１階以上</t>
  </si>
  <si>
    <t>一般世帯数</t>
  </si>
  <si>
    <t>　住宅に住む一般世帯</t>
  </si>
  <si>
    <t>　　主　　世　　帯</t>
  </si>
  <si>
    <t>　　　持ち家</t>
  </si>
  <si>
    <t>　　　公営等の借家</t>
  </si>
  <si>
    <t>　　　民営の借家</t>
  </si>
  <si>
    <t>　　　給与住宅</t>
  </si>
  <si>
    <t>　　間　　借　　り</t>
  </si>
  <si>
    <t>一般世帯人員</t>
  </si>
  <si>
    <t>第１７表　町別住宅に住む一般世帯,一般世帯人員,1世帯･１人当り延べ面積,住宅の所有関係（５区分</t>
  </si>
  <si>
    <t>別）および住宅の建て方（６区分）別一般世帯　－1－</t>
  </si>
  <si>
    <t>住　 宅 　に 　住 　む 　一 　般 　世 　帯</t>
  </si>
  <si>
    <t xml:space="preserve">   住 宅 の 所 有 関 係 別　</t>
  </si>
  <si>
    <t>一 般 世 帯</t>
  </si>
  <si>
    <t>住　宅　の　建　て　方　別　一　般　世　帯</t>
  </si>
  <si>
    <t>町　　　名</t>
  </si>
  <si>
    <t>民営の</t>
  </si>
  <si>
    <t>そ</t>
  </si>
  <si>
    <t>総　　数</t>
  </si>
  <si>
    <t>の</t>
  </si>
  <si>
    <t>借　　家</t>
  </si>
  <si>
    <r>
      <t>1</t>
    </r>
    <r>
      <rPr>
        <sz val="9"/>
        <rFont val="ＭＳ 明朝"/>
        <family val="1"/>
      </rPr>
      <t>・</t>
    </r>
    <r>
      <rPr>
        <sz val="9"/>
        <rFont val="ＭＳ 明朝"/>
        <family val="1"/>
      </rPr>
      <t>２階建</t>
    </r>
  </si>
  <si>
    <t>他</t>
  </si>
  <si>
    <t>本庁</t>
  </si>
  <si>
    <t>入 舟</t>
  </si>
  <si>
    <t xml:space="preserve">- </t>
  </si>
  <si>
    <t>港 １</t>
  </si>
  <si>
    <t>港 ２</t>
  </si>
  <si>
    <t>港 ３</t>
  </si>
  <si>
    <t>別）および住宅の建て方（６区分）別一般世帯　－2－</t>
  </si>
  <si>
    <t>町　　　名</t>
  </si>
  <si>
    <t>民営の</t>
  </si>
  <si>
    <t>そ</t>
  </si>
  <si>
    <t>湯川支所</t>
  </si>
  <si>
    <t>湯 川 １</t>
  </si>
  <si>
    <t>湯 川 ２</t>
  </si>
  <si>
    <t>湯 川 ３</t>
  </si>
  <si>
    <t>日 吉 １</t>
  </si>
  <si>
    <t>日 吉 ２</t>
  </si>
  <si>
    <t>日 吉 ３</t>
  </si>
  <si>
    <t>日 吉 ４</t>
  </si>
  <si>
    <t>別）および住宅の建て方（６区分）別一般世帯　－3－</t>
  </si>
  <si>
    <t>銭亀沢支所</t>
  </si>
  <si>
    <t>亀田支所</t>
  </si>
  <si>
    <t>富岡１</t>
  </si>
  <si>
    <t>富岡２</t>
  </si>
  <si>
    <t>富岡３</t>
  </si>
  <si>
    <t>中 道１</t>
  </si>
  <si>
    <t>中 道２</t>
  </si>
  <si>
    <t>山の手１</t>
  </si>
  <si>
    <t>山の手２</t>
  </si>
  <si>
    <t>山の手３</t>
  </si>
  <si>
    <t>別）および住宅の建て方（６区分）別一般世帯　－4－</t>
  </si>
  <si>
    <t>-</t>
  </si>
  <si>
    <t>東　山</t>
  </si>
  <si>
    <t>西 桔 梗</t>
  </si>
  <si>
    <t>第１８表　延べ面積（14区分），住宅の所有の関係（５区分）別住宅に住む一般世帯数，一般世帯人員</t>
  </si>
  <si>
    <t>　　　　　　および６５歳以上の親族のいる一般世帯</t>
  </si>
  <si>
    <t>　延べ面積（１４区分）</t>
  </si>
  <si>
    <t>総　　　数</t>
  </si>
  <si>
    <t>間借り</t>
  </si>
  <si>
    <t>総　　数</t>
  </si>
  <si>
    <t>住宅に住む一般世帯数</t>
  </si>
  <si>
    <t>　　　　０　～　　１９㎡</t>
  </si>
  <si>
    <t>　　２５０　㎡　以上</t>
  </si>
  <si>
    <t>住宅に住む一般世帯人員</t>
  </si>
  <si>
    <t>65歳以上親族のいる世帯数</t>
  </si>
  <si>
    <t>　　（　再　掲　）</t>
  </si>
  <si>
    <t>　　　　０　～　　１９㎡</t>
  </si>
  <si>
    <t>　　２５０　㎡　以 上</t>
  </si>
  <si>
    <t>［高齢世帯］</t>
  </si>
  <si>
    <t>(別掲)</t>
  </si>
  <si>
    <t>　　　男</t>
  </si>
  <si>
    <t>　　　女</t>
  </si>
  <si>
    <t>　(別掲)</t>
  </si>
  <si>
    <t>１人当たり</t>
  </si>
  <si>
    <t>延べ面積</t>
  </si>
  <si>
    <t>　住宅に住む高齢単身世帯</t>
  </si>
  <si>
    <t>　　主　世　帯</t>
  </si>
  <si>
    <t>　　　持ち家</t>
  </si>
  <si>
    <t>　　　公営・公団・公社の借家</t>
  </si>
  <si>
    <t>　　　民営の借家</t>
  </si>
  <si>
    <t>　　　給与住宅</t>
  </si>
  <si>
    <t>　　間　借　り</t>
  </si>
  <si>
    <t>　住宅以外に住む高齢単身世帯</t>
  </si>
  <si>
    <t>60 ～ 64歳</t>
  </si>
  <si>
    <t xml:space="preserve"> 65 ～ 69</t>
  </si>
  <si>
    <t xml:space="preserve"> 70 ～ 74</t>
  </si>
  <si>
    <t xml:space="preserve"> 75 ～ 79</t>
  </si>
  <si>
    <t xml:space="preserve"> 80 ～ 84</t>
  </si>
  <si>
    <t xml:space="preserve"> 85歳以上</t>
  </si>
  <si>
    <t>60歳未満</t>
  </si>
  <si>
    <t>(再掲)　夫婦とも65歳以上</t>
  </si>
  <si>
    <t>(別掲)　いずれかが65歳以</t>
  </si>
  <si>
    <t>第１９表　年齢（５歳階級），男女別高齢単身者数</t>
  </si>
  <si>
    <t>高 齢 単 身 者 の 男 女</t>
  </si>
  <si>
    <t>総　　数</t>
  </si>
  <si>
    <t>65～69歳</t>
  </si>
  <si>
    <t>70 ～ 74</t>
  </si>
  <si>
    <t>75 ～ 79</t>
  </si>
  <si>
    <t>80 ～ 84</t>
  </si>
  <si>
    <t>85歳以上</t>
  </si>
  <si>
    <t>60歳以上</t>
  </si>
  <si>
    <t>65歳以上の高齢単身者数</t>
  </si>
  <si>
    <t>65歳以上の高齢者１人と未婚</t>
  </si>
  <si>
    <t>の18歳未満の者からなる世帯</t>
  </si>
  <si>
    <t>第２０表　住居の種類・住宅の所有の関係（６区分），高齢単身者の男女別高齢単身世帯数</t>
  </si>
  <si>
    <t>　　　　　　および１人当たり延べ面積</t>
  </si>
  <si>
    <t>　　住　居　の　種　類  ・</t>
  </si>
  <si>
    <t>総　　　　　　数</t>
  </si>
  <si>
    <t>女</t>
  </si>
  <si>
    <t>　　住 宅 の 所 有 の 関 係</t>
  </si>
  <si>
    <t>(㎡）</t>
  </si>
  <si>
    <t>第２１表　夫の年齢(５歳階級），妻の年齢(５歳階級）別高齢夫婦世帯数</t>
  </si>
  <si>
    <t>　夫 の 年 齢</t>
  </si>
  <si>
    <t>妻　　　　　が　　　　　60          歳　　　　　以　　　　　上</t>
  </si>
  <si>
    <t>妻　　が</t>
  </si>
  <si>
    <t>総　　　　数</t>
  </si>
  <si>
    <t>　夫が65～69歳</t>
  </si>
  <si>
    <t>　　  70 ～ 74</t>
  </si>
  <si>
    <t>　　　75 ～ 79</t>
  </si>
  <si>
    <t>　　　80 ～ 84</t>
  </si>
  <si>
    <t>　　　85歳以上</t>
  </si>
  <si>
    <t>　夫が60歳未満</t>
  </si>
  <si>
    <t>　　　60～64歳</t>
  </si>
  <si>
    <t>第２２表　住居の種類・住宅の所有の関係（６区分）別高齢夫婦世帯数および１人当たり延べ面積</t>
  </si>
  <si>
    <t>　　住  居  の  種  類  ・</t>
  </si>
  <si>
    <t>　　　　の高齢夫婦世帯</t>
  </si>
  <si>
    <t>　　　　上の夫婦のみの世帯</t>
  </si>
  <si>
    <t xml:space="preserve">   (㎡）</t>
  </si>
  <si>
    <t>高齢夫婦世帯</t>
  </si>
  <si>
    <t>　住宅に住む高齢夫婦世帯</t>
  </si>
  <si>
    <t>　　主　世　帯</t>
  </si>
  <si>
    <t>　　　持ち家</t>
  </si>
  <si>
    <t>　　　公営・公団・公社の借家</t>
  </si>
  <si>
    <t>　　　民営の借家</t>
  </si>
  <si>
    <t>　　　給与住宅</t>
  </si>
  <si>
    <t>　　間　借　り</t>
  </si>
  <si>
    <t>　住宅以外に住む高齢夫婦世帯</t>
  </si>
  <si>
    <t>第２３表　町別母子世帯数，父子世帯数，３世代世帯，高齢単身世帯数および高齢夫婦世帯数</t>
  </si>
  <si>
    <t>母子</t>
  </si>
  <si>
    <t>父子</t>
  </si>
  <si>
    <t>高齢単身</t>
  </si>
  <si>
    <t>高齢夫婦</t>
  </si>
  <si>
    <t>世　帯　数</t>
  </si>
  <si>
    <t>世帯数</t>
  </si>
  <si>
    <t>世　帯　数</t>
  </si>
  <si>
    <t xml:space="preserve">   - </t>
  </si>
  <si>
    <t>入 舟</t>
  </si>
  <si>
    <t>［　参　考　表　］</t>
  </si>
  <si>
    <t>第２４表　渡島支庁，桧山支庁管内市町村別世帯数および人口(平成７年～12年）</t>
  </si>
  <si>
    <t>世　　　　　　帯　　　　　　数</t>
  </si>
  <si>
    <t>人　　　　　　   　　　　　　　　　　　　　　　　　　口</t>
  </si>
  <si>
    <t>市 町 村 名</t>
  </si>
  <si>
    <t>増減率</t>
  </si>
  <si>
    <t>　　　平　　　　成　　　　１　２　　　　年</t>
  </si>
  <si>
    <t>　　　平　　　成　　　７　　　年</t>
  </si>
  <si>
    <t>増減率</t>
  </si>
  <si>
    <t>人口密度</t>
  </si>
  <si>
    <t>市町村名</t>
  </si>
  <si>
    <t>総　　　数</t>
  </si>
  <si>
    <t>男</t>
  </si>
  <si>
    <t>女</t>
  </si>
  <si>
    <t>性　　　比</t>
  </si>
  <si>
    <t>性　　比</t>
  </si>
  <si>
    <t>渡島支庁管内計</t>
  </si>
  <si>
    <t>渡島支庁</t>
  </si>
  <si>
    <t>函館市</t>
  </si>
  <si>
    <t>函館</t>
  </si>
  <si>
    <t>松前町</t>
  </si>
  <si>
    <t>松前</t>
  </si>
  <si>
    <t>福島町</t>
  </si>
  <si>
    <t>福島</t>
  </si>
  <si>
    <t>知内町</t>
  </si>
  <si>
    <t>知内</t>
  </si>
  <si>
    <t>木古内町</t>
  </si>
  <si>
    <t>木古内</t>
  </si>
  <si>
    <t>上磯町</t>
  </si>
  <si>
    <t>上磯</t>
  </si>
  <si>
    <t>大野町</t>
  </si>
  <si>
    <t>大野</t>
  </si>
  <si>
    <t>七飯町</t>
  </si>
  <si>
    <t>七飯</t>
  </si>
  <si>
    <t>戸井町</t>
  </si>
  <si>
    <t>戸井</t>
  </si>
  <si>
    <t>恵山町</t>
  </si>
  <si>
    <t>恵山</t>
  </si>
  <si>
    <t>椴法華村</t>
  </si>
  <si>
    <t>椴法華</t>
  </si>
  <si>
    <t>南茅部町</t>
  </si>
  <si>
    <t>南茅部</t>
  </si>
  <si>
    <t>鹿部町</t>
  </si>
  <si>
    <t>鹿部</t>
  </si>
  <si>
    <t>砂原町</t>
  </si>
  <si>
    <t>砂原</t>
  </si>
  <si>
    <t>森町</t>
  </si>
  <si>
    <t>森</t>
  </si>
  <si>
    <t>八雲町</t>
  </si>
  <si>
    <t>八雲</t>
  </si>
  <si>
    <t>長万部町</t>
  </si>
  <si>
    <t>長万部</t>
  </si>
  <si>
    <t>(再掲)</t>
  </si>
  <si>
    <t>渡島支庁</t>
  </si>
  <si>
    <t>管内町村計</t>
  </si>
  <si>
    <t>町村計</t>
  </si>
  <si>
    <t>檜山支庁管内計</t>
  </si>
  <si>
    <t>檜山支庁</t>
  </si>
  <si>
    <t>江差町</t>
  </si>
  <si>
    <t>江差</t>
  </si>
  <si>
    <t>上ノ国町</t>
  </si>
  <si>
    <t>上ノ国</t>
  </si>
  <si>
    <t>厚沢部町</t>
  </si>
  <si>
    <t>厚沢部</t>
  </si>
  <si>
    <t>乙部町</t>
  </si>
  <si>
    <t>乙部</t>
  </si>
  <si>
    <t>熊石町</t>
  </si>
  <si>
    <t>熊石</t>
  </si>
  <si>
    <t>大成町</t>
  </si>
  <si>
    <t>大成</t>
  </si>
  <si>
    <t>奥尻町</t>
  </si>
  <si>
    <t>奥尻</t>
  </si>
  <si>
    <t>瀬棚町</t>
  </si>
  <si>
    <t>瀬棚</t>
  </si>
  <si>
    <t>北檜山町</t>
  </si>
  <si>
    <t>北檜山</t>
  </si>
  <si>
    <t>今金町</t>
  </si>
  <si>
    <t>今金</t>
  </si>
  <si>
    <t>人　　　　　　　　　　　　　　　　　　　　　　　　　　口</t>
  </si>
  <si>
    <t>都　市　名</t>
  </si>
  <si>
    <t>　　　平　　　　成　　　　12　　　　年</t>
  </si>
  <si>
    <t>　　　平　　　成　　　７　　　年</t>
  </si>
  <si>
    <t>都市名</t>
  </si>
  <si>
    <t>札幌市</t>
  </si>
  <si>
    <t>札幌　</t>
  </si>
  <si>
    <t>函館　</t>
  </si>
  <si>
    <t>小樽市</t>
  </si>
  <si>
    <t>小樽　</t>
  </si>
  <si>
    <t>旭川市</t>
  </si>
  <si>
    <t>旭川　</t>
  </si>
  <si>
    <t>室蘭市</t>
  </si>
  <si>
    <t>室蘭　</t>
  </si>
  <si>
    <t>釧路市</t>
  </si>
  <si>
    <t>釧路　</t>
  </si>
  <si>
    <t>帯広市</t>
  </si>
  <si>
    <t>帯広　</t>
  </si>
  <si>
    <t>北見市</t>
  </si>
  <si>
    <t>北見　</t>
  </si>
  <si>
    <t>夕張市</t>
  </si>
  <si>
    <t>夕張　</t>
  </si>
  <si>
    <t>岩見沢市</t>
  </si>
  <si>
    <t>岩見沢　</t>
  </si>
  <si>
    <t>網走市</t>
  </si>
  <si>
    <t>網走　</t>
  </si>
  <si>
    <t>留萌市</t>
  </si>
  <si>
    <t>留萌　</t>
  </si>
  <si>
    <t>苫小牧市</t>
  </si>
  <si>
    <t>苫小牧　</t>
  </si>
  <si>
    <t>稚内市</t>
  </si>
  <si>
    <t>稚内　</t>
  </si>
  <si>
    <t>美唄市</t>
  </si>
  <si>
    <t>美唄　</t>
  </si>
  <si>
    <t>芦別市</t>
  </si>
  <si>
    <t>芦別　</t>
  </si>
  <si>
    <t>江別市</t>
  </si>
  <si>
    <t>江別　</t>
  </si>
  <si>
    <t>赤平市</t>
  </si>
  <si>
    <t>赤平　</t>
  </si>
  <si>
    <t>紋別市</t>
  </si>
  <si>
    <t>紋別　</t>
  </si>
  <si>
    <t>士別市</t>
  </si>
  <si>
    <t>士別　</t>
  </si>
  <si>
    <t>名寄市</t>
  </si>
  <si>
    <t>名寄　</t>
  </si>
  <si>
    <t>三笠市</t>
  </si>
  <si>
    <t>三笠　</t>
  </si>
  <si>
    <t>根室市</t>
  </si>
  <si>
    <t>根室　</t>
  </si>
  <si>
    <t>千歳市</t>
  </si>
  <si>
    <t>千歳　</t>
  </si>
  <si>
    <t>滝川市</t>
  </si>
  <si>
    <t>滝川　</t>
  </si>
  <si>
    <t>砂川市</t>
  </si>
  <si>
    <t>砂川　</t>
  </si>
  <si>
    <t>歌志内市</t>
  </si>
  <si>
    <t>歌志内　</t>
  </si>
  <si>
    <t>深川市</t>
  </si>
  <si>
    <t>深川　</t>
  </si>
  <si>
    <t>富良野市</t>
  </si>
  <si>
    <t>富良野　</t>
  </si>
  <si>
    <t>登別市</t>
  </si>
  <si>
    <t>登別　</t>
  </si>
  <si>
    <t>恵庭市</t>
  </si>
  <si>
    <t>恵庭　</t>
  </si>
  <si>
    <t>伊達市</t>
  </si>
  <si>
    <t>伊達　</t>
  </si>
  <si>
    <t>北広島市</t>
  </si>
  <si>
    <t>北広島　</t>
  </si>
  <si>
    <t>石狩市</t>
  </si>
  <si>
    <t>石狩　</t>
  </si>
  <si>
    <t>　旧市町村名</t>
  </si>
  <si>
    <t>大正14年</t>
  </si>
  <si>
    <t>昭和10年</t>
  </si>
  <si>
    <t>昭和19年</t>
  </si>
  <si>
    <t>昭和20年</t>
  </si>
  <si>
    <t>昭和21年</t>
  </si>
  <si>
    <t>　組</t>
  </si>
  <si>
    <t>　世帯数</t>
  </si>
  <si>
    <t>32 341</t>
  </si>
  <si>
    <t>36 812</t>
  </si>
  <si>
    <t>42 160</t>
  </si>
  <si>
    <t>44 151</t>
  </si>
  <si>
    <t>44 113</t>
  </si>
  <si>
    <t>…</t>
  </si>
  <si>
    <t>48 466</t>
  </si>
  <si>
    <t>51 662</t>
  </si>
  <si>
    <t>54 648</t>
  </si>
  <si>
    <t>62 128</t>
  </si>
  <si>
    <t>72 676</t>
  </si>
  <si>
    <t>83 921</t>
  </si>
  <si>
    <t>世帯</t>
  </si>
  <si>
    <t>　替</t>
  </si>
  <si>
    <t>　人　口</t>
  </si>
  <si>
    <t>162 241</t>
  </si>
  <si>
    <t>183 267</t>
  </si>
  <si>
    <t>219 487</t>
  </si>
  <si>
    <t>235 552</t>
  </si>
  <si>
    <t>224 207</t>
  </si>
  <si>
    <t>219 706</t>
  </si>
  <si>
    <t>207 836</t>
  </si>
  <si>
    <t>212 261</t>
  </si>
  <si>
    <t>239 592</t>
  </si>
  <si>
    <t>252 747</t>
  </si>
  <si>
    <t>267 936</t>
  </si>
  <si>
    <t>271 163</t>
  </si>
  <si>
    <t>281 029</t>
  </si>
  <si>
    <t>292 286</t>
  </si>
  <si>
    <t>人口</t>
  </si>
  <si>
    <t>　人</t>
  </si>
  <si>
    <t>84 323</t>
  </si>
  <si>
    <t>94 483</t>
  </si>
  <si>
    <t>114 539</t>
  </si>
  <si>
    <t>123 142</t>
  </si>
  <si>
    <t>112 437</t>
  </si>
  <si>
    <t>104 165</t>
  </si>
  <si>
    <t>100 516</t>
  </si>
  <si>
    <t>101 889</t>
  </si>
  <si>
    <t>117 847</t>
  </si>
  <si>
    <t>122 942</t>
  </si>
  <si>
    <t>131 335</t>
  </si>
  <si>
    <t>130 037</t>
  </si>
  <si>
    <t>133 376</t>
  </si>
  <si>
    <t>138 356</t>
  </si>
  <si>
    <t>男</t>
  </si>
  <si>
    <t>　口</t>
  </si>
  <si>
    <t>77 918</t>
  </si>
  <si>
    <t>88 784</t>
  </si>
  <si>
    <t>104 948</t>
  </si>
  <si>
    <t>112 410</t>
  </si>
  <si>
    <t>111 770</t>
  </si>
  <si>
    <t>115 541</t>
  </si>
  <si>
    <t>107 320</t>
  </si>
  <si>
    <t>110 372</t>
  </si>
  <si>
    <t>121 745</t>
  </si>
  <si>
    <t>129 805</t>
  </si>
  <si>
    <t>136 601</t>
  </si>
  <si>
    <t>141 126</t>
  </si>
  <si>
    <t>147 653</t>
  </si>
  <si>
    <t>153 930</t>
  </si>
  <si>
    <t>女</t>
  </si>
  <si>
    <t>　旧</t>
  </si>
  <si>
    <t>29 160</t>
  </si>
  <si>
    <t>33 318</t>
  </si>
  <si>
    <t>38 291</t>
  </si>
  <si>
    <t>39 196</t>
  </si>
  <si>
    <t>40 745</t>
  </si>
  <si>
    <t>43 486</t>
  </si>
  <si>
    <t>47 736</t>
  </si>
  <si>
    <t>50 361</t>
  </si>
  <si>
    <t>56 676</t>
  </si>
  <si>
    <t>63 964</t>
  </si>
  <si>
    <t>69 967</t>
  </si>
  <si>
    <t>　函</t>
  </si>
  <si>
    <t>144 749</t>
  </si>
  <si>
    <t>163 972</t>
  </si>
  <si>
    <t>197 252</t>
  </si>
  <si>
    <t>207 480</t>
  </si>
  <si>
    <t>203 862</t>
  </si>
  <si>
    <t>196 680</t>
  </si>
  <si>
    <t>181 531</t>
  </si>
  <si>
    <t>187 367</t>
  </si>
  <si>
    <t>211 441</t>
  </si>
  <si>
    <t>228 994</t>
  </si>
  <si>
    <t>242 582</t>
  </si>
  <si>
    <t>243 012</t>
  </si>
  <si>
    <t>243 418</t>
  </si>
  <si>
    <t>241 663</t>
  </si>
  <si>
    <t>　館</t>
  </si>
  <si>
    <t>75 648</t>
  </si>
  <si>
    <t>84 817</t>
  </si>
  <si>
    <t>103 542</t>
  </si>
  <si>
    <t>109 200</t>
  </si>
  <si>
    <t>102 121</t>
  </si>
  <si>
    <t>92 369</t>
  </si>
  <si>
    <t>87 506</t>
  </si>
  <si>
    <t>89 722</t>
  </si>
  <si>
    <t>103 817</t>
  </si>
  <si>
    <t>111 141</t>
  </si>
  <si>
    <t>118 743</t>
  </si>
  <si>
    <t>116 127</t>
  </si>
  <si>
    <t>114 958</t>
  </si>
  <si>
    <t>113 623</t>
  </si>
  <si>
    <t>　市</t>
  </si>
  <si>
    <t>69 101</t>
  </si>
  <si>
    <t>79 155</t>
  </si>
  <si>
    <t>93 710</t>
  </si>
  <si>
    <t>98 280</t>
  </si>
  <si>
    <t>101 741</t>
  </si>
  <si>
    <t>104 311</t>
  </si>
  <si>
    <t>94 025</t>
  </si>
  <si>
    <t>97 645</t>
  </si>
  <si>
    <t>107 624</t>
  </si>
  <si>
    <t>117 853</t>
  </si>
  <si>
    <t>123 839</t>
  </si>
  <si>
    <t>126 885</t>
  </si>
  <si>
    <t>128 460</t>
  </si>
  <si>
    <t>128 040</t>
  </si>
  <si>
    <t>1 135</t>
  </si>
  <si>
    <t>1 286</t>
  </si>
  <si>
    <t>1 379</t>
  </si>
  <si>
    <t>1 789</t>
  </si>
  <si>
    <t>1 919</t>
  </si>
  <si>
    <t>3 367</t>
  </si>
  <si>
    <t>2 271</t>
  </si>
  <si>
    <t>2 601</t>
  </si>
  <si>
    <t>3 756</t>
  </si>
  <si>
    <t>6 974</t>
  </si>
  <si>
    <t>13 954</t>
  </si>
  <si>
    <t>　亀</t>
  </si>
  <si>
    <t>6 238</t>
  </si>
  <si>
    <t>7 094</t>
  </si>
  <si>
    <t>7 837</t>
  </si>
  <si>
    <t>10 270</t>
  </si>
  <si>
    <t>11 141</t>
  </si>
  <si>
    <t>13 765</t>
  </si>
  <si>
    <t>15 868</t>
  </si>
  <si>
    <t>15 276</t>
  </si>
  <si>
    <t>18 019</t>
  </si>
  <si>
    <t>13 038</t>
  </si>
  <si>
    <t>14 600</t>
  </si>
  <si>
    <t>18 613</t>
  </si>
  <si>
    <t>28 813</t>
  </si>
  <si>
    <t>50 623</t>
  </si>
  <si>
    <t>　田</t>
  </si>
  <si>
    <t>3 142</t>
  </si>
  <si>
    <t>3 605</t>
  </si>
  <si>
    <t>3 929</t>
  </si>
  <si>
    <t>5 204</t>
  </si>
  <si>
    <t>5 626</t>
  </si>
  <si>
    <t>7 419</t>
  </si>
  <si>
    <t>8 035</t>
  </si>
  <si>
    <t>7 632</t>
  </si>
  <si>
    <t>9 068</t>
  </si>
  <si>
    <t>6 487</t>
  </si>
  <si>
    <t>7 220</t>
  </si>
  <si>
    <t>9 105</t>
  </si>
  <si>
    <t>14 009</t>
  </si>
  <si>
    <t>24 733</t>
  </si>
  <si>
    <t>3 096</t>
  </si>
  <si>
    <t>3 489</t>
  </si>
  <si>
    <t>3 908</t>
  </si>
  <si>
    <t>5 066</t>
  </si>
  <si>
    <t>5 515</t>
  </si>
  <si>
    <t>6 346</t>
  </si>
  <si>
    <t>7 833</t>
  </si>
  <si>
    <t>7 644</t>
  </si>
  <si>
    <t>8 951</t>
  </si>
  <si>
    <t>6 551</t>
  </si>
  <si>
    <t>7 380</t>
  </si>
  <si>
    <t>9 508</t>
  </si>
  <si>
    <t>14 804</t>
  </si>
  <si>
    <t>25 890</t>
  </si>
  <si>
    <t>1 018</t>
  </si>
  <si>
    <t>1 084</t>
  </si>
  <si>
    <t>1 227</t>
  </si>
  <si>
    <t>1 368</t>
  </si>
  <si>
    <t>1 449</t>
  </si>
  <si>
    <t>1 613</t>
  </si>
  <si>
    <t>1 655</t>
  </si>
  <si>
    <t>1 686</t>
  </si>
  <si>
    <t>1 696</t>
  </si>
  <si>
    <t>1 738</t>
  </si>
  <si>
    <t>　銭</t>
  </si>
  <si>
    <t>6 104</t>
  </si>
  <si>
    <t>6 544</t>
  </si>
  <si>
    <t>7 634</t>
  </si>
  <si>
    <t>8 443</t>
  </si>
  <si>
    <t>9 204</t>
  </si>
  <si>
    <t>9 261</t>
  </si>
  <si>
    <t>10 437</t>
  </si>
  <si>
    <t>9 618</t>
  </si>
  <si>
    <t>10 132</t>
  </si>
  <si>
    <t>10 715</t>
  </si>
  <si>
    <t>10 754</t>
  </si>
  <si>
    <t>9 538</t>
  </si>
  <si>
    <t>8 798</t>
  </si>
  <si>
    <t>　沢</t>
  </si>
  <si>
    <t>3 085</t>
  </si>
  <si>
    <t>3 322</t>
  </si>
  <si>
    <t>3 881</t>
  </si>
  <si>
    <t>4 251</t>
  </si>
  <si>
    <t>4 690</t>
  </si>
  <si>
    <t>4 377</t>
  </si>
  <si>
    <t>4 975</t>
  </si>
  <si>
    <t>4 535</t>
  </si>
  <si>
    <t>4 962</t>
  </si>
  <si>
    <t>5 314</t>
  </si>
  <si>
    <t>5 372</t>
  </si>
  <si>
    <t>4 805</t>
  </si>
  <si>
    <t>4 409</t>
  </si>
  <si>
    <t>　村</t>
  </si>
  <si>
    <t>3 019</t>
  </si>
  <si>
    <t>3 222</t>
  </si>
  <si>
    <t>3 753</t>
  </si>
  <si>
    <t>4 192</t>
  </si>
  <si>
    <t>4 514</t>
  </si>
  <si>
    <t>4 884</t>
  </si>
  <si>
    <t>5 462</t>
  </si>
  <si>
    <t>5 083</t>
  </si>
  <si>
    <t>5 170</t>
  </si>
  <si>
    <t>5 401</t>
  </si>
  <si>
    <t>5 382</t>
  </si>
  <si>
    <t>4 733</t>
  </si>
  <si>
    <t>4 389</t>
  </si>
  <si>
    <t>　湯</t>
  </si>
  <si>
    <t>　川</t>
  </si>
  <si>
    <t>　町</t>
  </si>
  <si>
    <t>　　注）　昭和１９年～２１年は，人口調査による人口で調査期日は，次のとおりである。</t>
  </si>
  <si>
    <t>　　　　　１）昭和１９年～昭和１９年２月２２日午前０時現在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</si>
</sst>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_ "/>
    <numFmt numFmtId="179" formatCode="0.00_ "/>
    <numFmt numFmtId="180" formatCode="0.000_ "/>
    <numFmt numFmtId="181" formatCode="#,##0_ ;[Red]\-#,##0\ "/>
    <numFmt numFmtId="182" formatCode="0.000"/>
    <numFmt numFmtId="183" formatCode="#,##0_ "/>
    <numFmt numFmtId="184" formatCode="###,###,###,##0;&quot;-&quot;##,###,###,##0"/>
    <numFmt numFmtId="185" formatCode="\ ###,###,##0;&quot;-&quot;###,###,##0"/>
    <numFmt numFmtId="186" formatCode="0.0_);[Red]\(0.0\)"/>
    <numFmt numFmtId="187" formatCode="###,###,##0;&quot;-&quot;##,###,##0"/>
    <numFmt numFmtId="188" formatCode="##0.0;&quot;-&quot;#0.0"/>
    <numFmt numFmtId="189" formatCode="#0.0;&quot;-&quot;0.0"/>
    <numFmt numFmtId="190" formatCode="\ ###,###,###,##0;&quot;-&quot;###,###,###,##0"/>
    <numFmt numFmtId="191" formatCode="\ ###,##0;&quot;-&quot;###,##0"/>
    <numFmt numFmtId="192" formatCode="###,##0;&quot;-&quot;##,##0"/>
    <numFmt numFmtId="193" formatCode="\ ###\ ##0;&quot;&quot;###\ ##0"/>
    <numFmt numFmtId="194" formatCode="\ ###,##0;&quot;△&quot;###,##0"/>
    <numFmt numFmtId="195" formatCode="\ ###\ ###.0#;&quot;△&quot;###\ ###.0#"/>
    <numFmt numFmtId="196" formatCode="0.00_);[Red]\(0.00\)"/>
    <numFmt numFmtId="197" formatCode="\ ###\ ###.##;&quot;△&quot;###\ ###.##"/>
    <numFmt numFmtId="198" formatCode="\ ###\ ##0.##;&quot;△&quot;###\ ##0.##"/>
    <numFmt numFmtId="199" formatCode="0.0;&quot;△ &quot;0.0"/>
    <numFmt numFmtId="200" formatCode="\ ###\ ##0;&quot;△&quot;###\ ##0"/>
    <numFmt numFmtId="201" formatCode="#\ ##0.0;\-#\ ##0.0"/>
    <numFmt numFmtId="202" formatCode="###\ ###\ ##0;&quot;-&quot;##\ ###\ ##0"/>
    <numFmt numFmtId="203" formatCode="#,##0.0"/>
    <numFmt numFmtId="204" formatCode="#\ ##0.0"/>
    <numFmt numFmtId="205" formatCode="#\ ##0"/>
    <numFmt numFmtId="206" formatCode="\ ###\ ###.0;&quot;△&quot;###\ ###.0"/>
    <numFmt numFmtId="207" formatCode="#\ ##0.0;&quot;△&quot;#\ ##0.0"/>
    <numFmt numFmtId="208" formatCode="#\ ##0_ "/>
    <numFmt numFmtId="209" formatCode="#\ ##0.##"/>
    <numFmt numFmtId="210" formatCode="#\ ##0.00"/>
    <numFmt numFmtId="211" formatCode="\ ###\ ###.;&quot;△&quot;###\ ###."/>
    <numFmt numFmtId="212" formatCode="#\ ##0.0_ "/>
  </numFmts>
  <fonts count="21">
    <font>
      <sz val="11"/>
      <name val="ＭＳ Ｐゴシック"/>
      <family val="3"/>
    </font>
    <font>
      <sz val="10.8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0.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15">
    <xf numFmtId="0" fontId="0" fillId="0" borderId="0" xfId="0" applyAlignment="1">
      <alignment/>
    </xf>
    <xf numFmtId="0" fontId="3" fillId="0" borderId="0" xfId="0" applyFont="1" applyAlignment="1">
      <alignment/>
    </xf>
    <xf numFmtId="199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199" fontId="4" fillId="0" borderId="1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99" fontId="4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200" fontId="6" fillId="0" borderId="0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200" fontId="8" fillId="0" borderId="0" xfId="0" applyNumberFormat="1" applyFont="1" applyBorder="1" applyAlignment="1">
      <alignment horizontal="right" vertical="center"/>
    </xf>
    <xf numFmtId="19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199" fontId="7" fillId="0" borderId="6" xfId="0" applyNumberFormat="1" applyFont="1" applyBorder="1" applyAlignment="1">
      <alignment horizontal="right" vertical="center"/>
    </xf>
    <xf numFmtId="199" fontId="4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/>
    </xf>
    <xf numFmtId="178" fontId="4" fillId="0" borderId="3" xfId="0" applyNumberFormat="1" applyFont="1" applyBorder="1" applyAlignment="1">
      <alignment/>
    </xf>
    <xf numFmtId="0" fontId="4" fillId="0" borderId="11" xfId="0" applyFont="1" applyBorder="1" applyAlignment="1">
      <alignment/>
    </xf>
    <xf numFmtId="186" fontId="4" fillId="0" borderId="2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/>
    </xf>
    <xf numFmtId="178" fontId="5" fillId="0" borderId="3" xfId="0" applyNumberFormat="1" applyFont="1" applyBorder="1" applyAlignment="1">
      <alignment/>
    </xf>
    <xf numFmtId="186" fontId="5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8" xfId="0" applyFont="1" applyBorder="1" applyAlignment="1">
      <alignment/>
    </xf>
    <xf numFmtId="178" fontId="5" fillId="0" borderId="7" xfId="0" applyNumberFormat="1" applyFont="1" applyBorder="1" applyAlignment="1">
      <alignment/>
    </xf>
    <xf numFmtId="186" fontId="5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201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86" fontId="4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horizontal="distributed" vertical="center" shrinkToFit="1"/>
    </xf>
    <xf numFmtId="0" fontId="14" fillId="0" borderId="10" xfId="0" applyFont="1" applyBorder="1" applyAlignment="1">
      <alignment horizontal="distributed" vertical="center" shrinkToFit="1"/>
    </xf>
    <xf numFmtId="0" fontId="1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201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201" fontId="8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86" fontId="8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201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201" fontId="4" fillId="0" borderId="6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86" fontId="4" fillId="0" borderId="6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3" fillId="0" borderId="0" xfId="22" applyFont="1">
      <alignment/>
      <protection/>
    </xf>
    <xf numFmtId="0" fontId="3" fillId="0" borderId="0" xfId="22" applyFont="1" applyAlignment="1">
      <alignment horizontal="center"/>
      <protection/>
    </xf>
    <xf numFmtId="0" fontId="1" fillId="0" borderId="0" xfId="22" applyAlignment="1">
      <alignment horizontal="center" vertical="center"/>
      <protection/>
    </xf>
    <xf numFmtId="0" fontId="1" fillId="0" borderId="0" xfId="22" applyBorder="1">
      <alignment/>
      <protection/>
    </xf>
    <xf numFmtId="0" fontId="1" fillId="0" borderId="0" xfId="22">
      <alignment/>
      <protection/>
    </xf>
    <xf numFmtId="0" fontId="1" fillId="0" borderId="0" xfId="22" applyAlignment="1">
      <alignment horizontal="center"/>
      <protection/>
    </xf>
    <xf numFmtId="0" fontId="1" fillId="0" borderId="1" xfId="22" applyBorder="1" applyAlignment="1">
      <alignment horizontal="center" vertical="center"/>
      <protection/>
    </xf>
    <xf numFmtId="0" fontId="1" fillId="0" borderId="9" xfId="22" applyBorder="1" applyAlignment="1">
      <alignment horizontal="center" vertical="center"/>
      <protection/>
    </xf>
    <xf numFmtId="0" fontId="1" fillId="0" borderId="4" xfId="22" applyBorder="1" applyAlignment="1">
      <alignment horizontal="center" vertical="center"/>
      <protection/>
    </xf>
    <xf numFmtId="0" fontId="1" fillId="0" borderId="2" xfId="22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10" xfId="22" applyFont="1" applyBorder="1" applyAlignment="1">
      <alignment horizontal="center" vertical="center"/>
      <protection/>
    </xf>
    <xf numFmtId="0" fontId="11" fillId="0" borderId="5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0" xfId="22" applyFont="1" applyAlignment="1">
      <alignment horizontal="center" vertical="center"/>
      <protection/>
    </xf>
    <xf numFmtId="0" fontId="1" fillId="0" borderId="6" xfId="22" applyBorder="1" applyAlignment="1">
      <alignment horizontal="center" vertical="center"/>
      <protection/>
    </xf>
    <xf numFmtId="0" fontId="1" fillId="0" borderId="11" xfId="22" applyBorder="1" applyAlignment="1">
      <alignment horizontal="center" vertical="center"/>
      <protection/>
    </xf>
    <xf numFmtId="0" fontId="1" fillId="0" borderId="8" xfId="22" applyBorder="1" applyAlignment="1">
      <alignment horizontal="center" vertical="center"/>
      <protection/>
    </xf>
    <xf numFmtId="0" fontId="1" fillId="0" borderId="7" xfId="22" applyBorder="1" applyAlignment="1">
      <alignment horizontal="center" vertical="center"/>
      <protection/>
    </xf>
    <xf numFmtId="0" fontId="6" fillId="0" borderId="1" xfId="22" applyFont="1" applyBorder="1" applyAlignment="1">
      <alignment horizontal="center" vertical="center"/>
      <protection/>
    </xf>
    <xf numFmtId="0" fontId="6" fillId="0" borderId="1" xfId="22" applyFont="1" applyBorder="1" applyAlignment="1">
      <alignment horizontal="distributed" vertical="center"/>
      <protection/>
    </xf>
    <xf numFmtId="0" fontId="1" fillId="0" borderId="9" xfId="22" applyBorder="1" applyAlignment="1">
      <alignment horizontal="distributed" vertical="center"/>
      <protection/>
    </xf>
    <xf numFmtId="0" fontId="1" fillId="0" borderId="2" xfId="22" applyBorder="1" applyAlignment="1">
      <alignment horizont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distributed" vertical="center"/>
      <protection/>
    </xf>
    <xf numFmtId="0" fontId="10" fillId="0" borderId="10" xfId="22" applyFont="1" applyBorder="1" applyAlignment="1">
      <alignment horizontal="distributed" vertical="center"/>
      <protection/>
    </xf>
    <xf numFmtId="200" fontId="10" fillId="0" borderId="0" xfId="0" applyNumberFormat="1" applyFont="1" applyBorder="1" applyAlignment="1">
      <alignment horizontal="right" vertical="center"/>
    </xf>
    <xf numFmtId="0" fontId="10" fillId="0" borderId="3" xfId="22" applyFont="1" applyBorder="1" applyAlignment="1">
      <alignment horizontal="center"/>
      <protection/>
    </xf>
    <xf numFmtId="0" fontId="10" fillId="0" borderId="0" xfId="22" applyFont="1">
      <alignment/>
      <protection/>
    </xf>
    <xf numFmtId="199" fontId="10" fillId="0" borderId="0" xfId="0" applyNumberFormat="1" applyFont="1" applyBorder="1" applyAlignment="1">
      <alignment horizontal="right" vertical="center"/>
    </xf>
    <xf numFmtId="0" fontId="10" fillId="0" borderId="0" xfId="22" applyFont="1" applyBorder="1">
      <alignment/>
      <protection/>
    </xf>
    <xf numFmtId="49" fontId="10" fillId="0" borderId="0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12" fillId="0" borderId="0" xfId="22" applyFont="1" applyBorder="1" applyAlignment="1">
      <alignment horizontal="distributed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0" xfId="22" applyFont="1" applyBorder="1" applyAlignment="1">
      <alignment horizontal="right"/>
      <protection/>
    </xf>
    <xf numFmtId="177" fontId="10" fillId="0" borderId="0" xfId="22" applyNumberFormat="1" applyFont="1">
      <alignment/>
      <protection/>
    </xf>
    <xf numFmtId="2" fontId="10" fillId="0" borderId="0" xfId="22" applyNumberFormat="1" applyFont="1">
      <alignment/>
      <protection/>
    </xf>
    <xf numFmtId="2" fontId="10" fillId="0" borderId="0" xfId="22" applyNumberFormat="1" applyFont="1" applyBorder="1" applyAlignment="1">
      <alignment horizontal="right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distributed" vertical="center"/>
      <protection/>
    </xf>
    <xf numFmtId="0" fontId="1" fillId="0" borderId="11" xfId="22" applyBorder="1" applyAlignment="1">
      <alignment horizontal="distributed" vertical="center"/>
      <protection/>
    </xf>
    <xf numFmtId="0" fontId="1" fillId="0" borderId="7" xfId="22" applyBorder="1">
      <alignment/>
      <protection/>
    </xf>
    <xf numFmtId="0" fontId="1" fillId="0" borderId="6" xfId="22" applyBorder="1">
      <alignment/>
      <protection/>
    </xf>
    <xf numFmtId="0" fontId="1" fillId="0" borderId="11" xfId="22" applyBorder="1">
      <alignment/>
      <protection/>
    </xf>
    <xf numFmtId="0" fontId="1" fillId="0" borderId="7" xfId="22" applyBorder="1" applyAlignment="1">
      <alignment horizontal="center"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 horizontal="distributed" vertical="center" shrinkToFit="1"/>
    </xf>
    <xf numFmtId="0" fontId="13" fillId="0" borderId="9" xfId="0" applyFont="1" applyBorder="1" applyAlignment="1">
      <alignment horizontal="distributed" vertical="center" shrinkToFit="1"/>
    </xf>
    <xf numFmtId="205" fontId="13" fillId="0" borderId="0" xfId="0" applyNumberFormat="1" applyFont="1" applyBorder="1" applyAlignment="1">
      <alignment vertical="center"/>
    </xf>
    <xf numFmtId="0" fontId="13" fillId="0" borderId="2" xfId="0" applyFont="1" applyBorder="1" applyAlignment="1">
      <alignment horizontal="distributed" vertical="center" shrinkToFit="1"/>
    </xf>
    <xf numFmtId="0" fontId="13" fillId="0" borderId="3" xfId="0" applyFont="1" applyBorder="1" applyAlignment="1">
      <alignment horizontal="distributed" vertical="center" shrinkToFit="1"/>
    </xf>
    <xf numFmtId="0" fontId="13" fillId="0" borderId="0" xfId="0" applyFont="1" applyBorder="1" applyAlignment="1">
      <alignment horizontal="distributed" vertical="center" shrinkToFit="1"/>
    </xf>
    <xf numFmtId="0" fontId="13" fillId="0" borderId="10" xfId="0" applyFont="1" applyBorder="1" applyAlignment="1">
      <alignment horizontal="distributed" vertical="center" shrinkToFit="1"/>
    </xf>
    <xf numFmtId="0" fontId="13" fillId="0" borderId="0" xfId="0" applyFont="1" applyAlignment="1">
      <alignment vertical="center"/>
    </xf>
    <xf numFmtId="205" fontId="11" fillId="0" borderId="0" xfId="0" applyNumberFormat="1" applyFont="1" applyBorder="1" applyAlignment="1">
      <alignment vertical="center"/>
    </xf>
    <xf numFmtId="205" fontId="14" fillId="0" borderId="0" xfId="0" applyNumberFormat="1" applyFont="1" applyBorder="1" applyAlignment="1">
      <alignment vertical="center"/>
    </xf>
    <xf numFmtId="205" fontId="11" fillId="0" borderId="0" xfId="0" applyNumberFormat="1" applyFont="1" applyBorder="1" applyAlignment="1">
      <alignment horizontal="right" vertical="center"/>
    </xf>
    <xf numFmtId="205" fontId="11" fillId="0" borderId="3" xfId="0" applyNumberFormat="1" applyFont="1" applyBorder="1" applyAlignment="1">
      <alignment vertical="center"/>
    </xf>
    <xf numFmtId="0" fontId="13" fillId="0" borderId="6" xfId="0" applyFont="1" applyBorder="1" applyAlignment="1">
      <alignment horizontal="distributed" vertical="center" shrinkToFit="1"/>
    </xf>
    <xf numFmtId="0" fontId="13" fillId="0" borderId="11" xfId="0" applyFont="1" applyBorder="1" applyAlignment="1">
      <alignment horizontal="distributed" vertical="center" shrinkToFit="1"/>
    </xf>
    <xf numFmtId="205" fontId="11" fillId="0" borderId="7" xfId="0" applyNumberFormat="1" applyFont="1" applyBorder="1" applyAlignment="1">
      <alignment vertical="center"/>
    </xf>
    <xf numFmtId="205" fontId="11" fillId="0" borderId="6" xfId="0" applyNumberFormat="1" applyFont="1" applyBorder="1" applyAlignment="1">
      <alignment vertical="center"/>
    </xf>
    <xf numFmtId="0" fontId="13" fillId="0" borderId="7" xfId="0" applyFont="1" applyBorder="1" applyAlignment="1">
      <alignment horizontal="distributed" vertical="center" shrinkToFit="1"/>
    </xf>
    <xf numFmtId="205" fontId="13" fillId="0" borderId="6" xfId="0" applyNumberFormat="1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distributed" vertical="center"/>
    </xf>
    <xf numFmtId="0" fontId="13" fillId="0" borderId="1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200" fontId="11" fillId="0" borderId="0" xfId="0" applyNumberFormat="1" applyFont="1" applyBorder="1" applyAlignment="1">
      <alignment vertical="center"/>
    </xf>
    <xf numFmtId="207" fontId="11" fillId="0" borderId="0" xfId="0" applyNumberFormat="1" applyFont="1" applyBorder="1" applyAlignment="1">
      <alignment vertical="center"/>
    </xf>
    <xf numFmtId="207" fontId="11" fillId="0" borderId="10" xfId="0" applyNumberFormat="1" applyFont="1" applyBorder="1" applyAlignment="1">
      <alignment vertical="center"/>
    </xf>
    <xf numFmtId="200" fontId="14" fillId="0" borderId="0" xfId="0" applyNumberFormat="1" applyFont="1" applyBorder="1" applyAlignment="1">
      <alignment vertical="center"/>
    </xf>
    <xf numFmtId="207" fontId="14" fillId="0" borderId="1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07" fontId="13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207" fontId="13" fillId="0" borderId="0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207" fontId="14" fillId="0" borderId="0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1" fillId="0" borderId="8" xfId="22" applyFont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99" fontId="5" fillId="0" borderId="4" xfId="0" applyNumberFormat="1" applyFont="1" applyBorder="1" applyAlignment="1">
      <alignment horizontal="center" vertical="center"/>
    </xf>
    <xf numFmtId="199" fontId="5" fillId="0" borderId="5" xfId="0" applyNumberFormat="1" applyFont="1" applyBorder="1" applyAlignment="1">
      <alignment horizontal="center" vertical="center"/>
    </xf>
    <xf numFmtId="199" fontId="5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2" xfId="22" applyFont="1" applyBorder="1" applyAlignment="1">
      <alignment horizontal="center" vertical="center"/>
      <protection/>
    </xf>
    <xf numFmtId="0" fontId="11" fillId="0" borderId="13" xfId="22" applyFont="1" applyBorder="1" applyAlignment="1">
      <alignment horizontal="center" vertical="center"/>
      <protection/>
    </xf>
    <xf numFmtId="0" fontId="11" fillId="0" borderId="14" xfId="22" applyFont="1" applyBorder="1" applyAlignment="1">
      <alignment horizontal="center" vertical="center"/>
      <protection/>
    </xf>
    <xf numFmtId="0" fontId="11" fillId="0" borderId="4" xfId="22" applyFont="1" applyBorder="1" applyAlignment="1">
      <alignment horizontal="center" vertical="center"/>
      <protection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 shrinkToFit="1"/>
    </xf>
    <xf numFmtId="0" fontId="14" fillId="0" borderId="1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 shrinkToFit="1"/>
    </xf>
    <xf numFmtId="0" fontId="15" fillId="0" borderId="0" xfId="0" applyFont="1" applyBorder="1" applyAlignment="1">
      <alignment horizontal="distributed" vertical="center" shrinkToFit="1"/>
    </xf>
    <xf numFmtId="0" fontId="15" fillId="0" borderId="10" xfId="0" applyFont="1" applyBorder="1" applyAlignment="1">
      <alignment horizontal="distributed" vertical="center" shrinkToFit="1"/>
    </xf>
    <xf numFmtId="0" fontId="0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20" applyFont="1">
      <alignment/>
      <protection/>
    </xf>
    <xf numFmtId="186" fontId="3" fillId="0" borderId="0" xfId="20" applyNumberFormat="1" applyFont="1">
      <alignment/>
      <protection/>
    </xf>
    <xf numFmtId="0" fontId="11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186" fontId="13" fillId="0" borderId="0" xfId="20" applyNumberFormat="1" applyFont="1" applyBorder="1">
      <alignment/>
      <protection/>
    </xf>
    <xf numFmtId="0" fontId="13" fillId="0" borderId="0" xfId="20" applyFont="1">
      <alignment/>
      <protection/>
    </xf>
    <xf numFmtId="0" fontId="5" fillId="0" borderId="0" xfId="20" applyFont="1">
      <alignment/>
      <protection/>
    </xf>
    <xf numFmtId="0" fontId="11" fillId="0" borderId="9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5" fillId="0" borderId="13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11" fillId="0" borderId="6" xfId="20" applyFont="1" applyBorder="1" applyAlignment="1">
      <alignment horizontal="center" vertical="center"/>
      <protection/>
    </xf>
    <xf numFmtId="0" fontId="5" fillId="0" borderId="15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5" fillId="0" borderId="14" xfId="20" applyFont="1" applyBorder="1" applyAlignment="1">
      <alignment horizontal="center" vertical="center"/>
      <protection/>
    </xf>
    <xf numFmtId="186" fontId="5" fillId="0" borderId="12" xfId="20" applyNumberFormat="1" applyFont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186" fontId="13" fillId="0" borderId="0" xfId="20" applyNumberFormat="1" applyFont="1" applyAlignment="1">
      <alignment vertical="center"/>
      <protection/>
    </xf>
    <xf numFmtId="0" fontId="5" fillId="0" borderId="2" xfId="20" applyFont="1" applyBorder="1">
      <alignment/>
      <protection/>
    </xf>
    <xf numFmtId="0" fontId="14" fillId="0" borderId="10" xfId="20" applyFont="1" applyBorder="1" applyAlignment="1">
      <alignment horizontal="center" vertical="center"/>
      <protection/>
    </xf>
    <xf numFmtId="177" fontId="14" fillId="0" borderId="0" xfId="20" applyNumberFormat="1" applyFont="1" applyAlignment="1">
      <alignment vertical="center"/>
      <protection/>
    </xf>
    <xf numFmtId="177" fontId="8" fillId="0" borderId="3" xfId="20" applyNumberFormat="1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1" fillId="0" borderId="10" xfId="20" applyFont="1" applyBorder="1" applyAlignment="1">
      <alignment horizontal="center" vertical="center"/>
      <protection/>
    </xf>
    <xf numFmtId="177" fontId="11" fillId="0" borderId="0" xfId="20" applyNumberFormat="1" applyFont="1" applyAlignment="1">
      <alignment vertical="center"/>
      <protection/>
    </xf>
    <xf numFmtId="177" fontId="5" fillId="0" borderId="3" xfId="20" applyNumberFormat="1" applyFont="1" applyBorder="1" applyAlignment="1">
      <alignment vertical="center"/>
      <protection/>
    </xf>
    <xf numFmtId="0" fontId="13" fillId="0" borderId="0" xfId="20" applyFont="1" applyAlignment="1">
      <alignment horizontal="center"/>
      <protection/>
    </xf>
    <xf numFmtId="177" fontId="8" fillId="0" borderId="3" xfId="20" applyNumberFormat="1" applyFont="1" applyBorder="1" applyAlignment="1">
      <alignment vertical="center"/>
      <protection/>
    </xf>
    <xf numFmtId="0" fontId="15" fillId="0" borderId="10" xfId="20" applyFont="1" applyBorder="1" applyAlignment="1">
      <alignment horizontal="center" vertical="center"/>
      <protection/>
    </xf>
    <xf numFmtId="177" fontId="11" fillId="0" borderId="0" xfId="20" applyNumberFormat="1" applyFont="1" applyBorder="1" applyAlignment="1">
      <alignment vertical="center"/>
      <protection/>
    </xf>
    <xf numFmtId="177" fontId="6" fillId="0" borderId="3" xfId="20" applyNumberFormat="1" applyFont="1" applyBorder="1" applyAlignment="1">
      <alignment vertical="center"/>
      <protection/>
    </xf>
    <xf numFmtId="0" fontId="11" fillId="0" borderId="0" xfId="20" applyFont="1">
      <alignment/>
      <protection/>
    </xf>
    <xf numFmtId="177" fontId="14" fillId="0" borderId="0" xfId="20" applyNumberFormat="1" applyFont="1" applyBorder="1" applyAlignment="1">
      <alignment vertical="center"/>
      <protection/>
    </xf>
    <xf numFmtId="0" fontId="11" fillId="0" borderId="11" xfId="20" applyFont="1" applyBorder="1" applyAlignment="1">
      <alignment horizontal="center" vertical="center"/>
      <protection/>
    </xf>
    <xf numFmtId="0" fontId="13" fillId="0" borderId="7" xfId="20" applyFont="1" applyBorder="1" applyAlignment="1">
      <alignment vertical="center"/>
      <protection/>
    </xf>
    <xf numFmtId="0" fontId="13" fillId="0" borderId="6" xfId="20" applyFont="1" applyBorder="1" applyAlignment="1">
      <alignment vertical="center"/>
      <protection/>
    </xf>
    <xf numFmtId="177" fontId="13" fillId="0" borderId="6" xfId="20" applyNumberFormat="1" applyFont="1" applyBorder="1" applyAlignment="1">
      <alignment vertical="center"/>
      <protection/>
    </xf>
    <xf numFmtId="177" fontId="13" fillId="0" borderId="11" xfId="20" applyNumberFormat="1" applyFont="1" applyBorder="1" applyAlignment="1">
      <alignment vertical="center"/>
      <protection/>
    </xf>
    <xf numFmtId="177" fontId="5" fillId="0" borderId="7" xfId="20" applyNumberFormat="1" applyFont="1" applyBorder="1">
      <alignment/>
      <protection/>
    </xf>
    <xf numFmtId="186" fontId="13" fillId="0" borderId="0" xfId="20" applyNumberFormat="1" applyFont="1">
      <alignment/>
      <protection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200" fontId="6" fillId="0" borderId="3" xfId="0" applyNumberFormat="1" applyFont="1" applyBorder="1" applyAlignment="1">
      <alignment horizontal="right" vertical="center"/>
    </xf>
    <xf numFmtId="200" fontId="6" fillId="0" borderId="1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200" fontId="8" fillId="0" borderId="3" xfId="0" applyNumberFormat="1" applyFont="1" applyBorder="1" applyAlignment="1">
      <alignment horizontal="right" vertical="center"/>
    </xf>
    <xf numFmtId="200" fontId="8" fillId="0" borderId="10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00" fontId="6" fillId="0" borderId="7" xfId="0" applyNumberFormat="1" applyFont="1" applyBorder="1" applyAlignment="1">
      <alignment horizontal="right" vertical="center"/>
    </xf>
    <xf numFmtId="200" fontId="6" fillId="0" borderId="6" xfId="0" applyNumberFormat="1" applyFont="1" applyBorder="1" applyAlignment="1">
      <alignment horizontal="right" vertical="center"/>
    </xf>
    <xf numFmtId="200" fontId="6" fillId="0" borderId="11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7" xfId="0" applyBorder="1" applyAlignment="1">
      <alignment horizontal="center" vertical="center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0" xfId="0" applyFont="1" applyAlignment="1">
      <alignment vertical="center"/>
    </xf>
    <xf numFmtId="0" fontId="13" fillId="0" borderId="7" xfId="0" applyFont="1" applyBorder="1" applyAlignment="1">
      <alignment horizontal="left" vertical="center" shrinkToFit="1"/>
    </xf>
    <xf numFmtId="0" fontId="13" fillId="0" borderId="0" xfId="0" applyFont="1" applyAlignment="1">
      <alignment horizontal="left" indent="1"/>
    </xf>
    <xf numFmtId="0" fontId="13" fillId="0" borderId="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 horizontal="center" vertical="top"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" xfId="0" applyFont="1" applyBorder="1" applyAlignment="1">
      <alignment/>
    </xf>
    <xf numFmtId="178" fontId="8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177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distributed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horizontal="distributed" vertical="top"/>
    </xf>
    <xf numFmtId="0" fontId="6" fillId="0" borderId="1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top"/>
    </xf>
    <xf numFmtId="0" fontId="6" fillId="0" borderId="1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/>
    </xf>
    <xf numFmtId="0" fontId="7" fillId="0" borderId="7" xfId="0" applyFont="1" applyBorder="1" applyAlignment="1">
      <alignment/>
    </xf>
    <xf numFmtId="208" fontId="11" fillId="0" borderId="0" xfId="0" applyNumberFormat="1" applyFont="1" applyBorder="1" applyAlignment="1">
      <alignment horizontal="right" vertical="center"/>
    </xf>
    <xf numFmtId="208" fontId="11" fillId="0" borderId="0" xfId="0" applyNumberFormat="1" applyFont="1" applyAlignment="1">
      <alignment horizontal="right" vertical="center"/>
    </xf>
    <xf numFmtId="210" fontId="11" fillId="0" borderId="0" xfId="0" applyNumberFormat="1" applyFont="1" applyAlignment="1">
      <alignment horizontal="right" vertical="center"/>
    </xf>
    <xf numFmtId="208" fontId="14" fillId="0" borderId="0" xfId="0" applyNumberFormat="1" applyFont="1" applyBorder="1" applyAlignment="1">
      <alignment horizontal="right" vertical="center"/>
    </xf>
    <xf numFmtId="208" fontId="14" fillId="0" borderId="0" xfId="0" applyNumberFormat="1" applyFont="1" applyAlignment="1">
      <alignment horizontal="right" vertical="center"/>
    </xf>
    <xf numFmtId="210" fontId="14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208" fontId="11" fillId="0" borderId="3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/>
    </xf>
    <xf numFmtId="208" fontId="11" fillId="0" borderId="10" xfId="0" applyNumberFormat="1" applyFont="1" applyBorder="1" applyAlignment="1">
      <alignment horizontal="right" vertical="center"/>
    </xf>
    <xf numFmtId="210" fontId="11" fillId="0" borderId="0" xfId="0" applyNumberFormat="1" applyFont="1" applyBorder="1" applyAlignment="1">
      <alignment horizontal="right" vertical="center"/>
    </xf>
    <xf numFmtId="208" fontId="11" fillId="0" borderId="7" xfId="0" applyNumberFormat="1" applyFont="1" applyBorder="1" applyAlignment="1">
      <alignment horizontal="right" vertical="center"/>
    </xf>
    <xf numFmtId="208" fontId="11" fillId="0" borderId="6" xfId="0" applyNumberFormat="1" applyFont="1" applyBorder="1" applyAlignment="1">
      <alignment horizontal="right" vertical="center"/>
    </xf>
    <xf numFmtId="208" fontId="11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210" fontId="11" fillId="0" borderId="6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2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1" xfId="0" applyBorder="1" applyAlignment="1">
      <alignment/>
    </xf>
    <xf numFmtId="0" fontId="6" fillId="0" borderId="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6" xfId="0" applyFont="1" applyBorder="1" applyAlignment="1">
      <alignment horizontal="center" vertical="center"/>
    </xf>
    <xf numFmtId="193" fontId="8" fillId="0" borderId="0" xfId="0" applyNumberFormat="1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93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93" fontId="6" fillId="0" borderId="3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193" fontId="6" fillId="0" borderId="7" xfId="0" applyNumberFormat="1" applyFont="1" applyBorder="1" applyAlignment="1">
      <alignment horizontal="right" vertical="center"/>
    </xf>
    <xf numFmtId="193" fontId="6" fillId="0" borderId="6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center"/>
    </xf>
    <xf numFmtId="208" fontId="6" fillId="0" borderId="0" xfId="0" applyNumberFormat="1" applyFont="1" applyBorder="1" applyAlignment="1">
      <alignment horizontal="right" vertical="center"/>
    </xf>
    <xf numFmtId="210" fontId="6" fillId="0" borderId="0" xfId="0" applyNumberFormat="1" applyFont="1" applyBorder="1" applyAlignment="1">
      <alignment horizontal="right" vertical="center"/>
    </xf>
    <xf numFmtId="212" fontId="6" fillId="0" borderId="0" xfId="0" applyNumberFormat="1" applyFont="1" applyBorder="1" applyAlignment="1">
      <alignment horizontal="right" vertical="center"/>
    </xf>
    <xf numFmtId="208" fontId="8" fillId="0" borderId="0" xfId="0" applyNumberFormat="1" applyFont="1" applyBorder="1" applyAlignment="1">
      <alignment horizontal="right" vertical="center"/>
    </xf>
    <xf numFmtId="210" fontId="8" fillId="0" borderId="0" xfId="0" applyNumberFormat="1" applyFont="1" applyBorder="1" applyAlignment="1">
      <alignment horizontal="right" vertical="center"/>
    </xf>
    <xf numFmtId="212" fontId="8" fillId="0" borderId="0" xfId="0" applyNumberFormat="1" applyFont="1" applyBorder="1" applyAlignment="1">
      <alignment horizontal="right" vertical="center"/>
    </xf>
    <xf numFmtId="208" fontId="6" fillId="0" borderId="3" xfId="0" applyNumberFormat="1" applyFont="1" applyBorder="1" applyAlignment="1">
      <alignment horizontal="right" vertical="center"/>
    </xf>
    <xf numFmtId="208" fontId="6" fillId="0" borderId="7" xfId="0" applyNumberFormat="1" applyFont="1" applyBorder="1" applyAlignment="1">
      <alignment horizontal="right" vertical="center"/>
    </xf>
    <xf numFmtId="208" fontId="6" fillId="0" borderId="6" xfId="0" applyNumberFormat="1" applyFont="1" applyBorder="1" applyAlignment="1">
      <alignment horizontal="right" vertical="center"/>
    </xf>
    <xf numFmtId="210" fontId="6" fillId="0" borderId="6" xfId="0" applyNumberFormat="1" applyFont="1" applyBorder="1" applyAlignment="1">
      <alignment horizontal="right" vertical="center"/>
    </xf>
    <xf numFmtId="212" fontId="6" fillId="0" borderId="6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distributed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distributed" vertical="center"/>
    </xf>
    <xf numFmtId="0" fontId="9" fillId="0" borderId="2" xfId="0" applyFont="1" applyBorder="1" applyAlignment="1">
      <alignment/>
    </xf>
    <xf numFmtId="0" fontId="7" fillId="0" borderId="1" xfId="0" applyFont="1" applyBorder="1" applyAlignment="1">
      <alignment/>
    </xf>
    <xf numFmtId="193" fontId="8" fillId="0" borderId="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4" xfId="0" applyFont="1" applyBorder="1" applyAlignment="1">
      <alignment horizontal="distributed" vertical="center"/>
    </xf>
    <xf numFmtId="0" fontId="19" fillId="0" borderId="2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208" fontId="11" fillId="0" borderId="0" xfId="0" applyNumberFormat="1" applyFont="1" applyBorder="1" applyAlignment="1">
      <alignment horizontal="right"/>
    </xf>
    <xf numFmtId="208" fontId="11" fillId="0" borderId="2" xfId="0" applyNumberFormat="1" applyFont="1" applyBorder="1" applyAlignment="1">
      <alignment horizontal="right"/>
    </xf>
    <xf numFmtId="208" fontId="11" fillId="0" borderId="1" xfId="0" applyNumberFormat="1" applyFont="1" applyBorder="1" applyAlignment="1">
      <alignment horizontal="right"/>
    </xf>
    <xf numFmtId="208" fontId="11" fillId="0" borderId="9" xfId="0" applyNumberFormat="1" applyFont="1" applyBorder="1" applyAlignment="1">
      <alignment horizontal="right"/>
    </xf>
    <xf numFmtId="208" fontId="11" fillId="0" borderId="3" xfId="0" applyNumberFormat="1" applyFont="1" applyBorder="1" applyAlignment="1">
      <alignment horizontal="right"/>
    </xf>
    <xf numFmtId="208" fontId="11" fillId="0" borderId="10" xfId="0" applyNumberFormat="1" applyFont="1" applyBorder="1" applyAlignment="1">
      <alignment horizontal="right"/>
    </xf>
    <xf numFmtId="208" fontId="14" fillId="0" borderId="0" xfId="0" applyNumberFormat="1" applyFont="1" applyBorder="1" applyAlignment="1">
      <alignment horizontal="right"/>
    </xf>
    <xf numFmtId="208" fontId="14" fillId="0" borderId="3" xfId="0" applyNumberFormat="1" applyFont="1" applyBorder="1" applyAlignment="1">
      <alignment horizontal="right"/>
    </xf>
    <xf numFmtId="208" fontId="14" fillId="0" borderId="10" xfId="0" applyNumberFormat="1" applyFont="1" applyBorder="1" applyAlignment="1">
      <alignment horizontal="right"/>
    </xf>
    <xf numFmtId="208" fontId="11" fillId="0" borderId="7" xfId="0" applyNumberFormat="1" applyFont="1" applyBorder="1" applyAlignment="1">
      <alignment horizontal="right"/>
    </xf>
    <xf numFmtId="208" fontId="11" fillId="0" borderId="6" xfId="0" applyNumberFormat="1" applyFont="1" applyBorder="1" applyAlignment="1">
      <alignment horizontal="right"/>
    </xf>
    <xf numFmtId="208" fontId="11" fillId="0" borderId="11" xfId="0" applyNumberFormat="1" applyFont="1" applyBorder="1" applyAlignment="1">
      <alignment horizontal="right"/>
    </xf>
    <xf numFmtId="176" fontId="3" fillId="0" borderId="0" xfId="21" applyNumberFormat="1" applyFont="1">
      <alignment/>
      <protection/>
    </xf>
    <xf numFmtId="178" fontId="3" fillId="0" borderId="0" xfId="21" applyNumberFormat="1" applyFont="1">
      <alignment/>
      <protection/>
    </xf>
    <xf numFmtId="176" fontId="1" fillId="0" borderId="0" xfId="21" applyNumberFormat="1">
      <alignment/>
      <protection/>
    </xf>
    <xf numFmtId="178" fontId="1" fillId="0" borderId="0" xfId="21" applyNumberFormat="1">
      <alignment/>
      <protection/>
    </xf>
    <xf numFmtId="176" fontId="1" fillId="0" borderId="0" xfId="21" applyNumberFormat="1" applyBorder="1">
      <alignment/>
      <protection/>
    </xf>
    <xf numFmtId="178" fontId="1" fillId="0" borderId="0" xfId="21" applyNumberFormat="1" applyBorder="1">
      <alignment/>
      <protection/>
    </xf>
    <xf numFmtId="176" fontId="6" fillId="0" borderId="1" xfId="21" applyNumberFormat="1" applyFont="1" applyBorder="1" applyAlignment="1">
      <alignment horizontal="center" vertical="center"/>
      <protection/>
    </xf>
    <xf numFmtId="176" fontId="6" fillId="0" borderId="12" xfId="21" applyNumberFormat="1" applyFont="1" applyBorder="1" applyAlignment="1">
      <alignment horizontal="center" vertical="center"/>
      <protection/>
    </xf>
    <xf numFmtId="176" fontId="6" fillId="0" borderId="13" xfId="21" applyNumberFormat="1" applyFont="1" applyBorder="1" applyAlignment="1">
      <alignment horizontal="center" vertical="center"/>
      <protection/>
    </xf>
    <xf numFmtId="178" fontId="6" fillId="0" borderId="2" xfId="21" applyNumberFormat="1" applyFont="1" applyBorder="1" applyAlignment="1">
      <alignment horizontal="center" vertical="center"/>
      <protection/>
    </xf>
    <xf numFmtId="176" fontId="6" fillId="0" borderId="2" xfId="21" applyNumberFormat="1" applyFont="1" applyBorder="1" applyAlignment="1">
      <alignment horizontal="center" vertical="center"/>
      <protection/>
    </xf>
    <xf numFmtId="176" fontId="6" fillId="0" borderId="0" xfId="21" applyNumberFormat="1" applyFont="1" applyBorder="1" applyAlignment="1">
      <alignment horizontal="center" vertical="center"/>
      <protection/>
    </xf>
    <xf numFmtId="176" fontId="6" fillId="0" borderId="0" xfId="21" applyNumberFormat="1" applyFont="1" applyAlignment="1">
      <alignment horizontal="center" vertical="center"/>
      <protection/>
    </xf>
    <xf numFmtId="176" fontId="6" fillId="0" borderId="0" xfId="21" applyNumberFormat="1" applyFont="1" applyBorder="1">
      <alignment/>
      <protection/>
    </xf>
    <xf numFmtId="176" fontId="6" fillId="0" borderId="2" xfId="21" applyNumberFormat="1" applyFont="1" applyBorder="1" applyAlignment="1">
      <alignment horizontal="distributed" vertical="center"/>
      <protection/>
    </xf>
    <xf numFmtId="178" fontId="6" fillId="0" borderId="2" xfId="21" applyNumberFormat="1" applyFont="1" applyBorder="1" applyAlignment="1">
      <alignment horizontal="distributed" vertical="center"/>
      <protection/>
    </xf>
    <xf numFmtId="178" fontId="6" fillId="0" borderId="3" xfId="21" applyNumberFormat="1" applyFont="1" applyBorder="1" applyAlignment="1">
      <alignment horizontal="center" vertical="center"/>
      <protection/>
    </xf>
    <xf numFmtId="176" fontId="6" fillId="0" borderId="3" xfId="21" applyNumberFormat="1" applyFont="1" applyBorder="1" applyAlignment="1">
      <alignment horizontal="center" vertical="center"/>
      <protection/>
    </xf>
    <xf numFmtId="176" fontId="6" fillId="0" borderId="0" xfId="21" applyNumberFormat="1" applyFont="1">
      <alignment/>
      <protection/>
    </xf>
    <xf numFmtId="176" fontId="6" fillId="0" borderId="6" xfId="21" applyNumberFormat="1" applyFont="1" applyBorder="1">
      <alignment/>
      <protection/>
    </xf>
    <xf numFmtId="176" fontId="6" fillId="0" borderId="7" xfId="21" applyNumberFormat="1" applyFont="1" applyBorder="1" applyAlignment="1">
      <alignment horizontal="distributed" vertical="center"/>
      <protection/>
    </xf>
    <xf numFmtId="178" fontId="6" fillId="0" borderId="7" xfId="21" applyNumberFormat="1" applyFont="1" applyBorder="1" applyAlignment="1">
      <alignment horizontal="distributed" vertical="center"/>
      <protection/>
    </xf>
    <xf numFmtId="176" fontId="6" fillId="0" borderId="12" xfId="21" applyNumberFormat="1" applyFont="1" applyBorder="1" applyAlignment="1">
      <alignment horizontal="center" vertical="center"/>
      <protection/>
    </xf>
    <xf numFmtId="178" fontId="6" fillId="0" borderId="14" xfId="21" applyNumberFormat="1" applyFont="1" applyBorder="1" applyAlignment="1">
      <alignment horizontal="center" vertical="center"/>
      <protection/>
    </xf>
    <xf numFmtId="178" fontId="6" fillId="0" borderId="7" xfId="21" applyNumberFormat="1" applyFont="1" applyBorder="1">
      <alignment/>
      <protection/>
    </xf>
    <xf numFmtId="176" fontId="6" fillId="0" borderId="7" xfId="21" applyNumberFormat="1" applyFont="1" applyBorder="1">
      <alignment/>
      <protection/>
    </xf>
    <xf numFmtId="176" fontId="6" fillId="0" borderId="1" xfId="21" applyNumberFormat="1" applyFont="1" applyBorder="1">
      <alignment/>
      <protection/>
    </xf>
    <xf numFmtId="176" fontId="6" fillId="0" borderId="9" xfId="21" applyNumberFormat="1" applyFont="1" applyBorder="1">
      <alignment/>
      <protection/>
    </xf>
    <xf numFmtId="176" fontId="6" fillId="0" borderId="2" xfId="21" applyNumberFormat="1" applyFont="1" applyBorder="1">
      <alignment/>
      <protection/>
    </xf>
    <xf numFmtId="178" fontId="6" fillId="0" borderId="1" xfId="21" applyNumberFormat="1" applyFont="1" applyBorder="1">
      <alignment/>
      <protection/>
    </xf>
    <xf numFmtId="178" fontId="6" fillId="0" borderId="9" xfId="21" applyNumberFormat="1" applyFont="1" applyBorder="1">
      <alignment/>
      <protection/>
    </xf>
    <xf numFmtId="176" fontId="8" fillId="0" borderId="0" xfId="21" applyNumberFormat="1" applyFont="1" applyBorder="1" applyAlignment="1">
      <alignment vertical="center"/>
      <protection/>
    </xf>
    <xf numFmtId="176" fontId="8" fillId="0" borderId="10" xfId="21" applyNumberFormat="1" applyFont="1" applyBorder="1" applyAlignment="1">
      <alignment vertical="center"/>
      <protection/>
    </xf>
    <xf numFmtId="199" fontId="8" fillId="0" borderId="10" xfId="0" applyNumberFormat="1" applyFont="1" applyBorder="1" applyAlignment="1">
      <alignment horizontal="right" vertical="center"/>
    </xf>
    <xf numFmtId="176" fontId="8" fillId="0" borderId="0" xfId="21" applyNumberFormat="1" applyFont="1" applyAlignment="1">
      <alignment vertical="center"/>
      <protection/>
    </xf>
    <xf numFmtId="176" fontId="6" fillId="0" borderId="0" xfId="21" applyNumberFormat="1" applyFont="1" applyBorder="1" applyAlignment="1">
      <alignment horizontal="distributed" vertical="center"/>
      <protection/>
    </xf>
    <xf numFmtId="176" fontId="6" fillId="0" borderId="10" xfId="21" applyNumberFormat="1" applyFont="1" applyBorder="1">
      <alignment/>
      <protection/>
    </xf>
    <xf numFmtId="199" fontId="6" fillId="0" borderId="10" xfId="0" applyNumberFormat="1" applyFont="1" applyBorder="1" applyAlignment="1">
      <alignment horizontal="right" vertical="center"/>
    </xf>
    <xf numFmtId="176" fontId="6" fillId="0" borderId="0" xfId="21" applyNumberFormat="1" applyFont="1" applyBorder="1" applyAlignment="1">
      <alignment vertical="center"/>
      <protection/>
    </xf>
    <xf numFmtId="176" fontId="1" fillId="0" borderId="16" xfId="21" applyNumberFormat="1" applyBorder="1">
      <alignment/>
      <protection/>
    </xf>
    <xf numFmtId="176" fontId="1" fillId="0" borderId="6" xfId="21" applyNumberFormat="1" applyBorder="1">
      <alignment/>
      <protection/>
    </xf>
    <xf numFmtId="176" fontId="1" fillId="0" borderId="11" xfId="21" applyNumberFormat="1" applyBorder="1">
      <alignment/>
      <protection/>
    </xf>
    <xf numFmtId="176" fontId="1" fillId="0" borderId="7" xfId="21" applyNumberFormat="1" applyBorder="1">
      <alignment/>
      <protection/>
    </xf>
    <xf numFmtId="178" fontId="1" fillId="0" borderId="6" xfId="21" applyNumberFormat="1" applyBorder="1">
      <alignment/>
      <protection/>
    </xf>
    <xf numFmtId="178" fontId="1" fillId="0" borderId="11" xfId="21" applyNumberFormat="1" applyBorder="1">
      <alignment/>
      <protection/>
    </xf>
    <xf numFmtId="176" fontId="1" fillId="0" borderId="1" xfId="21" applyNumberFormat="1" applyBorder="1" applyAlignment="1">
      <alignment horizontal="center" vertical="center"/>
      <protection/>
    </xf>
    <xf numFmtId="176" fontId="1" fillId="0" borderId="12" xfId="21" applyNumberFormat="1" applyFont="1" applyBorder="1" applyAlignment="1">
      <alignment horizontal="center" vertical="center"/>
      <protection/>
    </xf>
    <xf numFmtId="176" fontId="1" fillId="0" borderId="13" xfId="21" applyNumberFormat="1" applyBorder="1" applyAlignment="1">
      <alignment horizontal="center" vertical="center"/>
      <protection/>
    </xf>
    <xf numFmtId="178" fontId="1" fillId="0" borderId="2" xfId="21" applyNumberFormat="1" applyBorder="1" applyAlignment="1">
      <alignment horizontal="center" vertical="center"/>
      <protection/>
    </xf>
    <xf numFmtId="176" fontId="1" fillId="0" borderId="2" xfId="21" applyNumberFormat="1" applyBorder="1" applyAlignment="1">
      <alignment horizontal="center" vertical="center"/>
      <protection/>
    </xf>
    <xf numFmtId="176" fontId="1" fillId="0" borderId="0" xfId="21" applyNumberFormat="1" applyBorder="1" applyAlignment="1">
      <alignment horizontal="center" vertical="center"/>
      <protection/>
    </xf>
    <xf numFmtId="176" fontId="1" fillId="0" borderId="0" xfId="21" applyNumberFormat="1" applyAlignment="1">
      <alignment horizontal="center" vertical="center"/>
      <protection/>
    </xf>
    <xf numFmtId="176" fontId="1" fillId="0" borderId="0" xfId="21" applyNumberFormat="1" applyFont="1" applyBorder="1" applyAlignment="1">
      <alignment horizontal="center" vertical="center"/>
      <protection/>
    </xf>
    <xf numFmtId="176" fontId="1" fillId="0" borderId="2" xfId="21" applyNumberFormat="1" applyBorder="1" applyAlignment="1">
      <alignment horizontal="distributed" vertical="center"/>
      <protection/>
    </xf>
    <xf numFmtId="176" fontId="1" fillId="0" borderId="2" xfId="21" applyNumberFormat="1" applyFont="1" applyBorder="1" applyAlignment="1">
      <alignment horizontal="distributed" vertical="center"/>
      <protection/>
    </xf>
    <xf numFmtId="178" fontId="1" fillId="0" borderId="2" xfId="21" applyNumberFormat="1" applyFont="1" applyBorder="1" applyAlignment="1">
      <alignment horizontal="distributed" vertical="center"/>
      <protection/>
    </xf>
    <xf numFmtId="178" fontId="1" fillId="0" borderId="3" xfId="21" applyNumberFormat="1" applyFont="1" applyBorder="1" applyAlignment="1">
      <alignment horizontal="center" vertical="center"/>
      <protection/>
    </xf>
    <xf numFmtId="176" fontId="1" fillId="0" borderId="3" xfId="21" applyNumberFormat="1" applyBorder="1">
      <alignment/>
      <protection/>
    </xf>
    <xf numFmtId="176" fontId="1" fillId="0" borderId="7" xfId="21" applyNumberFormat="1" applyBorder="1" applyAlignment="1">
      <alignment horizontal="distributed" vertical="center"/>
      <protection/>
    </xf>
    <xf numFmtId="176" fontId="1" fillId="0" borderId="12" xfId="21" applyNumberFormat="1" applyFont="1" applyBorder="1" applyAlignment="1">
      <alignment horizontal="center" vertical="center"/>
      <protection/>
    </xf>
    <xf numFmtId="176" fontId="1" fillId="0" borderId="14" xfId="21" applyNumberFormat="1" applyFont="1" applyBorder="1" applyAlignment="1">
      <alignment horizontal="center" vertical="center"/>
      <protection/>
    </xf>
    <xf numFmtId="178" fontId="1" fillId="0" borderId="7" xfId="21" applyNumberFormat="1" applyBorder="1" applyAlignment="1">
      <alignment horizontal="distributed" vertical="center"/>
      <protection/>
    </xf>
    <xf numFmtId="178" fontId="1" fillId="0" borderId="7" xfId="21" applyNumberFormat="1" applyBorder="1">
      <alignment/>
      <protection/>
    </xf>
    <xf numFmtId="176" fontId="1" fillId="0" borderId="1" xfId="21" applyNumberFormat="1" applyBorder="1">
      <alignment/>
      <protection/>
    </xf>
    <xf numFmtId="176" fontId="1" fillId="0" borderId="9" xfId="21" applyNumberFormat="1" applyBorder="1">
      <alignment/>
      <protection/>
    </xf>
    <xf numFmtId="202" fontId="1" fillId="0" borderId="2" xfId="21" applyNumberFormat="1" applyBorder="1">
      <alignment/>
      <protection/>
    </xf>
    <xf numFmtId="202" fontId="1" fillId="0" borderId="1" xfId="21" applyNumberFormat="1" applyBorder="1">
      <alignment/>
      <protection/>
    </xf>
    <xf numFmtId="178" fontId="1" fillId="0" borderId="1" xfId="21" applyNumberFormat="1" applyBorder="1">
      <alignment/>
      <protection/>
    </xf>
    <xf numFmtId="204" fontId="1" fillId="0" borderId="1" xfId="21" applyNumberFormat="1" applyBorder="1">
      <alignment/>
      <protection/>
    </xf>
    <xf numFmtId="176" fontId="1" fillId="0" borderId="2" xfId="21" applyNumberFormat="1" applyBorder="1">
      <alignment/>
      <protection/>
    </xf>
    <xf numFmtId="176" fontId="20" fillId="0" borderId="0" xfId="21" applyNumberFormat="1" applyFont="1" applyBorder="1" applyAlignment="1">
      <alignment vertical="center"/>
      <protection/>
    </xf>
    <xf numFmtId="176" fontId="20" fillId="0" borderId="10" xfId="21" applyNumberFormat="1" applyFont="1" applyBorder="1" applyAlignment="1">
      <alignment vertical="center"/>
      <protection/>
    </xf>
    <xf numFmtId="202" fontId="8" fillId="0" borderId="3" xfId="0" applyNumberFormat="1" applyFont="1" applyBorder="1" applyAlignment="1">
      <alignment horizontal="right" vertical="center"/>
    </xf>
    <xf numFmtId="202" fontId="8" fillId="0" borderId="0" xfId="0" applyNumberFormat="1" applyFont="1" applyBorder="1" applyAlignment="1">
      <alignment horizontal="right" vertical="center"/>
    </xf>
    <xf numFmtId="204" fontId="8" fillId="0" borderId="0" xfId="0" applyNumberFormat="1" applyFont="1" applyBorder="1" applyAlignment="1">
      <alignment horizontal="right" vertical="center"/>
    </xf>
    <xf numFmtId="176" fontId="20" fillId="0" borderId="3" xfId="21" applyNumberFormat="1" applyFont="1" applyBorder="1" applyAlignment="1">
      <alignment vertical="center"/>
      <protection/>
    </xf>
    <xf numFmtId="176" fontId="20" fillId="0" borderId="0" xfId="21" applyNumberFormat="1" applyFont="1" applyAlignment="1">
      <alignment vertical="center"/>
      <protection/>
    </xf>
    <xf numFmtId="176" fontId="1" fillId="0" borderId="0" xfId="21" applyNumberFormat="1" applyBorder="1" applyAlignment="1">
      <alignment horizontal="distributed" vertical="center"/>
      <protection/>
    </xf>
    <xf numFmtId="176" fontId="1" fillId="0" borderId="10" xfId="21" applyNumberFormat="1" applyBorder="1">
      <alignment/>
      <protection/>
    </xf>
    <xf numFmtId="202" fontId="1" fillId="0" borderId="3" xfId="21" applyNumberFormat="1" applyBorder="1" applyAlignment="1">
      <alignment vertical="center"/>
      <protection/>
    </xf>
    <xf numFmtId="202" fontId="1" fillId="0" borderId="0" xfId="21" applyNumberFormat="1" applyBorder="1" applyAlignment="1">
      <alignment vertical="center"/>
      <protection/>
    </xf>
    <xf numFmtId="176" fontId="1" fillId="0" borderId="0" xfId="21" applyNumberFormat="1" applyBorder="1" applyAlignment="1">
      <alignment vertical="center"/>
      <protection/>
    </xf>
    <xf numFmtId="178" fontId="1" fillId="0" borderId="0" xfId="21" applyNumberFormat="1" applyBorder="1" applyAlignment="1">
      <alignment vertical="center"/>
      <protection/>
    </xf>
    <xf numFmtId="204" fontId="1" fillId="0" borderId="0" xfId="21" applyNumberFormat="1" applyBorder="1" applyAlignment="1">
      <alignment vertical="center"/>
      <protection/>
    </xf>
    <xf numFmtId="202" fontId="6" fillId="0" borderId="3" xfId="0" applyNumberFormat="1" applyFont="1" applyBorder="1" applyAlignment="1">
      <alignment horizontal="right" vertical="center"/>
    </xf>
    <xf numFmtId="202" fontId="6" fillId="0" borderId="0" xfId="0" applyNumberFormat="1" applyFont="1" applyBorder="1" applyAlignment="1">
      <alignment horizontal="right" vertical="center"/>
    </xf>
    <xf numFmtId="204" fontId="6" fillId="0" borderId="0" xfId="0" applyNumberFormat="1" applyFont="1" applyBorder="1" applyAlignment="1">
      <alignment horizontal="right" vertical="center"/>
    </xf>
    <xf numFmtId="176" fontId="1" fillId="0" borderId="0" xfId="21" applyNumberFormat="1" applyFont="1" applyBorder="1" applyAlignment="1">
      <alignment horizontal="distributed" vertical="center"/>
      <protection/>
    </xf>
    <xf numFmtId="176" fontId="1" fillId="0" borderId="10" xfId="21" applyNumberFormat="1" applyFont="1" applyBorder="1">
      <alignment/>
      <protection/>
    </xf>
    <xf numFmtId="176" fontId="1" fillId="0" borderId="0" xfId="21" applyNumberFormat="1" applyFont="1" applyBorder="1" applyAlignment="1">
      <alignment vertical="center"/>
      <protection/>
    </xf>
    <xf numFmtId="202" fontId="1" fillId="0" borderId="7" xfId="21" applyNumberFormat="1" applyBorder="1">
      <alignment/>
      <protection/>
    </xf>
    <xf numFmtId="202" fontId="1" fillId="0" borderId="6" xfId="21" applyNumberFormat="1" applyBorder="1">
      <alignment/>
      <protection/>
    </xf>
    <xf numFmtId="204" fontId="1" fillId="0" borderId="6" xfId="21" applyNumberFormat="1" applyBorder="1">
      <alignment/>
      <protection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7" fillId="0" borderId="0" xfId="0" applyFont="1" applyAlignment="1">
      <alignment horizont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WR085719" xfId="20"/>
    <cellStyle name="標準_WR091434" xfId="21"/>
    <cellStyle name="標準_WR11224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41</xdr:row>
      <xdr:rowOff>104775</xdr:rowOff>
    </xdr:from>
    <xdr:to>
      <xdr:col>6</xdr:col>
      <xdr:colOff>180975</xdr:colOff>
      <xdr:row>49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371975" y="7905750"/>
          <a:ext cx="76200" cy="1495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23</xdr:row>
      <xdr:rowOff>123825</xdr:rowOff>
    </xdr:from>
    <xdr:to>
      <xdr:col>16</xdr:col>
      <xdr:colOff>114300</xdr:colOff>
      <xdr:row>31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2020550" y="4495800"/>
          <a:ext cx="76200" cy="1495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32</xdr:row>
      <xdr:rowOff>95250</xdr:rowOff>
    </xdr:from>
    <xdr:to>
      <xdr:col>15</xdr:col>
      <xdr:colOff>123825</xdr:colOff>
      <xdr:row>40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11258550" y="6181725"/>
          <a:ext cx="76200" cy="1495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43</xdr:row>
      <xdr:rowOff>76200</xdr:rowOff>
    </xdr:from>
    <xdr:to>
      <xdr:col>7</xdr:col>
      <xdr:colOff>438150</xdr:colOff>
      <xdr:row>46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572000" y="8258175"/>
          <a:ext cx="9048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昭和　14.4.1
湯川町合併
</a:t>
          </a:r>
        </a:p>
      </xdr:txBody>
    </xdr:sp>
    <xdr:clientData/>
  </xdr:twoCellAnchor>
  <xdr:twoCellAnchor>
    <xdr:from>
      <xdr:col>15</xdr:col>
      <xdr:colOff>180975</xdr:colOff>
      <xdr:row>34</xdr:row>
      <xdr:rowOff>171450</xdr:rowOff>
    </xdr:from>
    <xdr:to>
      <xdr:col>16</xdr:col>
      <xdr:colOff>638175</xdr:colOff>
      <xdr:row>38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391900" y="6638925"/>
          <a:ext cx="12287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昭和　41.12.1
銭亀沢村合併
</a:t>
          </a:r>
        </a:p>
      </xdr:txBody>
    </xdr:sp>
    <xdr:clientData/>
  </xdr:twoCellAnchor>
  <xdr:twoCellAnchor>
    <xdr:from>
      <xdr:col>16</xdr:col>
      <xdr:colOff>209550</xdr:colOff>
      <xdr:row>26</xdr:row>
      <xdr:rowOff>0</xdr:rowOff>
    </xdr:from>
    <xdr:to>
      <xdr:col>17</xdr:col>
      <xdr:colOff>466725</xdr:colOff>
      <xdr:row>29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2192000" y="4943475"/>
          <a:ext cx="9048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昭和 48.12.1
亀田市合併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E8" sqref="E8"/>
    </sheetView>
  </sheetViews>
  <sheetFormatPr defaultColWidth="7.50390625" defaultRowHeight="13.5"/>
  <cols>
    <col min="1" max="1" width="8.00390625" style="5" customWidth="1"/>
    <col min="2" max="2" width="9.75390625" style="5" customWidth="1"/>
    <col min="3" max="3" width="8.875" style="5" customWidth="1"/>
    <col min="4" max="4" width="7.75390625" style="41" customWidth="1"/>
    <col min="5" max="6" width="9.875" style="5" customWidth="1"/>
    <col min="7" max="7" width="8.625" style="5" customWidth="1"/>
    <col min="8" max="8" width="9.75390625" style="5" customWidth="1"/>
    <col min="9" max="9" width="8.375" style="5" customWidth="1"/>
    <col min="10" max="10" width="7.75390625" style="5" customWidth="1"/>
    <col min="11" max="11" width="8.375" style="5" customWidth="1"/>
    <col min="12" max="16384" width="7.50390625" style="5" customWidth="1"/>
  </cols>
  <sheetData>
    <row r="1" spans="1:4" s="1" customFormat="1" ht="14.25">
      <c r="A1" s="1" t="s">
        <v>28</v>
      </c>
      <c r="D1" s="2"/>
    </row>
    <row r="2" s="1" customFormat="1" ht="6" customHeight="1">
      <c r="D2" s="2"/>
    </row>
    <row r="3" spans="1:4" s="1" customFormat="1" ht="14.25">
      <c r="A3" s="1" t="s">
        <v>262</v>
      </c>
      <c r="D3" s="2"/>
    </row>
    <row r="4" spans="1:11" ht="9" customHeight="1">
      <c r="A4" s="3"/>
      <c r="B4" s="3"/>
      <c r="C4" s="3"/>
      <c r="D4" s="4"/>
      <c r="E4" s="3"/>
      <c r="F4" s="3"/>
      <c r="G4" s="3"/>
      <c r="H4" s="3"/>
      <c r="I4" s="3"/>
      <c r="J4" s="3"/>
      <c r="K4" s="3"/>
    </row>
    <row r="5" spans="1:11" ht="21.75" customHeight="1">
      <c r="A5" s="6"/>
      <c r="B5" s="197" t="s">
        <v>263</v>
      </c>
      <c r="C5" s="198"/>
      <c r="D5" s="198"/>
      <c r="E5" s="198"/>
      <c r="F5" s="198"/>
      <c r="G5" s="198"/>
      <c r="H5" s="197" t="s">
        <v>264</v>
      </c>
      <c r="I5" s="198"/>
      <c r="J5" s="198"/>
      <c r="K5" s="198"/>
    </row>
    <row r="6" spans="1:11" ht="7.5" customHeight="1">
      <c r="A6" s="7"/>
      <c r="B6" s="8"/>
      <c r="C6" s="9"/>
      <c r="D6" s="10"/>
      <c r="E6" s="8"/>
      <c r="F6" s="8"/>
      <c r="G6" s="8"/>
      <c r="H6" s="8"/>
      <c r="I6" s="9"/>
      <c r="J6" s="9"/>
      <c r="K6" s="8"/>
    </row>
    <row r="7" spans="1:11" ht="13.5">
      <c r="A7" s="7" t="s">
        <v>265</v>
      </c>
      <c r="B7" s="11"/>
      <c r="C7" s="199" t="s">
        <v>29</v>
      </c>
      <c r="D7" s="202" t="s">
        <v>29</v>
      </c>
      <c r="E7" s="13"/>
      <c r="F7" s="11"/>
      <c r="G7" s="11" t="s">
        <v>266</v>
      </c>
      <c r="H7" s="11"/>
      <c r="I7" s="199" t="s">
        <v>29</v>
      </c>
      <c r="J7" s="199" t="s">
        <v>29</v>
      </c>
      <c r="K7" s="14" t="s">
        <v>267</v>
      </c>
    </row>
    <row r="8" spans="1:11" ht="13.5">
      <c r="A8" s="7"/>
      <c r="B8" s="11" t="s">
        <v>268</v>
      </c>
      <c r="C8" s="200"/>
      <c r="D8" s="203"/>
      <c r="E8" s="13" t="s">
        <v>30</v>
      </c>
      <c r="F8" s="11" t="s">
        <v>31</v>
      </c>
      <c r="G8" s="11"/>
      <c r="H8" s="11" t="s">
        <v>269</v>
      </c>
      <c r="I8" s="200"/>
      <c r="J8" s="200"/>
      <c r="K8" s="14" t="s">
        <v>270</v>
      </c>
    </row>
    <row r="9" spans="1:11" ht="13.5">
      <c r="A9" s="7"/>
      <c r="B9" s="11"/>
      <c r="C9" s="200" t="s">
        <v>32</v>
      </c>
      <c r="D9" s="203" t="s">
        <v>33</v>
      </c>
      <c r="E9" s="13"/>
      <c r="F9" s="11"/>
      <c r="G9" s="16" t="s">
        <v>34</v>
      </c>
      <c r="H9" s="11"/>
      <c r="I9" s="200" t="s">
        <v>32</v>
      </c>
      <c r="J9" s="200" t="s">
        <v>33</v>
      </c>
      <c r="K9" s="14" t="s">
        <v>271</v>
      </c>
    </row>
    <row r="10" spans="1:11" ht="13.5">
      <c r="A10" s="17"/>
      <c r="B10" s="18"/>
      <c r="C10" s="201"/>
      <c r="D10" s="204"/>
      <c r="E10" s="20"/>
      <c r="F10" s="18"/>
      <c r="G10" s="21" t="s">
        <v>272</v>
      </c>
      <c r="H10" s="18"/>
      <c r="I10" s="201"/>
      <c r="J10" s="201"/>
      <c r="K10" s="22" t="s">
        <v>273</v>
      </c>
    </row>
    <row r="11" spans="1:11" ht="13.5">
      <c r="A11" s="23"/>
      <c r="B11" s="24"/>
      <c r="C11" s="24"/>
      <c r="D11" s="25"/>
      <c r="E11" s="24"/>
      <c r="F11" s="24"/>
      <c r="G11" s="24"/>
      <c r="H11" s="24"/>
      <c r="I11" s="24"/>
      <c r="J11" s="24"/>
      <c r="K11" s="24"/>
    </row>
    <row r="12" spans="1:11" s="31" customFormat="1" ht="13.5">
      <c r="A12" s="26" t="s">
        <v>35</v>
      </c>
      <c r="B12" s="27">
        <v>162241</v>
      </c>
      <c r="C12" s="27" t="s">
        <v>274</v>
      </c>
      <c r="D12" s="28" t="s">
        <v>274</v>
      </c>
      <c r="E12" s="27">
        <v>84323</v>
      </c>
      <c r="F12" s="27">
        <v>77918</v>
      </c>
      <c r="G12" s="29">
        <v>108.2</v>
      </c>
      <c r="H12" s="27">
        <v>32341</v>
      </c>
      <c r="I12" s="27" t="s">
        <v>274</v>
      </c>
      <c r="J12" s="28" t="s">
        <v>274</v>
      </c>
      <c r="K12" s="30">
        <v>5.02</v>
      </c>
    </row>
    <row r="13" spans="1:11" s="31" customFormat="1" ht="13.5">
      <c r="A13" s="26">
        <v>14</v>
      </c>
      <c r="B13" s="27">
        <v>183267</v>
      </c>
      <c r="C13" s="27">
        <v>21026</v>
      </c>
      <c r="D13" s="28">
        <v>13</v>
      </c>
      <c r="E13" s="27">
        <v>94483</v>
      </c>
      <c r="F13" s="27">
        <v>88784</v>
      </c>
      <c r="G13" s="29">
        <v>106.4</v>
      </c>
      <c r="H13" s="27">
        <v>36812</v>
      </c>
      <c r="I13" s="27">
        <v>4471</v>
      </c>
      <c r="J13" s="28">
        <v>13.8</v>
      </c>
      <c r="K13" s="30">
        <v>4.98</v>
      </c>
    </row>
    <row r="14" spans="1:11" s="31" customFormat="1" ht="13.5">
      <c r="A14" s="26" t="s">
        <v>36</v>
      </c>
      <c r="B14" s="27">
        <v>219487</v>
      </c>
      <c r="C14" s="27">
        <v>36220</v>
      </c>
      <c r="D14" s="28">
        <v>19.8</v>
      </c>
      <c r="E14" s="27">
        <v>114539</v>
      </c>
      <c r="F14" s="27">
        <v>104948</v>
      </c>
      <c r="G14" s="29">
        <v>109.1</v>
      </c>
      <c r="H14" s="27">
        <v>42160</v>
      </c>
      <c r="I14" s="27">
        <v>5348</v>
      </c>
      <c r="J14" s="28">
        <v>14.5</v>
      </c>
      <c r="K14" s="30">
        <v>5.21</v>
      </c>
    </row>
    <row r="15" spans="1:11" s="31" customFormat="1" ht="13.5">
      <c r="A15" s="26">
        <v>10</v>
      </c>
      <c r="B15" s="27">
        <v>235552</v>
      </c>
      <c r="C15" s="27">
        <v>16065</v>
      </c>
      <c r="D15" s="28">
        <v>7.3</v>
      </c>
      <c r="E15" s="27">
        <v>123142</v>
      </c>
      <c r="F15" s="27">
        <v>112410</v>
      </c>
      <c r="G15" s="29">
        <v>109.5</v>
      </c>
      <c r="H15" s="27">
        <v>44151</v>
      </c>
      <c r="I15" s="27">
        <v>1991</v>
      </c>
      <c r="J15" s="28">
        <v>4.7</v>
      </c>
      <c r="K15" s="30">
        <v>5.34</v>
      </c>
    </row>
    <row r="16" spans="1:11" s="31" customFormat="1" ht="13.5">
      <c r="A16" s="26">
        <v>15</v>
      </c>
      <c r="B16" s="27">
        <v>224207</v>
      </c>
      <c r="C16" s="27">
        <v>-11345</v>
      </c>
      <c r="D16" s="28">
        <v>-4.8</v>
      </c>
      <c r="E16" s="27">
        <v>112437</v>
      </c>
      <c r="F16" s="27">
        <v>111770</v>
      </c>
      <c r="G16" s="29">
        <v>100.6</v>
      </c>
      <c r="H16" s="27">
        <v>44113</v>
      </c>
      <c r="I16" s="27">
        <v>-38</v>
      </c>
      <c r="J16" s="28">
        <v>-0.1</v>
      </c>
      <c r="K16" s="30">
        <v>5.08</v>
      </c>
    </row>
    <row r="17" spans="1:11" s="31" customFormat="1" ht="13.5">
      <c r="A17" s="26"/>
      <c r="B17" s="27"/>
      <c r="C17" s="27"/>
      <c r="D17" s="28"/>
      <c r="E17" s="27"/>
      <c r="F17" s="27"/>
      <c r="G17" s="29"/>
      <c r="H17" s="27"/>
      <c r="I17" s="27"/>
      <c r="J17" s="28"/>
      <c r="K17" s="30"/>
    </row>
    <row r="18" spans="1:11" s="31" customFormat="1" ht="13.5">
      <c r="A18" s="26">
        <v>22</v>
      </c>
      <c r="B18" s="27">
        <v>239592</v>
      </c>
      <c r="C18" s="27">
        <v>15385</v>
      </c>
      <c r="D18" s="28">
        <v>6.9</v>
      </c>
      <c r="E18" s="27">
        <v>117847</v>
      </c>
      <c r="F18" s="27">
        <v>121745</v>
      </c>
      <c r="G18" s="29">
        <v>96.8</v>
      </c>
      <c r="H18" s="27">
        <v>48466</v>
      </c>
      <c r="I18" s="27">
        <v>4353</v>
      </c>
      <c r="J18" s="28">
        <v>9.9</v>
      </c>
      <c r="K18" s="30">
        <v>4.94</v>
      </c>
    </row>
    <row r="19" spans="1:11" s="31" customFormat="1" ht="13.5">
      <c r="A19" s="26">
        <v>25</v>
      </c>
      <c r="B19" s="27">
        <v>252747</v>
      </c>
      <c r="C19" s="27">
        <v>13155</v>
      </c>
      <c r="D19" s="28">
        <v>5.5</v>
      </c>
      <c r="E19" s="27">
        <v>122942</v>
      </c>
      <c r="F19" s="27">
        <v>129805</v>
      </c>
      <c r="G19" s="29">
        <v>94.7</v>
      </c>
      <c r="H19" s="27">
        <v>51662</v>
      </c>
      <c r="I19" s="27">
        <v>3196</v>
      </c>
      <c r="J19" s="28">
        <v>6.6</v>
      </c>
      <c r="K19" s="30">
        <v>4.89</v>
      </c>
    </row>
    <row r="20" spans="1:11" s="31" customFormat="1" ht="13.5">
      <c r="A20" s="26">
        <v>30</v>
      </c>
      <c r="B20" s="27">
        <v>267936</v>
      </c>
      <c r="C20" s="27">
        <v>15189</v>
      </c>
      <c r="D20" s="28">
        <v>6</v>
      </c>
      <c r="E20" s="27">
        <v>131335</v>
      </c>
      <c r="F20" s="27">
        <v>136601</v>
      </c>
      <c r="G20" s="29">
        <v>96.1</v>
      </c>
      <c r="H20" s="27">
        <v>54648</v>
      </c>
      <c r="I20" s="27">
        <v>2986</v>
      </c>
      <c r="J20" s="28">
        <v>5.8</v>
      </c>
      <c r="K20" s="30">
        <v>4.9</v>
      </c>
    </row>
    <row r="21" spans="1:11" s="31" customFormat="1" ht="13.5">
      <c r="A21" s="26">
        <v>35</v>
      </c>
      <c r="B21" s="27">
        <v>271163</v>
      </c>
      <c r="C21" s="27">
        <v>3227</v>
      </c>
      <c r="D21" s="28">
        <v>1.2</v>
      </c>
      <c r="E21" s="27">
        <v>130037</v>
      </c>
      <c r="F21" s="27">
        <v>141126</v>
      </c>
      <c r="G21" s="29">
        <v>92.1</v>
      </c>
      <c r="H21" s="27">
        <v>62128</v>
      </c>
      <c r="I21" s="27">
        <v>7480</v>
      </c>
      <c r="J21" s="28">
        <v>13.7</v>
      </c>
      <c r="K21" s="30">
        <v>4.36</v>
      </c>
    </row>
    <row r="22" spans="1:11" s="31" customFormat="1" ht="13.5">
      <c r="A22" s="26">
        <v>40</v>
      </c>
      <c r="B22" s="27">
        <v>281029</v>
      </c>
      <c r="C22" s="27">
        <v>9866</v>
      </c>
      <c r="D22" s="28">
        <v>3.6</v>
      </c>
      <c r="E22" s="27">
        <v>133376</v>
      </c>
      <c r="F22" s="27">
        <v>147653</v>
      </c>
      <c r="G22" s="29">
        <v>90.3</v>
      </c>
      <c r="H22" s="27">
        <v>72676</v>
      </c>
      <c r="I22" s="27">
        <v>10548</v>
      </c>
      <c r="J22" s="28">
        <v>17</v>
      </c>
      <c r="K22" s="30">
        <v>3.87</v>
      </c>
    </row>
    <row r="23" spans="1:11" s="31" customFormat="1" ht="13.5">
      <c r="A23" s="26"/>
      <c r="B23" s="27"/>
      <c r="C23" s="27"/>
      <c r="D23" s="28"/>
      <c r="E23" s="27"/>
      <c r="F23" s="27"/>
      <c r="G23" s="29"/>
      <c r="H23" s="27"/>
      <c r="I23" s="27"/>
      <c r="J23" s="28"/>
      <c r="K23" s="30"/>
    </row>
    <row r="24" spans="1:11" s="31" customFormat="1" ht="13.5">
      <c r="A24" s="26">
        <v>45</v>
      </c>
      <c r="B24" s="27">
        <v>292286</v>
      </c>
      <c r="C24" s="27">
        <v>11257</v>
      </c>
      <c r="D24" s="28">
        <v>4</v>
      </c>
      <c r="E24" s="27">
        <v>138356</v>
      </c>
      <c r="F24" s="27">
        <v>153930</v>
      </c>
      <c r="G24" s="29">
        <v>89.9</v>
      </c>
      <c r="H24" s="27">
        <v>83921</v>
      </c>
      <c r="I24" s="27">
        <v>11245</v>
      </c>
      <c r="J24" s="28">
        <v>15.5</v>
      </c>
      <c r="K24" s="30">
        <v>3.48</v>
      </c>
    </row>
    <row r="25" spans="1:11" s="31" customFormat="1" ht="13.5">
      <c r="A25" s="26">
        <v>50</v>
      </c>
      <c r="B25" s="27">
        <v>307453</v>
      </c>
      <c r="C25" s="27">
        <v>15167</v>
      </c>
      <c r="D25" s="28">
        <v>5.2</v>
      </c>
      <c r="E25" s="27">
        <v>145386</v>
      </c>
      <c r="F25" s="27">
        <v>162067</v>
      </c>
      <c r="G25" s="29">
        <v>89.7</v>
      </c>
      <c r="H25" s="27">
        <v>96723</v>
      </c>
      <c r="I25" s="27">
        <v>12802</v>
      </c>
      <c r="J25" s="28">
        <v>15.3</v>
      </c>
      <c r="K25" s="30">
        <v>3.18</v>
      </c>
    </row>
    <row r="26" spans="1:11" s="31" customFormat="1" ht="13.5">
      <c r="A26" s="26">
        <v>55</v>
      </c>
      <c r="B26" s="27">
        <v>320154</v>
      </c>
      <c r="C26" s="27">
        <v>12701</v>
      </c>
      <c r="D26" s="28">
        <v>4.1</v>
      </c>
      <c r="E26" s="27">
        <v>151468</v>
      </c>
      <c r="F26" s="27">
        <v>168686</v>
      </c>
      <c r="G26" s="29">
        <v>89.8</v>
      </c>
      <c r="H26" s="27">
        <v>107538</v>
      </c>
      <c r="I26" s="27">
        <v>10815</v>
      </c>
      <c r="J26" s="28">
        <v>11.2</v>
      </c>
      <c r="K26" s="30">
        <v>2.98</v>
      </c>
    </row>
    <row r="27" spans="1:11" s="31" customFormat="1" ht="13.5">
      <c r="A27" s="26">
        <v>60</v>
      </c>
      <c r="B27" s="27">
        <v>319194</v>
      </c>
      <c r="C27" s="27">
        <v>-960</v>
      </c>
      <c r="D27" s="28">
        <v>-0.3</v>
      </c>
      <c r="E27" s="27">
        <v>149253</v>
      </c>
      <c r="F27" s="27">
        <v>169941</v>
      </c>
      <c r="G27" s="29">
        <v>87.8</v>
      </c>
      <c r="H27" s="27">
        <v>110703</v>
      </c>
      <c r="I27" s="27">
        <v>3165</v>
      </c>
      <c r="J27" s="28">
        <v>2.9</v>
      </c>
      <c r="K27" s="30">
        <v>2.88</v>
      </c>
    </row>
    <row r="28" spans="1:11" s="31" customFormat="1" ht="13.5">
      <c r="A28" s="26" t="s">
        <v>37</v>
      </c>
      <c r="B28" s="27">
        <v>307249</v>
      </c>
      <c r="C28" s="27">
        <v>-11945</v>
      </c>
      <c r="D28" s="28">
        <v>-3.7</v>
      </c>
      <c r="E28" s="27">
        <v>141771</v>
      </c>
      <c r="F28" s="27">
        <v>165478</v>
      </c>
      <c r="G28" s="29">
        <v>85.7</v>
      </c>
      <c r="H28" s="27">
        <v>114093</v>
      </c>
      <c r="I28" s="27">
        <v>3390</v>
      </c>
      <c r="J28" s="28">
        <v>3.1</v>
      </c>
      <c r="K28" s="30">
        <v>2.69</v>
      </c>
    </row>
    <row r="29" spans="1:11" s="31" customFormat="1" ht="13.5">
      <c r="A29" s="26">
        <v>7</v>
      </c>
      <c r="B29" s="27">
        <v>298881</v>
      </c>
      <c r="C29" s="27">
        <v>-8368</v>
      </c>
      <c r="D29" s="28">
        <v>-2.7</v>
      </c>
      <c r="E29" s="27">
        <v>137305</v>
      </c>
      <c r="F29" s="27">
        <v>161576</v>
      </c>
      <c r="G29" s="28">
        <v>85</v>
      </c>
      <c r="H29" s="27">
        <v>119277</v>
      </c>
      <c r="I29" s="27">
        <v>5184</v>
      </c>
      <c r="J29" s="28">
        <v>4.5</v>
      </c>
      <c r="K29" s="30">
        <v>2.51</v>
      </c>
    </row>
    <row r="30" spans="1:11" s="31" customFormat="1" ht="13.5">
      <c r="A30" s="26"/>
      <c r="B30" s="27"/>
      <c r="C30" s="27"/>
      <c r="D30" s="28"/>
      <c r="E30" s="27"/>
      <c r="F30" s="27"/>
      <c r="G30" s="29"/>
      <c r="H30" s="27"/>
      <c r="I30" s="27"/>
      <c r="J30" s="28"/>
      <c r="K30" s="30"/>
    </row>
    <row r="31" spans="1:11" s="37" customFormat="1" ht="13.5">
      <c r="A31" s="32">
        <v>12</v>
      </c>
      <c r="B31" s="33">
        <f>E31+F31</f>
        <v>287637</v>
      </c>
      <c r="C31" s="33">
        <f>B31-B29</f>
        <v>-11244</v>
      </c>
      <c r="D31" s="34">
        <f>ROUND(C31/B29*100,1)</f>
        <v>-3.8</v>
      </c>
      <c r="E31" s="33">
        <v>131725</v>
      </c>
      <c r="F31" s="33">
        <v>155912</v>
      </c>
      <c r="G31" s="35">
        <f>ROUND(E31/F31*100,1)</f>
        <v>84.5</v>
      </c>
      <c r="H31" s="33">
        <v>121779</v>
      </c>
      <c r="I31" s="33">
        <f>H31-H29</f>
        <v>2502</v>
      </c>
      <c r="J31" s="34">
        <f>ROUND(I31/H29*100,1)</f>
        <v>2.1</v>
      </c>
      <c r="K31" s="36">
        <f>ROUND(B31/H31,2)</f>
        <v>2.36</v>
      </c>
    </row>
    <row r="32" spans="1:11" ht="13.5">
      <c r="A32" s="38"/>
      <c r="B32" s="39"/>
      <c r="C32" s="39"/>
      <c r="D32" s="40"/>
      <c r="E32" s="39"/>
      <c r="F32" s="39"/>
      <c r="G32" s="39"/>
      <c r="H32" s="39"/>
      <c r="I32" s="39"/>
      <c r="J32" s="40"/>
      <c r="K32" s="39"/>
    </row>
    <row r="33" spans="2:11" ht="13.5">
      <c r="B33" s="9"/>
      <c r="C33" s="9"/>
      <c r="D33" s="10"/>
      <c r="E33" s="9"/>
      <c r="F33" s="9"/>
      <c r="G33" s="9"/>
      <c r="H33" s="9"/>
      <c r="I33" s="9"/>
      <c r="J33" s="9"/>
      <c r="K33" s="9"/>
    </row>
  </sheetData>
  <mergeCells count="10">
    <mergeCell ref="B5:G5"/>
    <mergeCell ref="H5:K5"/>
    <mergeCell ref="C7:C8"/>
    <mergeCell ref="C9:C10"/>
    <mergeCell ref="D7:D8"/>
    <mergeCell ref="D9:D10"/>
    <mergeCell ref="I7:I8"/>
    <mergeCell ref="J7:J8"/>
    <mergeCell ref="I9:I10"/>
    <mergeCell ref="J9:J10"/>
  </mergeCells>
  <printOptions/>
  <pageMargins left="0.36" right="0.44" top="0.46" bottom="0.9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9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138" customWidth="1"/>
    <col min="2" max="2" width="11.625" style="138" customWidth="1"/>
    <col min="3" max="3" width="1.00390625" style="138" customWidth="1"/>
    <col min="4" max="6" width="7.875" style="138" customWidth="1"/>
    <col min="7" max="8" width="7.875" style="142" customWidth="1"/>
    <col min="9" max="20" width="7.875" style="138" customWidth="1"/>
    <col min="21" max="24" width="7.75390625" style="138" customWidth="1"/>
    <col min="25" max="25" width="9.00390625" style="314" customWidth="1"/>
    <col min="26" max="16384" width="9.00390625" style="138" customWidth="1"/>
  </cols>
  <sheetData>
    <row r="1" ht="21.75" customHeight="1">
      <c r="B1" s="313" t="s">
        <v>436</v>
      </c>
    </row>
    <row r="2" ht="15" customHeight="1"/>
    <row r="3" spans="1:25" ht="17.25" customHeight="1">
      <c r="A3" s="168" t="s">
        <v>331</v>
      </c>
      <c r="B3" s="168"/>
      <c r="C3" s="168"/>
      <c r="D3" s="322" t="s">
        <v>346</v>
      </c>
      <c r="E3" s="322" t="s">
        <v>425</v>
      </c>
      <c r="F3" s="322" t="s">
        <v>550</v>
      </c>
      <c r="G3" s="322" t="s">
        <v>551</v>
      </c>
      <c r="H3" s="322" t="s">
        <v>552</v>
      </c>
      <c r="I3" s="322" t="s">
        <v>553</v>
      </c>
      <c r="J3" s="322" t="s">
        <v>554</v>
      </c>
      <c r="K3" s="322" t="s">
        <v>555</v>
      </c>
      <c r="L3" s="322" t="s">
        <v>556</v>
      </c>
      <c r="M3" s="322" t="s">
        <v>557</v>
      </c>
      <c r="N3" s="322" t="s">
        <v>558</v>
      </c>
      <c r="O3" s="322" t="s">
        <v>559</v>
      </c>
      <c r="P3" s="322" t="s">
        <v>560</v>
      </c>
      <c r="Q3" s="322" t="s">
        <v>561</v>
      </c>
      <c r="R3" s="322" t="s">
        <v>562</v>
      </c>
      <c r="S3" s="322" t="s">
        <v>563</v>
      </c>
      <c r="T3" s="322" t="s">
        <v>426</v>
      </c>
      <c r="U3" s="194" t="s">
        <v>427</v>
      </c>
      <c r="V3" s="195"/>
      <c r="W3" s="323"/>
      <c r="X3" s="66" t="s">
        <v>428</v>
      </c>
      <c r="Y3" s="214" t="s">
        <v>429</v>
      </c>
    </row>
    <row r="4" spans="1:25" ht="17.25" customHeight="1">
      <c r="A4" s="213"/>
      <c r="B4" s="213"/>
      <c r="C4" s="213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5" t="s">
        <v>430</v>
      </c>
      <c r="V4" s="325" t="s">
        <v>431</v>
      </c>
      <c r="W4" s="325" t="s">
        <v>432</v>
      </c>
      <c r="X4" s="196" t="s">
        <v>433</v>
      </c>
      <c r="Y4" s="215"/>
    </row>
    <row r="5" spans="1:25" s="150" customFormat="1" ht="14.25" customHeight="1">
      <c r="A5" s="143"/>
      <c r="B5" s="143"/>
      <c r="C5" s="144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316"/>
    </row>
    <row r="6" spans="1:25" s="150" customFormat="1" ht="14.25" customHeight="1">
      <c r="A6" s="148"/>
      <c r="B6" s="148" t="s">
        <v>107</v>
      </c>
      <c r="C6" s="149"/>
      <c r="D6" s="27">
        <v>4931</v>
      </c>
      <c r="E6" s="27">
        <v>116</v>
      </c>
      <c r="F6" s="27">
        <v>204</v>
      </c>
      <c r="G6" s="27">
        <v>280</v>
      </c>
      <c r="H6" s="27">
        <v>353</v>
      </c>
      <c r="I6" s="27">
        <v>274</v>
      </c>
      <c r="J6" s="27">
        <v>253</v>
      </c>
      <c r="K6" s="27">
        <v>188</v>
      </c>
      <c r="L6" s="27">
        <v>249</v>
      </c>
      <c r="M6" s="27">
        <v>318</v>
      </c>
      <c r="N6" s="27">
        <v>449</v>
      </c>
      <c r="O6" s="27">
        <v>562</v>
      </c>
      <c r="P6" s="27">
        <v>409</v>
      </c>
      <c r="Q6" s="27">
        <v>395</v>
      </c>
      <c r="R6" s="27">
        <v>328</v>
      </c>
      <c r="S6" s="27">
        <v>236</v>
      </c>
      <c r="T6" s="27">
        <v>317</v>
      </c>
      <c r="U6" s="27">
        <v>600</v>
      </c>
      <c r="V6" s="27">
        <v>3450</v>
      </c>
      <c r="W6" s="27">
        <v>881</v>
      </c>
      <c r="X6" s="27">
        <v>4</v>
      </c>
      <c r="Y6" s="317" t="s">
        <v>107</v>
      </c>
    </row>
    <row r="7" spans="1:25" s="150" customFormat="1" ht="14.25" customHeight="1">
      <c r="A7" s="148"/>
      <c r="B7" s="148" t="s">
        <v>110</v>
      </c>
      <c r="C7" s="149"/>
      <c r="D7" s="27">
        <v>13</v>
      </c>
      <c r="E7" s="27">
        <v>2</v>
      </c>
      <c r="F7" s="27" t="s">
        <v>274</v>
      </c>
      <c r="G7" s="27" t="s">
        <v>274</v>
      </c>
      <c r="H7" s="27">
        <v>1</v>
      </c>
      <c r="I7" s="27" t="s">
        <v>274</v>
      </c>
      <c r="J7" s="27">
        <v>1</v>
      </c>
      <c r="K7" s="27">
        <v>2</v>
      </c>
      <c r="L7" s="27" t="s">
        <v>274</v>
      </c>
      <c r="M7" s="27" t="s">
        <v>274</v>
      </c>
      <c r="N7" s="27">
        <v>2</v>
      </c>
      <c r="O7" s="27" t="s">
        <v>274</v>
      </c>
      <c r="P7" s="27">
        <v>1</v>
      </c>
      <c r="Q7" s="27">
        <v>1</v>
      </c>
      <c r="R7" s="27" t="s">
        <v>274</v>
      </c>
      <c r="S7" s="27">
        <v>2</v>
      </c>
      <c r="T7" s="27">
        <v>1</v>
      </c>
      <c r="U7" s="27">
        <v>2</v>
      </c>
      <c r="V7" s="27">
        <v>8</v>
      </c>
      <c r="W7" s="27">
        <v>3</v>
      </c>
      <c r="X7" s="27" t="s">
        <v>274</v>
      </c>
      <c r="Y7" s="317" t="s">
        <v>110</v>
      </c>
    </row>
    <row r="8" spans="1:25" s="150" customFormat="1" ht="14.25" customHeight="1">
      <c r="A8" s="148"/>
      <c r="B8" s="148" t="s">
        <v>113</v>
      </c>
      <c r="C8" s="149"/>
      <c r="D8" s="27">
        <v>363</v>
      </c>
      <c r="E8" s="27">
        <v>9</v>
      </c>
      <c r="F8" s="27">
        <v>7</v>
      </c>
      <c r="G8" s="27">
        <v>15</v>
      </c>
      <c r="H8" s="27">
        <v>14</v>
      </c>
      <c r="I8" s="27">
        <v>18</v>
      </c>
      <c r="J8" s="27">
        <v>15</v>
      </c>
      <c r="K8" s="27">
        <v>11</v>
      </c>
      <c r="L8" s="27">
        <v>9</v>
      </c>
      <c r="M8" s="27">
        <v>15</v>
      </c>
      <c r="N8" s="27">
        <v>21</v>
      </c>
      <c r="O8" s="27">
        <v>25</v>
      </c>
      <c r="P8" s="27">
        <v>15</v>
      </c>
      <c r="Q8" s="27">
        <v>15</v>
      </c>
      <c r="R8" s="27">
        <v>25</v>
      </c>
      <c r="S8" s="27">
        <v>29</v>
      </c>
      <c r="T8" s="27">
        <v>120</v>
      </c>
      <c r="U8" s="27">
        <v>31</v>
      </c>
      <c r="V8" s="27">
        <v>158</v>
      </c>
      <c r="W8" s="27">
        <v>174</v>
      </c>
      <c r="X8" s="27">
        <v>1</v>
      </c>
      <c r="Y8" s="317" t="s">
        <v>113</v>
      </c>
    </row>
    <row r="9" spans="1:25" s="150" customFormat="1" ht="14.25" customHeight="1">
      <c r="A9" s="148"/>
      <c r="B9" s="167" t="s">
        <v>116</v>
      </c>
      <c r="C9" s="326"/>
      <c r="D9" s="27">
        <v>1607</v>
      </c>
      <c r="E9" s="27">
        <v>76</v>
      </c>
      <c r="F9" s="27">
        <v>96</v>
      </c>
      <c r="G9" s="27">
        <v>102</v>
      </c>
      <c r="H9" s="27">
        <v>98</v>
      </c>
      <c r="I9" s="27">
        <v>116</v>
      </c>
      <c r="J9" s="27">
        <v>107</v>
      </c>
      <c r="K9" s="27">
        <v>85</v>
      </c>
      <c r="L9" s="27">
        <v>83</v>
      </c>
      <c r="M9" s="27">
        <v>100</v>
      </c>
      <c r="N9" s="27">
        <v>130</v>
      </c>
      <c r="O9" s="27">
        <v>181</v>
      </c>
      <c r="P9" s="27">
        <v>138</v>
      </c>
      <c r="Q9" s="27">
        <v>105</v>
      </c>
      <c r="R9" s="27">
        <v>70</v>
      </c>
      <c r="S9" s="27">
        <v>46</v>
      </c>
      <c r="T9" s="27">
        <v>74</v>
      </c>
      <c r="U9" s="27">
        <v>274</v>
      </c>
      <c r="V9" s="27">
        <v>1143</v>
      </c>
      <c r="W9" s="27">
        <v>190</v>
      </c>
      <c r="X9" s="27" t="s">
        <v>274</v>
      </c>
      <c r="Y9" s="317" t="s">
        <v>437</v>
      </c>
    </row>
    <row r="10" spans="1:25" s="150" customFormat="1" ht="14.25" customHeight="1">
      <c r="A10" s="148"/>
      <c r="B10" s="148" t="s">
        <v>119</v>
      </c>
      <c r="C10" s="149"/>
      <c r="D10" s="27">
        <v>2303</v>
      </c>
      <c r="E10" s="27">
        <v>90</v>
      </c>
      <c r="F10" s="27">
        <v>105</v>
      </c>
      <c r="G10" s="27">
        <v>155</v>
      </c>
      <c r="H10" s="27">
        <v>172</v>
      </c>
      <c r="I10" s="27">
        <v>128</v>
      </c>
      <c r="J10" s="27">
        <v>144</v>
      </c>
      <c r="K10" s="27">
        <v>115</v>
      </c>
      <c r="L10" s="27">
        <v>106</v>
      </c>
      <c r="M10" s="27">
        <v>122</v>
      </c>
      <c r="N10" s="27">
        <v>202</v>
      </c>
      <c r="O10" s="27">
        <v>273</v>
      </c>
      <c r="P10" s="27">
        <v>192</v>
      </c>
      <c r="Q10" s="27">
        <v>133</v>
      </c>
      <c r="R10" s="27">
        <v>119</v>
      </c>
      <c r="S10" s="27">
        <v>123</v>
      </c>
      <c r="T10" s="27">
        <v>124</v>
      </c>
      <c r="U10" s="27">
        <v>350</v>
      </c>
      <c r="V10" s="27">
        <v>1587</v>
      </c>
      <c r="W10" s="27">
        <v>366</v>
      </c>
      <c r="X10" s="27">
        <v>2</v>
      </c>
      <c r="Y10" s="317" t="s">
        <v>438</v>
      </c>
    </row>
    <row r="11" spans="1:25" s="150" customFormat="1" ht="14.25" customHeight="1">
      <c r="A11" s="148"/>
      <c r="B11" s="148"/>
      <c r="C11" s="149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317"/>
    </row>
    <row r="12" spans="1:25" s="150" customFormat="1" ht="14.25" customHeight="1">
      <c r="A12" s="148"/>
      <c r="B12" s="148" t="s">
        <v>123</v>
      </c>
      <c r="C12" s="149"/>
      <c r="D12" s="27">
        <v>1653</v>
      </c>
      <c r="E12" s="27">
        <v>83</v>
      </c>
      <c r="F12" s="27">
        <v>118</v>
      </c>
      <c r="G12" s="27">
        <v>138</v>
      </c>
      <c r="H12" s="27">
        <v>148</v>
      </c>
      <c r="I12" s="27">
        <v>66</v>
      </c>
      <c r="J12" s="27">
        <v>54</v>
      </c>
      <c r="K12" s="27">
        <v>79</v>
      </c>
      <c r="L12" s="27">
        <v>157</v>
      </c>
      <c r="M12" s="27">
        <v>167</v>
      </c>
      <c r="N12" s="27">
        <v>153</v>
      </c>
      <c r="O12" s="27">
        <v>123</v>
      </c>
      <c r="P12" s="27">
        <v>76</v>
      </c>
      <c r="Q12" s="27">
        <v>75</v>
      </c>
      <c r="R12" s="27">
        <v>86</v>
      </c>
      <c r="S12" s="27">
        <v>55</v>
      </c>
      <c r="T12" s="27">
        <v>75</v>
      </c>
      <c r="U12" s="27">
        <v>339</v>
      </c>
      <c r="V12" s="27">
        <v>1098</v>
      </c>
      <c r="W12" s="27">
        <v>216</v>
      </c>
      <c r="X12" s="27">
        <v>1</v>
      </c>
      <c r="Y12" s="317" t="s">
        <v>439</v>
      </c>
    </row>
    <row r="13" spans="1:25" s="150" customFormat="1" ht="14.25" customHeight="1">
      <c r="A13" s="148"/>
      <c r="B13" s="148" t="s">
        <v>127</v>
      </c>
      <c r="C13" s="149"/>
      <c r="D13" s="27">
        <v>101</v>
      </c>
      <c r="E13" s="27">
        <v>1</v>
      </c>
      <c r="F13" s="27">
        <v>1</v>
      </c>
      <c r="G13" s="27">
        <v>5</v>
      </c>
      <c r="H13" s="27">
        <v>4</v>
      </c>
      <c r="I13" s="27">
        <v>5</v>
      </c>
      <c r="J13" s="27">
        <v>9</v>
      </c>
      <c r="K13" s="27">
        <v>7</v>
      </c>
      <c r="L13" s="27">
        <v>7</v>
      </c>
      <c r="M13" s="27">
        <v>3</v>
      </c>
      <c r="N13" s="27">
        <v>11</v>
      </c>
      <c r="O13" s="27">
        <v>9</v>
      </c>
      <c r="P13" s="27">
        <v>7</v>
      </c>
      <c r="Q13" s="27">
        <v>6</v>
      </c>
      <c r="R13" s="27">
        <v>10</v>
      </c>
      <c r="S13" s="27">
        <v>4</v>
      </c>
      <c r="T13" s="27">
        <v>12</v>
      </c>
      <c r="U13" s="27">
        <v>7</v>
      </c>
      <c r="V13" s="27">
        <v>68</v>
      </c>
      <c r="W13" s="27">
        <v>26</v>
      </c>
      <c r="X13" s="27" t="s">
        <v>274</v>
      </c>
      <c r="Y13" s="317" t="s">
        <v>127</v>
      </c>
    </row>
    <row r="14" spans="1:25" s="150" customFormat="1" ht="14.25" customHeight="1">
      <c r="A14" s="148"/>
      <c r="B14" s="148" t="s">
        <v>131</v>
      </c>
      <c r="C14" s="149"/>
      <c r="D14" s="27" t="s">
        <v>274</v>
      </c>
      <c r="E14" s="27" t="s">
        <v>274</v>
      </c>
      <c r="F14" s="27" t="s">
        <v>274</v>
      </c>
      <c r="G14" s="27" t="s">
        <v>274</v>
      </c>
      <c r="H14" s="27" t="s">
        <v>274</v>
      </c>
      <c r="I14" s="27" t="s">
        <v>274</v>
      </c>
      <c r="J14" s="27" t="s">
        <v>274</v>
      </c>
      <c r="K14" s="27" t="s">
        <v>274</v>
      </c>
      <c r="L14" s="27" t="s">
        <v>274</v>
      </c>
      <c r="M14" s="27" t="s">
        <v>274</v>
      </c>
      <c r="N14" s="27" t="s">
        <v>274</v>
      </c>
      <c r="O14" s="27" t="s">
        <v>274</v>
      </c>
      <c r="P14" s="27" t="s">
        <v>274</v>
      </c>
      <c r="Q14" s="27" t="s">
        <v>274</v>
      </c>
      <c r="R14" s="27" t="s">
        <v>274</v>
      </c>
      <c r="S14" s="27" t="s">
        <v>274</v>
      </c>
      <c r="T14" s="27" t="s">
        <v>274</v>
      </c>
      <c r="U14" s="27" t="s">
        <v>274</v>
      </c>
      <c r="V14" s="27" t="s">
        <v>274</v>
      </c>
      <c r="W14" s="27" t="s">
        <v>274</v>
      </c>
      <c r="X14" s="27" t="s">
        <v>274</v>
      </c>
      <c r="Y14" s="317" t="s">
        <v>131</v>
      </c>
    </row>
    <row r="15" spans="1:25" s="150" customFormat="1" ht="14.25" customHeight="1">
      <c r="A15" s="148"/>
      <c r="B15" s="148" t="s">
        <v>136</v>
      </c>
      <c r="C15" s="149"/>
      <c r="D15" s="27" t="s">
        <v>274</v>
      </c>
      <c r="E15" s="27" t="s">
        <v>274</v>
      </c>
      <c r="F15" s="27" t="s">
        <v>274</v>
      </c>
      <c r="G15" s="27" t="s">
        <v>274</v>
      </c>
      <c r="H15" s="27" t="s">
        <v>274</v>
      </c>
      <c r="I15" s="27" t="s">
        <v>274</v>
      </c>
      <c r="J15" s="27" t="s">
        <v>274</v>
      </c>
      <c r="K15" s="27" t="s">
        <v>274</v>
      </c>
      <c r="L15" s="27" t="s">
        <v>274</v>
      </c>
      <c r="M15" s="27" t="s">
        <v>274</v>
      </c>
      <c r="N15" s="27" t="s">
        <v>274</v>
      </c>
      <c r="O15" s="27" t="s">
        <v>274</v>
      </c>
      <c r="P15" s="27" t="s">
        <v>274</v>
      </c>
      <c r="Q15" s="27" t="s">
        <v>274</v>
      </c>
      <c r="R15" s="27" t="s">
        <v>274</v>
      </c>
      <c r="S15" s="27" t="s">
        <v>274</v>
      </c>
      <c r="T15" s="27" t="s">
        <v>274</v>
      </c>
      <c r="U15" s="27" t="s">
        <v>274</v>
      </c>
      <c r="V15" s="27" t="s">
        <v>274</v>
      </c>
      <c r="W15" s="27" t="s">
        <v>274</v>
      </c>
      <c r="X15" s="27" t="s">
        <v>274</v>
      </c>
      <c r="Y15" s="317" t="s">
        <v>136</v>
      </c>
    </row>
    <row r="16" spans="1:25" s="150" customFormat="1" ht="14.25" customHeight="1">
      <c r="A16" s="148"/>
      <c r="B16" s="148" t="s">
        <v>139</v>
      </c>
      <c r="C16" s="149"/>
      <c r="D16" s="27">
        <v>14</v>
      </c>
      <c r="E16" s="27" t="s">
        <v>274</v>
      </c>
      <c r="F16" s="27" t="s">
        <v>274</v>
      </c>
      <c r="G16" s="27" t="s">
        <v>274</v>
      </c>
      <c r="H16" s="27" t="s">
        <v>274</v>
      </c>
      <c r="I16" s="27">
        <v>1</v>
      </c>
      <c r="J16" s="27" t="s">
        <v>274</v>
      </c>
      <c r="K16" s="27" t="s">
        <v>274</v>
      </c>
      <c r="L16" s="27" t="s">
        <v>274</v>
      </c>
      <c r="M16" s="27" t="s">
        <v>274</v>
      </c>
      <c r="N16" s="27" t="s">
        <v>274</v>
      </c>
      <c r="O16" s="27">
        <v>1</v>
      </c>
      <c r="P16" s="27">
        <v>3</v>
      </c>
      <c r="Q16" s="27" t="s">
        <v>274</v>
      </c>
      <c r="R16" s="27">
        <v>2</v>
      </c>
      <c r="S16" s="27">
        <v>2</v>
      </c>
      <c r="T16" s="27">
        <v>5</v>
      </c>
      <c r="U16" s="27" t="s">
        <v>274</v>
      </c>
      <c r="V16" s="27">
        <v>5</v>
      </c>
      <c r="W16" s="27">
        <v>9</v>
      </c>
      <c r="X16" s="27" t="s">
        <v>274</v>
      </c>
      <c r="Y16" s="317" t="s">
        <v>139</v>
      </c>
    </row>
    <row r="17" spans="1:25" s="150" customFormat="1" ht="14.25" customHeight="1">
      <c r="A17" s="148"/>
      <c r="B17" s="148"/>
      <c r="C17" s="149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317"/>
    </row>
    <row r="18" spans="1:25" s="150" customFormat="1" ht="14.25" customHeight="1">
      <c r="A18" s="148"/>
      <c r="B18" s="148" t="s">
        <v>144</v>
      </c>
      <c r="C18" s="149"/>
      <c r="D18" s="27">
        <v>196</v>
      </c>
      <c r="E18" s="27">
        <v>7</v>
      </c>
      <c r="F18" s="27">
        <v>5</v>
      </c>
      <c r="G18" s="27">
        <v>3</v>
      </c>
      <c r="H18" s="27">
        <v>12</v>
      </c>
      <c r="I18" s="27">
        <v>9</v>
      </c>
      <c r="J18" s="27">
        <v>12</v>
      </c>
      <c r="K18" s="27">
        <v>10</v>
      </c>
      <c r="L18" s="27">
        <v>12</v>
      </c>
      <c r="M18" s="27">
        <v>15</v>
      </c>
      <c r="N18" s="27">
        <v>12</v>
      </c>
      <c r="O18" s="27">
        <v>20</v>
      </c>
      <c r="P18" s="27">
        <v>12</v>
      </c>
      <c r="Q18" s="27">
        <v>11</v>
      </c>
      <c r="R18" s="27">
        <v>18</v>
      </c>
      <c r="S18" s="27">
        <v>17</v>
      </c>
      <c r="T18" s="27">
        <v>21</v>
      </c>
      <c r="U18" s="27">
        <v>15</v>
      </c>
      <c r="V18" s="27">
        <v>125</v>
      </c>
      <c r="W18" s="27">
        <v>56</v>
      </c>
      <c r="X18" s="27" t="s">
        <v>274</v>
      </c>
      <c r="Y18" s="317" t="s">
        <v>144</v>
      </c>
    </row>
    <row r="19" spans="1:25" s="150" customFormat="1" ht="14.25" customHeight="1">
      <c r="A19" s="148"/>
      <c r="B19" s="148" t="s">
        <v>148</v>
      </c>
      <c r="C19" s="149"/>
      <c r="D19" s="27">
        <v>152</v>
      </c>
      <c r="E19" s="27">
        <v>4</v>
      </c>
      <c r="F19" s="27">
        <v>2</v>
      </c>
      <c r="G19" s="27">
        <v>6</v>
      </c>
      <c r="H19" s="27">
        <v>8</v>
      </c>
      <c r="I19" s="27">
        <v>10</v>
      </c>
      <c r="J19" s="27">
        <v>8</v>
      </c>
      <c r="K19" s="27">
        <v>7</v>
      </c>
      <c r="L19" s="27">
        <v>6</v>
      </c>
      <c r="M19" s="27">
        <v>9</v>
      </c>
      <c r="N19" s="27">
        <v>11</v>
      </c>
      <c r="O19" s="27">
        <v>23</v>
      </c>
      <c r="P19" s="27">
        <v>10</v>
      </c>
      <c r="Q19" s="27">
        <v>14</v>
      </c>
      <c r="R19" s="27">
        <v>10</v>
      </c>
      <c r="S19" s="27">
        <v>8</v>
      </c>
      <c r="T19" s="27">
        <v>16</v>
      </c>
      <c r="U19" s="27">
        <v>12</v>
      </c>
      <c r="V19" s="27">
        <v>106</v>
      </c>
      <c r="W19" s="27">
        <v>34</v>
      </c>
      <c r="X19" s="27" t="s">
        <v>274</v>
      </c>
      <c r="Y19" s="317" t="s">
        <v>148</v>
      </c>
    </row>
    <row r="20" spans="1:25" s="150" customFormat="1" ht="14.25" customHeight="1">
      <c r="A20" s="148"/>
      <c r="B20" s="148" t="s">
        <v>152</v>
      </c>
      <c r="C20" s="149"/>
      <c r="D20" s="27">
        <v>171</v>
      </c>
      <c r="E20" s="27">
        <v>7</v>
      </c>
      <c r="F20" s="27">
        <v>8</v>
      </c>
      <c r="G20" s="27">
        <v>9</v>
      </c>
      <c r="H20" s="27">
        <v>6</v>
      </c>
      <c r="I20" s="27">
        <v>15</v>
      </c>
      <c r="J20" s="27">
        <v>6</v>
      </c>
      <c r="K20" s="27">
        <v>9</v>
      </c>
      <c r="L20" s="27">
        <v>17</v>
      </c>
      <c r="M20" s="27">
        <v>8</v>
      </c>
      <c r="N20" s="27">
        <v>11</v>
      </c>
      <c r="O20" s="27">
        <v>16</v>
      </c>
      <c r="P20" s="27">
        <v>11</v>
      </c>
      <c r="Q20" s="27">
        <v>10</v>
      </c>
      <c r="R20" s="27">
        <v>17</v>
      </c>
      <c r="S20" s="27">
        <v>8</v>
      </c>
      <c r="T20" s="27">
        <v>13</v>
      </c>
      <c r="U20" s="27">
        <v>24</v>
      </c>
      <c r="V20" s="27">
        <v>109</v>
      </c>
      <c r="W20" s="27">
        <v>38</v>
      </c>
      <c r="X20" s="27" t="s">
        <v>274</v>
      </c>
      <c r="Y20" s="317" t="s">
        <v>152</v>
      </c>
    </row>
    <row r="21" spans="1:25" s="150" customFormat="1" ht="14.25" customHeight="1">
      <c r="A21" s="148"/>
      <c r="B21" s="148" t="s">
        <v>156</v>
      </c>
      <c r="C21" s="149"/>
      <c r="D21" s="27">
        <v>190</v>
      </c>
      <c r="E21" s="27">
        <v>1</v>
      </c>
      <c r="F21" s="27">
        <v>3</v>
      </c>
      <c r="G21" s="27">
        <v>3</v>
      </c>
      <c r="H21" s="27">
        <v>5</v>
      </c>
      <c r="I21" s="27">
        <v>5</v>
      </c>
      <c r="J21" s="27">
        <v>4</v>
      </c>
      <c r="K21" s="27">
        <v>2</v>
      </c>
      <c r="L21" s="27">
        <v>8</v>
      </c>
      <c r="M21" s="27">
        <v>1</v>
      </c>
      <c r="N21" s="27">
        <v>10</v>
      </c>
      <c r="O21" s="27">
        <v>15</v>
      </c>
      <c r="P21" s="27">
        <v>21</v>
      </c>
      <c r="Q21" s="27">
        <v>25</v>
      </c>
      <c r="R21" s="27">
        <v>28</v>
      </c>
      <c r="S21" s="27">
        <v>25</v>
      </c>
      <c r="T21" s="27">
        <v>34</v>
      </c>
      <c r="U21" s="27">
        <v>7</v>
      </c>
      <c r="V21" s="27">
        <v>96</v>
      </c>
      <c r="W21" s="27">
        <v>87</v>
      </c>
      <c r="X21" s="27" t="s">
        <v>274</v>
      </c>
      <c r="Y21" s="317" t="s">
        <v>156</v>
      </c>
    </row>
    <row r="22" spans="1:25" s="150" customFormat="1" ht="14.25" customHeight="1">
      <c r="A22" s="148"/>
      <c r="B22" s="148" t="s">
        <v>159</v>
      </c>
      <c r="C22" s="149"/>
      <c r="D22" s="27">
        <v>42</v>
      </c>
      <c r="E22" s="27" t="s">
        <v>274</v>
      </c>
      <c r="F22" s="27">
        <v>1</v>
      </c>
      <c r="G22" s="27">
        <v>1</v>
      </c>
      <c r="H22" s="27">
        <v>2</v>
      </c>
      <c r="I22" s="27">
        <v>1</v>
      </c>
      <c r="J22" s="27">
        <v>2</v>
      </c>
      <c r="K22" s="27">
        <v>2</v>
      </c>
      <c r="L22" s="27" t="s">
        <v>274</v>
      </c>
      <c r="M22" s="27">
        <v>4</v>
      </c>
      <c r="N22" s="27">
        <v>4</v>
      </c>
      <c r="O22" s="27">
        <v>2</v>
      </c>
      <c r="P22" s="27">
        <v>3</v>
      </c>
      <c r="Q22" s="27">
        <v>6</v>
      </c>
      <c r="R22" s="27">
        <v>3</v>
      </c>
      <c r="S22" s="27">
        <v>5</v>
      </c>
      <c r="T22" s="27">
        <v>6</v>
      </c>
      <c r="U22" s="27">
        <v>2</v>
      </c>
      <c r="V22" s="27">
        <v>26</v>
      </c>
      <c r="W22" s="27">
        <v>14</v>
      </c>
      <c r="X22" s="27">
        <v>1</v>
      </c>
      <c r="Y22" s="317" t="s">
        <v>159</v>
      </c>
    </row>
    <row r="23" spans="1:25" s="150" customFormat="1" ht="14.25" customHeight="1">
      <c r="A23" s="148"/>
      <c r="B23" s="148"/>
      <c r="C23" s="149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317"/>
    </row>
    <row r="24" spans="1:25" s="150" customFormat="1" ht="14.25" customHeight="1">
      <c r="A24" s="148"/>
      <c r="B24" s="148" t="s">
        <v>164</v>
      </c>
      <c r="C24" s="149"/>
      <c r="D24" s="27">
        <v>70</v>
      </c>
      <c r="E24" s="27">
        <v>1</v>
      </c>
      <c r="F24" s="27">
        <v>1</v>
      </c>
      <c r="G24" s="27">
        <v>3</v>
      </c>
      <c r="H24" s="27">
        <v>2</v>
      </c>
      <c r="I24" s="27">
        <v>1</v>
      </c>
      <c r="J24" s="27">
        <v>1</v>
      </c>
      <c r="K24" s="27">
        <v>1</v>
      </c>
      <c r="L24" s="27">
        <v>2</v>
      </c>
      <c r="M24" s="27">
        <v>1</v>
      </c>
      <c r="N24" s="27">
        <v>5</v>
      </c>
      <c r="O24" s="27">
        <v>10</v>
      </c>
      <c r="P24" s="27">
        <v>4</v>
      </c>
      <c r="Q24" s="27">
        <v>8</v>
      </c>
      <c r="R24" s="27">
        <v>8</v>
      </c>
      <c r="S24" s="27">
        <v>7</v>
      </c>
      <c r="T24" s="27">
        <v>15</v>
      </c>
      <c r="U24" s="27">
        <v>5</v>
      </c>
      <c r="V24" s="27">
        <v>35</v>
      </c>
      <c r="W24" s="27">
        <v>30</v>
      </c>
      <c r="X24" s="27" t="s">
        <v>274</v>
      </c>
      <c r="Y24" s="317" t="s">
        <v>164</v>
      </c>
    </row>
    <row r="25" spans="1:25" s="150" customFormat="1" ht="14.25" customHeight="1">
      <c r="A25" s="148"/>
      <c r="B25" s="148"/>
      <c r="C25" s="14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317"/>
    </row>
    <row r="26" spans="1:25" s="319" customFormat="1" ht="14.25" customHeight="1">
      <c r="A26" s="216" t="s">
        <v>341</v>
      </c>
      <c r="B26" s="216"/>
      <c r="C26" s="217"/>
      <c r="D26" s="33">
        <f aca="true" t="shared" si="0" ref="D26:X26">SUM(D28:D43)</f>
        <v>8515</v>
      </c>
      <c r="E26" s="33">
        <f t="shared" si="0"/>
        <v>321</v>
      </c>
      <c r="F26" s="33">
        <f t="shared" si="0"/>
        <v>380</v>
      </c>
      <c r="G26" s="33">
        <f t="shared" si="0"/>
        <v>453</v>
      </c>
      <c r="H26" s="33">
        <f t="shared" si="0"/>
        <v>409</v>
      </c>
      <c r="I26" s="33">
        <f t="shared" si="0"/>
        <v>448</v>
      </c>
      <c r="J26" s="33">
        <f t="shared" si="0"/>
        <v>514</v>
      </c>
      <c r="K26" s="33">
        <f t="shared" si="0"/>
        <v>515</v>
      </c>
      <c r="L26" s="33">
        <f t="shared" si="0"/>
        <v>515</v>
      </c>
      <c r="M26" s="33">
        <f t="shared" si="0"/>
        <v>480</v>
      </c>
      <c r="N26" s="33">
        <f t="shared" si="0"/>
        <v>645</v>
      </c>
      <c r="O26" s="33">
        <f t="shared" si="0"/>
        <v>741</v>
      </c>
      <c r="P26" s="33">
        <f t="shared" si="0"/>
        <v>660</v>
      </c>
      <c r="Q26" s="33">
        <f t="shared" si="0"/>
        <v>631</v>
      </c>
      <c r="R26" s="33">
        <f t="shared" si="0"/>
        <v>620</v>
      </c>
      <c r="S26" s="33">
        <f t="shared" si="0"/>
        <v>482</v>
      </c>
      <c r="T26" s="33">
        <f t="shared" si="0"/>
        <v>701</v>
      </c>
      <c r="U26" s="33">
        <f t="shared" si="0"/>
        <v>1154</v>
      </c>
      <c r="V26" s="33">
        <f t="shared" si="0"/>
        <v>5558</v>
      </c>
      <c r="W26" s="33">
        <f t="shared" si="0"/>
        <v>1803</v>
      </c>
      <c r="X26" s="33">
        <f t="shared" si="0"/>
        <v>4</v>
      </c>
      <c r="Y26" s="318" t="s">
        <v>579</v>
      </c>
    </row>
    <row r="27" spans="1:25" s="150" customFormat="1" ht="14.25" customHeight="1">
      <c r="A27" s="148"/>
      <c r="B27" s="148"/>
      <c r="C27" s="14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317"/>
    </row>
    <row r="28" spans="1:25" s="150" customFormat="1" ht="14.25" customHeight="1">
      <c r="A28" s="148"/>
      <c r="B28" s="148" t="s">
        <v>176</v>
      </c>
      <c r="C28" s="149"/>
      <c r="D28" s="27">
        <v>827</v>
      </c>
      <c r="E28" s="27">
        <v>24</v>
      </c>
      <c r="F28" s="27">
        <v>32</v>
      </c>
      <c r="G28" s="27">
        <v>33</v>
      </c>
      <c r="H28" s="27">
        <v>37</v>
      </c>
      <c r="I28" s="27">
        <v>52</v>
      </c>
      <c r="J28" s="27">
        <v>48</v>
      </c>
      <c r="K28" s="27">
        <v>48</v>
      </c>
      <c r="L28" s="27">
        <v>41</v>
      </c>
      <c r="M28" s="27">
        <v>44</v>
      </c>
      <c r="N28" s="27">
        <v>64</v>
      </c>
      <c r="O28" s="27">
        <v>57</v>
      </c>
      <c r="P28" s="27">
        <v>66</v>
      </c>
      <c r="Q28" s="27">
        <v>76</v>
      </c>
      <c r="R28" s="27">
        <v>78</v>
      </c>
      <c r="S28" s="27">
        <v>56</v>
      </c>
      <c r="T28" s="27">
        <v>71</v>
      </c>
      <c r="U28" s="27">
        <v>89</v>
      </c>
      <c r="V28" s="27">
        <v>533</v>
      </c>
      <c r="W28" s="27">
        <v>205</v>
      </c>
      <c r="X28" s="27" t="s">
        <v>566</v>
      </c>
      <c r="Y28" s="317" t="s">
        <v>176</v>
      </c>
    </row>
    <row r="29" spans="1:25" s="150" customFormat="1" ht="14.25" customHeight="1">
      <c r="A29" s="148"/>
      <c r="B29" s="148" t="s">
        <v>179</v>
      </c>
      <c r="C29" s="149"/>
      <c r="D29" s="27">
        <v>2247</v>
      </c>
      <c r="E29" s="27">
        <v>102</v>
      </c>
      <c r="F29" s="27">
        <v>115</v>
      </c>
      <c r="G29" s="27">
        <v>136</v>
      </c>
      <c r="H29" s="27">
        <v>100</v>
      </c>
      <c r="I29" s="27">
        <v>116</v>
      </c>
      <c r="J29" s="27">
        <v>159</v>
      </c>
      <c r="K29" s="27">
        <v>178</v>
      </c>
      <c r="L29" s="27">
        <v>164</v>
      </c>
      <c r="M29" s="27">
        <v>128</v>
      </c>
      <c r="N29" s="27">
        <v>165</v>
      </c>
      <c r="O29" s="27">
        <v>199</v>
      </c>
      <c r="P29" s="27">
        <v>182</v>
      </c>
      <c r="Q29" s="27">
        <v>159</v>
      </c>
      <c r="R29" s="27">
        <v>145</v>
      </c>
      <c r="S29" s="27">
        <v>92</v>
      </c>
      <c r="T29" s="27">
        <v>107</v>
      </c>
      <c r="U29" s="27">
        <v>353</v>
      </c>
      <c r="V29" s="27">
        <v>1550</v>
      </c>
      <c r="W29" s="27">
        <v>344</v>
      </c>
      <c r="X29" s="27">
        <v>2</v>
      </c>
      <c r="Y29" s="317" t="s">
        <v>179</v>
      </c>
    </row>
    <row r="30" spans="1:25" s="150" customFormat="1" ht="14.25" customHeight="1">
      <c r="A30" s="148"/>
      <c r="B30" s="148" t="s">
        <v>182</v>
      </c>
      <c r="C30" s="149"/>
      <c r="D30" s="27">
        <v>491</v>
      </c>
      <c r="E30" s="27">
        <v>7</v>
      </c>
      <c r="F30" s="27">
        <v>18</v>
      </c>
      <c r="G30" s="27">
        <v>18</v>
      </c>
      <c r="H30" s="27">
        <v>18</v>
      </c>
      <c r="I30" s="27">
        <v>24</v>
      </c>
      <c r="J30" s="27">
        <v>32</v>
      </c>
      <c r="K30" s="27">
        <v>23</v>
      </c>
      <c r="L30" s="27">
        <v>24</v>
      </c>
      <c r="M30" s="27">
        <v>16</v>
      </c>
      <c r="N30" s="27">
        <v>25</v>
      </c>
      <c r="O30" s="27">
        <v>49</v>
      </c>
      <c r="P30" s="27">
        <v>51</v>
      </c>
      <c r="Q30" s="27">
        <v>46</v>
      </c>
      <c r="R30" s="27">
        <v>42</v>
      </c>
      <c r="S30" s="27">
        <v>29</v>
      </c>
      <c r="T30" s="27">
        <v>69</v>
      </c>
      <c r="U30" s="27">
        <v>43</v>
      </c>
      <c r="V30" s="27">
        <v>308</v>
      </c>
      <c r="W30" s="27">
        <v>140</v>
      </c>
      <c r="X30" s="27" t="s">
        <v>566</v>
      </c>
      <c r="Y30" s="317" t="s">
        <v>182</v>
      </c>
    </row>
    <row r="31" spans="1:25" s="150" customFormat="1" ht="14.25" customHeight="1">
      <c r="A31" s="148"/>
      <c r="B31" s="148" t="s">
        <v>185</v>
      </c>
      <c r="C31" s="149"/>
      <c r="D31" s="27">
        <v>236</v>
      </c>
      <c r="E31" s="27">
        <v>9</v>
      </c>
      <c r="F31" s="27">
        <v>6</v>
      </c>
      <c r="G31" s="27">
        <v>12</v>
      </c>
      <c r="H31" s="27">
        <v>12</v>
      </c>
      <c r="I31" s="27">
        <v>13</v>
      </c>
      <c r="J31" s="27">
        <v>18</v>
      </c>
      <c r="K31" s="27">
        <v>14</v>
      </c>
      <c r="L31" s="27">
        <v>9</v>
      </c>
      <c r="M31" s="27">
        <v>10</v>
      </c>
      <c r="N31" s="27">
        <v>24</v>
      </c>
      <c r="O31" s="27">
        <v>35</v>
      </c>
      <c r="P31" s="27">
        <v>17</v>
      </c>
      <c r="Q31" s="27">
        <v>10</v>
      </c>
      <c r="R31" s="27">
        <v>18</v>
      </c>
      <c r="S31" s="27">
        <v>11</v>
      </c>
      <c r="T31" s="27">
        <v>18</v>
      </c>
      <c r="U31" s="27">
        <v>27</v>
      </c>
      <c r="V31" s="27">
        <v>162</v>
      </c>
      <c r="W31" s="27">
        <v>47</v>
      </c>
      <c r="X31" s="27" t="s">
        <v>566</v>
      </c>
      <c r="Y31" s="317" t="s">
        <v>185</v>
      </c>
    </row>
    <row r="32" spans="1:25" s="150" customFormat="1" ht="14.25" customHeight="1">
      <c r="A32" s="148"/>
      <c r="B32" s="148" t="s">
        <v>188</v>
      </c>
      <c r="C32" s="149"/>
      <c r="D32" s="27">
        <v>111</v>
      </c>
      <c r="E32" s="27">
        <v>7</v>
      </c>
      <c r="F32" s="27">
        <v>12</v>
      </c>
      <c r="G32" s="27">
        <v>3</v>
      </c>
      <c r="H32" s="27">
        <v>4</v>
      </c>
      <c r="I32" s="27">
        <v>5</v>
      </c>
      <c r="J32" s="27">
        <v>10</v>
      </c>
      <c r="K32" s="27">
        <v>12</v>
      </c>
      <c r="L32" s="27">
        <v>5</v>
      </c>
      <c r="M32" s="27">
        <v>10</v>
      </c>
      <c r="N32" s="27">
        <v>8</v>
      </c>
      <c r="O32" s="27">
        <v>10</v>
      </c>
      <c r="P32" s="27">
        <v>1</v>
      </c>
      <c r="Q32" s="27">
        <v>5</v>
      </c>
      <c r="R32" s="27">
        <v>6</v>
      </c>
      <c r="S32" s="27">
        <v>7</v>
      </c>
      <c r="T32" s="27">
        <v>6</v>
      </c>
      <c r="U32" s="27">
        <v>22</v>
      </c>
      <c r="V32" s="27">
        <v>70</v>
      </c>
      <c r="W32" s="27">
        <v>19</v>
      </c>
      <c r="X32" s="27" t="s">
        <v>566</v>
      </c>
      <c r="Y32" s="317" t="s">
        <v>188</v>
      </c>
    </row>
    <row r="33" spans="1:25" s="150" customFormat="1" ht="14.25" customHeight="1">
      <c r="A33" s="148"/>
      <c r="B33" s="148"/>
      <c r="C33" s="149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317"/>
    </row>
    <row r="34" spans="1:25" s="150" customFormat="1" ht="14.25" customHeight="1">
      <c r="A34" s="148"/>
      <c r="B34" s="148" t="s">
        <v>193</v>
      </c>
      <c r="C34" s="149"/>
      <c r="D34" s="27">
        <v>1833</v>
      </c>
      <c r="E34" s="27">
        <v>86</v>
      </c>
      <c r="F34" s="27">
        <v>88</v>
      </c>
      <c r="G34" s="27">
        <v>114</v>
      </c>
      <c r="H34" s="27">
        <v>108</v>
      </c>
      <c r="I34" s="27">
        <v>108</v>
      </c>
      <c r="J34" s="27">
        <v>119</v>
      </c>
      <c r="K34" s="27">
        <v>106</v>
      </c>
      <c r="L34" s="27">
        <v>117</v>
      </c>
      <c r="M34" s="27">
        <v>117</v>
      </c>
      <c r="N34" s="27">
        <v>165</v>
      </c>
      <c r="O34" s="27">
        <v>163</v>
      </c>
      <c r="P34" s="27">
        <v>148</v>
      </c>
      <c r="Q34" s="27">
        <v>123</v>
      </c>
      <c r="R34" s="27">
        <v>94</v>
      </c>
      <c r="S34" s="27">
        <v>74</v>
      </c>
      <c r="T34" s="27">
        <v>103</v>
      </c>
      <c r="U34" s="27">
        <v>288</v>
      </c>
      <c r="V34" s="27">
        <v>1274</v>
      </c>
      <c r="W34" s="27">
        <v>271</v>
      </c>
      <c r="X34" s="27">
        <v>1</v>
      </c>
      <c r="Y34" s="317" t="s">
        <v>193</v>
      </c>
    </row>
    <row r="35" spans="1:25" s="150" customFormat="1" ht="14.25" customHeight="1">
      <c r="A35" s="148"/>
      <c r="B35" s="148" t="s">
        <v>197</v>
      </c>
      <c r="C35" s="149"/>
      <c r="D35" s="27">
        <v>36</v>
      </c>
      <c r="E35" s="27">
        <v>1</v>
      </c>
      <c r="F35" s="27">
        <v>1</v>
      </c>
      <c r="G35" s="27">
        <v>1</v>
      </c>
      <c r="H35" s="27">
        <v>4</v>
      </c>
      <c r="I35" s="27">
        <v>1</v>
      </c>
      <c r="J35" s="27">
        <v>1</v>
      </c>
      <c r="K35" s="27">
        <v>1</v>
      </c>
      <c r="L35" s="27">
        <v>5</v>
      </c>
      <c r="M35" s="27">
        <v>2</v>
      </c>
      <c r="N35" s="27">
        <v>1</v>
      </c>
      <c r="O35" s="27">
        <v>3</v>
      </c>
      <c r="P35" s="27">
        <v>8</v>
      </c>
      <c r="Q35" s="27">
        <v>2</v>
      </c>
      <c r="R35" s="27" t="s">
        <v>566</v>
      </c>
      <c r="S35" s="27">
        <v>2</v>
      </c>
      <c r="T35" s="27">
        <v>3</v>
      </c>
      <c r="U35" s="27">
        <v>3</v>
      </c>
      <c r="V35" s="27">
        <v>28</v>
      </c>
      <c r="W35" s="27">
        <v>5</v>
      </c>
      <c r="X35" s="27" t="s">
        <v>566</v>
      </c>
      <c r="Y35" s="317" t="s">
        <v>197</v>
      </c>
    </row>
    <row r="36" spans="1:25" s="150" customFormat="1" ht="14.25" customHeight="1">
      <c r="A36" s="148"/>
      <c r="B36" s="148" t="s">
        <v>200</v>
      </c>
      <c r="C36" s="149"/>
      <c r="D36" s="27">
        <v>522</v>
      </c>
      <c r="E36" s="27">
        <v>19</v>
      </c>
      <c r="F36" s="27">
        <v>24</v>
      </c>
      <c r="G36" s="27">
        <v>31</v>
      </c>
      <c r="H36" s="27">
        <v>27</v>
      </c>
      <c r="I36" s="27">
        <v>19</v>
      </c>
      <c r="J36" s="27">
        <v>22</v>
      </c>
      <c r="K36" s="27">
        <v>20</v>
      </c>
      <c r="L36" s="27">
        <v>25</v>
      </c>
      <c r="M36" s="27">
        <v>41</v>
      </c>
      <c r="N36" s="27">
        <v>36</v>
      </c>
      <c r="O36" s="27">
        <v>42</v>
      </c>
      <c r="P36" s="27">
        <v>39</v>
      </c>
      <c r="Q36" s="27">
        <v>37</v>
      </c>
      <c r="R36" s="27">
        <v>46</v>
      </c>
      <c r="S36" s="27">
        <v>37</v>
      </c>
      <c r="T36" s="27">
        <v>57</v>
      </c>
      <c r="U36" s="27">
        <v>74</v>
      </c>
      <c r="V36" s="27">
        <v>308</v>
      </c>
      <c r="W36" s="27">
        <v>140</v>
      </c>
      <c r="X36" s="27" t="s">
        <v>566</v>
      </c>
      <c r="Y36" s="317" t="s">
        <v>200</v>
      </c>
    </row>
    <row r="37" spans="1:25" s="150" customFormat="1" ht="14.25" customHeight="1">
      <c r="A37" s="148"/>
      <c r="B37" s="148" t="s">
        <v>204</v>
      </c>
      <c r="C37" s="149"/>
      <c r="D37" s="27">
        <v>50</v>
      </c>
      <c r="E37" s="27">
        <v>1</v>
      </c>
      <c r="F37" s="27">
        <v>1</v>
      </c>
      <c r="G37" s="27">
        <v>4</v>
      </c>
      <c r="H37" s="27">
        <v>4</v>
      </c>
      <c r="I37" s="27">
        <v>6</v>
      </c>
      <c r="J37" s="27">
        <v>2</v>
      </c>
      <c r="K37" s="27">
        <v>1</v>
      </c>
      <c r="L37" s="27">
        <v>2</v>
      </c>
      <c r="M37" s="27">
        <v>5</v>
      </c>
      <c r="N37" s="27">
        <v>3</v>
      </c>
      <c r="O37" s="27">
        <v>4</v>
      </c>
      <c r="P37" s="27">
        <v>4</v>
      </c>
      <c r="Q37" s="27">
        <v>3</v>
      </c>
      <c r="R37" s="27">
        <v>2</v>
      </c>
      <c r="S37" s="27">
        <v>3</v>
      </c>
      <c r="T37" s="27">
        <v>5</v>
      </c>
      <c r="U37" s="27">
        <v>6</v>
      </c>
      <c r="V37" s="27">
        <v>34</v>
      </c>
      <c r="W37" s="27">
        <v>10</v>
      </c>
      <c r="X37" s="27" t="s">
        <v>566</v>
      </c>
      <c r="Y37" s="317" t="s">
        <v>204</v>
      </c>
    </row>
    <row r="38" spans="1:25" s="150" customFormat="1" ht="14.25" customHeight="1">
      <c r="A38" s="148"/>
      <c r="B38" s="148" t="s">
        <v>208</v>
      </c>
      <c r="C38" s="149"/>
      <c r="D38" s="27">
        <v>883</v>
      </c>
      <c r="E38" s="27">
        <v>26</v>
      </c>
      <c r="F38" s="27">
        <v>34</v>
      </c>
      <c r="G38" s="27">
        <v>35</v>
      </c>
      <c r="H38" s="27">
        <v>37</v>
      </c>
      <c r="I38" s="27">
        <v>43</v>
      </c>
      <c r="J38" s="27">
        <v>53</v>
      </c>
      <c r="K38" s="27">
        <v>57</v>
      </c>
      <c r="L38" s="27">
        <v>42</v>
      </c>
      <c r="M38" s="27">
        <v>47</v>
      </c>
      <c r="N38" s="27">
        <v>47</v>
      </c>
      <c r="O38" s="27">
        <v>89</v>
      </c>
      <c r="P38" s="27">
        <v>66</v>
      </c>
      <c r="Q38" s="27">
        <v>65</v>
      </c>
      <c r="R38" s="27">
        <v>71</v>
      </c>
      <c r="S38" s="27">
        <v>72</v>
      </c>
      <c r="T38" s="27">
        <v>99</v>
      </c>
      <c r="U38" s="27">
        <v>95</v>
      </c>
      <c r="V38" s="27">
        <v>546</v>
      </c>
      <c r="W38" s="27">
        <v>242</v>
      </c>
      <c r="X38" s="27" t="s">
        <v>566</v>
      </c>
      <c r="Y38" s="317" t="s">
        <v>208</v>
      </c>
    </row>
    <row r="39" spans="1:25" s="150" customFormat="1" ht="14.25" customHeight="1">
      <c r="A39" s="148"/>
      <c r="B39" s="148"/>
      <c r="C39" s="149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317"/>
    </row>
    <row r="40" spans="1:25" s="150" customFormat="1" ht="14.25" customHeight="1">
      <c r="A40" s="148"/>
      <c r="B40" s="148" t="s">
        <v>213</v>
      </c>
      <c r="C40" s="149"/>
      <c r="D40" s="27">
        <v>119</v>
      </c>
      <c r="E40" s="27">
        <v>4</v>
      </c>
      <c r="F40" s="27">
        <v>6</v>
      </c>
      <c r="G40" s="27">
        <v>7</v>
      </c>
      <c r="H40" s="27">
        <v>2</v>
      </c>
      <c r="I40" s="27">
        <v>6</v>
      </c>
      <c r="J40" s="27">
        <v>5</v>
      </c>
      <c r="K40" s="27">
        <v>10</v>
      </c>
      <c r="L40" s="27">
        <v>6</v>
      </c>
      <c r="M40" s="27">
        <v>5</v>
      </c>
      <c r="N40" s="27">
        <v>12</v>
      </c>
      <c r="O40" s="27">
        <v>6</v>
      </c>
      <c r="P40" s="27">
        <v>7</v>
      </c>
      <c r="Q40" s="27">
        <v>11</v>
      </c>
      <c r="R40" s="27">
        <v>13</v>
      </c>
      <c r="S40" s="27">
        <v>8</v>
      </c>
      <c r="T40" s="27">
        <v>11</v>
      </c>
      <c r="U40" s="27">
        <v>17</v>
      </c>
      <c r="V40" s="27">
        <v>70</v>
      </c>
      <c r="W40" s="27">
        <v>32</v>
      </c>
      <c r="X40" s="27" t="s">
        <v>566</v>
      </c>
      <c r="Y40" s="317" t="s">
        <v>213</v>
      </c>
    </row>
    <row r="41" spans="1:25" s="150" customFormat="1" ht="14.25" customHeight="1">
      <c r="A41" s="148"/>
      <c r="B41" s="148" t="s">
        <v>217</v>
      </c>
      <c r="C41" s="149"/>
      <c r="D41" s="27">
        <v>867</v>
      </c>
      <c r="E41" s="27">
        <v>29</v>
      </c>
      <c r="F41" s="27">
        <v>34</v>
      </c>
      <c r="G41" s="27">
        <v>40</v>
      </c>
      <c r="H41" s="27">
        <v>35</v>
      </c>
      <c r="I41" s="27">
        <v>33</v>
      </c>
      <c r="J41" s="27">
        <v>32</v>
      </c>
      <c r="K41" s="27">
        <v>38</v>
      </c>
      <c r="L41" s="27">
        <v>55</v>
      </c>
      <c r="M41" s="27">
        <v>43</v>
      </c>
      <c r="N41" s="27">
        <v>67</v>
      </c>
      <c r="O41" s="27">
        <v>63</v>
      </c>
      <c r="P41" s="27">
        <v>54</v>
      </c>
      <c r="Q41" s="27">
        <v>77</v>
      </c>
      <c r="R41" s="27">
        <v>84</v>
      </c>
      <c r="S41" s="27">
        <v>66</v>
      </c>
      <c r="T41" s="27">
        <v>117</v>
      </c>
      <c r="U41" s="27">
        <v>103</v>
      </c>
      <c r="V41" s="27">
        <v>497</v>
      </c>
      <c r="W41" s="27">
        <v>267</v>
      </c>
      <c r="X41" s="27" t="s">
        <v>566</v>
      </c>
      <c r="Y41" s="317" t="s">
        <v>217</v>
      </c>
    </row>
    <row r="42" spans="1:25" s="150" customFormat="1" ht="14.25" customHeight="1">
      <c r="A42" s="148"/>
      <c r="B42" s="148" t="s">
        <v>220</v>
      </c>
      <c r="C42" s="149"/>
      <c r="D42" s="27">
        <v>149</v>
      </c>
      <c r="E42" s="27">
        <v>4</v>
      </c>
      <c r="F42" s="27">
        <v>4</v>
      </c>
      <c r="G42" s="27">
        <v>8</v>
      </c>
      <c r="H42" s="27">
        <v>13</v>
      </c>
      <c r="I42" s="27">
        <v>9</v>
      </c>
      <c r="J42" s="27">
        <v>8</v>
      </c>
      <c r="K42" s="27">
        <v>4</v>
      </c>
      <c r="L42" s="27">
        <v>13</v>
      </c>
      <c r="M42" s="27">
        <v>6</v>
      </c>
      <c r="N42" s="27">
        <v>11</v>
      </c>
      <c r="O42" s="27">
        <v>9</v>
      </c>
      <c r="P42" s="27">
        <v>8</v>
      </c>
      <c r="Q42" s="27">
        <v>10</v>
      </c>
      <c r="R42" s="27">
        <v>13</v>
      </c>
      <c r="S42" s="27">
        <v>15</v>
      </c>
      <c r="T42" s="27">
        <v>14</v>
      </c>
      <c r="U42" s="27">
        <v>16</v>
      </c>
      <c r="V42" s="27">
        <v>91</v>
      </c>
      <c r="W42" s="27">
        <v>42</v>
      </c>
      <c r="X42" s="27">
        <v>1</v>
      </c>
      <c r="Y42" s="317" t="s">
        <v>220</v>
      </c>
    </row>
    <row r="43" spans="1:25" s="150" customFormat="1" ht="14.25" customHeight="1">
      <c r="A43" s="148"/>
      <c r="B43" s="148" t="s">
        <v>224</v>
      </c>
      <c r="C43" s="149"/>
      <c r="D43" s="27">
        <v>144</v>
      </c>
      <c r="E43" s="27">
        <v>2</v>
      </c>
      <c r="F43" s="27">
        <v>5</v>
      </c>
      <c r="G43" s="27">
        <v>11</v>
      </c>
      <c r="H43" s="27">
        <v>8</v>
      </c>
      <c r="I43" s="27">
        <v>13</v>
      </c>
      <c r="J43" s="27">
        <v>5</v>
      </c>
      <c r="K43" s="27">
        <v>3</v>
      </c>
      <c r="L43" s="27">
        <v>7</v>
      </c>
      <c r="M43" s="27">
        <v>6</v>
      </c>
      <c r="N43" s="27">
        <v>17</v>
      </c>
      <c r="O43" s="27">
        <v>12</v>
      </c>
      <c r="P43" s="27">
        <v>9</v>
      </c>
      <c r="Q43" s="27">
        <v>7</v>
      </c>
      <c r="R43" s="27">
        <v>8</v>
      </c>
      <c r="S43" s="27">
        <v>10</v>
      </c>
      <c r="T43" s="27">
        <v>21</v>
      </c>
      <c r="U43" s="27">
        <v>18</v>
      </c>
      <c r="V43" s="27">
        <v>87</v>
      </c>
      <c r="W43" s="27">
        <v>39</v>
      </c>
      <c r="X43" s="27" t="s">
        <v>566</v>
      </c>
      <c r="Y43" s="317" t="s">
        <v>224</v>
      </c>
    </row>
    <row r="44" spans="1:25" s="150" customFormat="1" ht="14.25" customHeight="1">
      <c r="A44" s="148"/>
      <c r="B44" s="148"/>
      <c r="C44" s="149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317"/>
    </row>
    <row r="45" spans="1:25" s="319" customFormat="1" ht="14.25" customHeight="1">
      <c r="A45" s="216" t="s">
        <v>343</v>
      </c>
      <c r="B45" s="216"/>
      <c r="C45" s="217"/>
      <c r="D45" s="33">
        <f>SUM(D47:D55,'第8表-4'!D6:D52)</f>
        <v>121519</v>
      </c>
      <c r="E45" s="33">
        <f>SUM(E47:E55,'第8表-4'!E6:E52)</f>
        <v>5398</v>
      </c>
      <c r="F45" s="33">
        <f>SUM(F47:F55,'第8表-4'!F6:F52)</f>
        <v>5704</v>
      </c>
      <c r="G45" s="33">
        <f>SUM(G47:G55,'第8表-4'!G6:G52)</f>
        <v>6482</v>
      </c>
      <c r="H45" s="33">
        <f>SUM(H47:H55,'第8表-4'!H6:H52)</f>
        <v>7593</v>
      </c>
      <c r="I45" s="33">
        <f>SUM(I47:I55,'第8表-4'!I6:I52)</f>
        <v>6914</v>
      </c>
      <c r="J45" s="33">
        <f>SUM(J47:J55,'第8表-4'!J6:J52)</f>
        <v>8977</v>
      </c>
      <c r="K45" s="33">
        <f>SUM(K47:K55,'第8表-4'!K6:K52)</f>
        <v>8173</v>
      </c>
      <c r="L45" s="33">
        <f>SUM(L47:L55,'第8表-4'!L6:L52)</f>
        <v>7775</v>
      </c>
      <c r="M45" s="33">
        <f>SUM(M47:M55,'第8表-4'!M6:M52)</f>
        <v>7933</v>
      </c>
      <c r="N45" s="33">
        <f>SUM(N47:N55,'第8表-4'!N6:N52)</f>
        <v>9468</v>
      </c>
      <c r="O45" s="33">
        <f>SUM(O47:O55,'第8表-4'!O6:O52)</f>
        <v>10718</v>
      </c>
      <c r="P45" s="33">
        <f>SUM(P47:P55,'第8表-4'!P6:P52)</f>
        <v>8395</v>
      </c>
      <c r="Q45" s="33">
        <f>SUM(Q47:Q55,'第8表-4'!Q6:Q52)</f>
        <v>7513</v>
      </c>
      <c r="R45" s="33">
        <f>SUM(R47:R55,'第8表-4'!R6:R52)</f>
        <v>6975</v>
      </c>
      <c r="S45" s="33">
        <f>SUM(S47:S55,'第8表-4'!S6:S52)</f>
        <v>5725</v>
      </c>
      <c r="T45" s="33">
        <f>SUM(T47:T55,'第8表-4'!T6:T52)</f>
        <v>7772</v>
      </c>
      <c r="U45" s="33">
        <f>SUM(U47:U55,'第8表-4'!U6:U52)</f>
        <v>17584</v>
      </c>
      <c r="V45" s="33">
        <f>SUM(V47:V55,'第8表-4'!V6:V52)</f>
        <v>83459</v>
      </c>
      <c r="W45" s="33">
        <f>SUM(W47:W55,'第8表-4'!W6:W52)</f>
        <v>20472</v>
      </c>
      <c r="X45" s="33">
        <f>SUM(X47:X55,'第8表-4'!X6:X52)</f>
        <v>152</v>
      </c>
      <c r="Y45" s="318" t="s">
        <v>580</v>
      </c>
    </row>
    <row r="46" spans="1:25" s="150" customFormat="1" ht="14.25" customHeight="1">
      <c r="A46" s="148"/>
      <c r="B46" s="148"/>
      <c r="C46" s="149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317"/>
    </row>
    <row r="47" spans="1:25" s="150" customFormat="1" ht="14.25" customHeight="1">
      <c r="A47" s="148"/>
      <c r="B47" s="148" t="s">
        <v>235</v>
      </c>
      <c r="C47" s="149"/>
      <c r="D47" s="27">
        <v>4904</v>
      </c>
      <c r="E47" s="27">
        <v>165</v>
      </c>
      <c r="F47" s="27">
        <v>196</v>
      </c>
      <c r="G47" s="27">
        <v>210</v>
      </c>
      <c r="H47" s="27">
        <v>257</v>
      </c>
      <c r="I47" s="27">
        <v>262</v>
      </c>
      <c r="J47" s="27">
        <v>374</v>
      </c>
      <c r="K47" s="27">
        <v>365</v>
      </c>
      <c r="L47" s="27">
        <v>277</v>
      </c>
      <c r="M47" s="27">
        <v>278</v>
      </c>
      <c r="N47" s="27">
        <v>327</v>
      </c>
      <c r="O47" s="27">
        <v>391</v>
      </c>
      <c r="P47" s="27">
        <v>309</v>
      </c>
      <c r="Q47" s="27">
        <v>366</v>
      </c>
      <c r="R47" s="27">
        <v>405</v>
      </c>
      <c r="S47" s="27">
        <v>351</v>
      </c>
      <c r="T47" s="27">
        <v>371</v>
      </c>
      <c r="U47" s="27">
        <v>571</v>
      </c>
      <c r="V47" s="27">
        <v>3206</v>
      </c>
      <c r="W47" s="27">
        <v>1127</v>
      </c>
      <c r="X47" s="27">
        <v>2</v>
      </c>
      <c r="Y47" s="317" t="s">
        <v>581</v>
      </c>
    </row>
    <row r="48" spans="1:25" s="150" customFormat="1" ht="14.25" customHeight="1">
      <c r="A48" s="148"/>
      <c r="B48" s="148" t="s">
        <v>238</v>
      </c>
      <c r="C48" s="149"/>
      <c r="D48" s="27">
        <v>5623</v>
      </c>
      <c r="E48" s="27">
        <v>276</v>
      </c>
      <c r="F48" s="27">
        <v>227</v>
      </c>
      <c r="G48" s="27">
        <v>247</v>
      </c>
      <c r="H48" s="27">
        <v>304</v>
      </c>
      <c r="I48" s="27">
        <v>346</v>
      </c>
      <c r="J48" s="27">
        <v>491</v>
      </c>
      <c r="K48" s="27">
        <v>432</v>
      </c>
      <c r="L48" s="27">
        <v>386</v>
      </c>
      <c r="M48" s="27">
        <v>353</v>
      </c>
      <c r="N48" s="27">
        <v>395</v>
      </c>
      <c r="O48" s="27">
        <v>425</v>
      </c>
      <c r="P48" s="27">
        <v>388</v>
      </c>
      <c r="Q48" s="27">
        <v>351</v>
      </c>
      <c r="R48" s="27">
        <v>390</v>
      </c>
      <c r="S48" s="27">
        <v>289</v>
      </c>
      <c r="T48" s="27">
        <v>323</v>
      </c>
      <c r="U48" s="27">
        <v>750</v>
      </c>
      <c r="V48" s="27">
        <v>3871</v>
      </c>
      <c r="W48" s="27">
        <v>1002</v>
      </c>
      <c r="X48" s="27">
        <v>6</v>
      </c>
      <c r="Y48" s="317" t="s">
        <v>582</v>
      </c>
    </row>
    <row r="49" spans="1:25" s="150" customFormat="1" ht="14.25" customHeight="1">
      <c r="A49" s="148"/>
      <c r="B49" s="148" t="s">
        <v>242</v>
      </c>
      <c r="C49" s="149"/>
      <c r="D49" s="27">
        <v>3204</v>
      </c>
      <c r="E49" s="27">
        <v>134</v>
      </c>
      <c r="F49" s="27">
        <v>132</v>
      </c>
      <c r="G49" s="27">
        <v>123</v>
      </c>
      <c r="H49" s="27">
        <v>184</v>
      </c>
      <c r="I49" s="27">
        <v>173</v>
      </c>
      <c r="J49" s="27">
        <v>261</v>
      </c>
      <c r="K49" s="27">
        <v>247</v>
      </c>
      <c r="L49" s="27">
        <v>240</v>
      </c>
      <c r="M49" s="27">
        <v>189</v>
      </c>
      <c r="N49" s="27">
        <v>209</v>
      </c>
      <c r="O49" s="27">
        <v>250</v>
      </c>
      <c r="P49" s="27">
        <v>267</v>
      </c>
      <c r="Q49" s="27">
        <v>249</v>
      </c>
      <c r="R49" s="27">
        <v>218</v>
      </c>
      <c r="S49" s="27">
        <v>141</v>
      </c>
      <c r="T49" s="27">
        <v>187</v>
      </c>
      <c r="U49" s="27">
        <v>389</v>
      </c>
      <c r="V49" s="27">
        <v>2269</v>
      </c>
      <c r="W49" s="27">
        <v>546</v>
      </c>
      <c r="X49" s="27">
        <v>3</v>
      </c>
      <c r="Y49" s="317" t="s">
        <v>583</v>
      </c>
    </row>
    <row r="50" spans="1:25" s="150" customFormat="1" ht="14.25" customHeight="1">
      <c r="A50" s="148"/>
      <c r="B50" s="148" t="s">
        <v>246</v>
      </c>
      <c r="C50" s="149"/>
      <c r="D50" s="27">
        <v>2744</v>
      </c>
      <c r="E50" s="27">
        <v>123</v>
      </c>
      <c r="F50" s="27">
        <v>106</v>
      </c>
      <c r="G50" s="27">
        <v>107</v>
      </c>
      <c r="H50" s="27">
        <v>171</v>
      </c>
      <c r="I50" s="27">
        <v>244</v>
      </c>
      <c r="J50" s="27">
        <v>251</v>
      </c>
      <c r="K50" s="27">
        <v>202</v>
      </c>
      <c r="L50" s="27">
        <v>161</v>
      </c>
      <c r="M50" s="27">
        <v>170</v>
      </c>
      <c r="N50" s="27">
        <v>220</v>
      </c>
      <c r="O50" s="27">
        <v>217</v>
      </c>
      <c r="P50" s="27">
        <v>169</v>
      </c>
      <c r="Q50" s="27">
        <v>158</v>
      </c>
      <c r="R50" s="27">
        <v>168</v>
      </c>
      <c r="S50" s="27">
        <v>127</v>
      </c>
      <c r="T50" s="27">
        <v>150</v>
      </c>
      <c r="U50" s="27">
        <v>336</v>
      </c>
      <c r="V50" s="27">
        <v>1963</v>
      </c>
      <c r="W50" s="27">
        <v>445</v>
      </c>
      <c r="X50" s="27">
        <v>5</v>
      </c>
      <c r="Y50" s="317" t="s">
        <v>584</v>
      </c>
    </row>
    <row r="51" spans="1:25" s="150" customFormat="1" ht="14.25" customHeight="1">
      <c r="A51" s="148"/>
      <c r="B51" s="148" t="s">
        <v>249</v>
      </c>
      <c r="C51" s="149"/>
      <c r="D51" s="27">
        <v>4677</v>
      </c>
      <c r="E51" s="27">
        <v>189</v>
      </c>
      <c r="F51" s="27">
        <v>194</v>
      </c>
      <c r="G51" s="27">
        <v>233</v>
      </c>
      <c r="H51" s="27">
        <v>247</v>
      </c>
      <c r="I51" s="27">
        <v>286</v>
      </c>
      <c r="J51" s="27">
        <v>380</v>
      </c>
      <c r="K51" s="27">
        <v>340</v>
      </c>
      <c r="L51" s="27">
        <v>298</v>
      </c>
      <c r="M51" s="27">
        <v>290</v>
      </c>
      <c r="N51" s="27">
        <v>354</v>
      </c>
      <c r="O51" s="27">
        <v>399</v>
      </c>
      <c r="P51" s="27">
        <v>318</v>
      </c>
      <c r="Q51" s="27">
        <v>285</v>
      </c>
      <c r="R51" s="27">
        <v>256</v>
      </c>
      <c r="S51" s="27">
        <v>229</v>
      </c>
      <c r="T51" s="27">
        <v>379</v>
      </c>
      <c r="U51" s="27">
        <v>616</v>
      </c>
      <c r="V51" s="27">
        <v>3197</v>
      </c>
      <c r="W51" s="27">
        <v>864</v>
      </c>
      <c r="X51" s="27">
        <v>2</v>
      </c>
      <c r="Y51" s="317" t="s">
        <v>585</v>
      </c>
    </row>
    <row r="52" spans="1:25" s="150" customFormat="1" ht="12" customHeight="1">
      <c r="A52" s="148"/>
      <c r="B52" s="148"/>
      <c r="C52" s="149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317"/>
    </row>
    <row r="53" spans="1:25" s="150" customFormat="1" ht="14.25" customHeight="1">
      <c r="A53" s="148"/>
      <c r="B53" s="148" t="s">
        <v>255</v>
      </c>
      <c r="C53" s="149"/>
      <c r="D53" s="282">
        <v>1848</v>
      </c>
      <c r="E53" s="27">
        <v>55</v>
      </c>
      <c r="F53" s="27">
        <v>77</v>
      </c>
      <c r="G53" s="27">
        <v>110</v>
      </c>
      <c r="H53" s="27">
        <v>130</v>
      </c>
      <c r="I53" s="27">
        <v>115</v>
      </c>
      <c r="J53" s="27">
        <v>102</v>
      </c>
      <c r="K53" s="27">
        <v>72</v>
      </c>
      <c r="L53" s="27">
        <v>103</v>
      </c>
      <c r="M53" s="27">
        <v>124</v>
      </c>
      <c r="N53" s="27">
        <v>170</v>
      </c>
      <c r="O53" s="27">
        <v>208</v>
      </c>
      <c r="P53" s="27">
        <v>137</v>
      </c>
      <c r="Q53" s="27">
        <v>114</v>
      </c>
      <c r="R53" s="27">
        <v>109</v>
      </c>
      <c r="S53" s="27">
        <v>114</v>
      </c>
      <c r="T53" s="27">
        <v>108</v>
      </c>
      <c r="U53" s="27">
        <v>242</v>
      </c>
      <c r="V53" s="27">
        <v>1275</v>
      </c>
      <c r="W53" s="27">
        <v>331</v>
      </c>
      <c r="X53" s="283">
        <v>2</v>
      </c>
      <c r="Y53" s="317" t="s">
        <v>586</v>
      </c>
    </row>
    <row r="54" spans="1:25" s="150" customFormat="1" ht="14.25" customHeight="1">
      <c r="A54" s="148"/>
      <c r="B54" s="148" t="s">
        <v>258</v>
      </c>
      <c r="C54" s="149"/>
      <c r="D54" s="282">
        <v>3088</v>
      </c>
      <c r="E54" s="27">
        <v>78</v>
      </c>
      <c r="F54" s="27">
        <v>111</v>
      </c>
      <c r="G54" s="27">
        <v>178</v>
      </c>
      <c r="H54" s="27">
        <v>346</v>
      </c>
      <c r="I54" s="27">
        <v>146</v>
      </c>
      <c r="J54" s="27">
        <v>188</v>
      </c>
      <c r="K54" s="27">
        <v>116</v>
      </c>
      <c r="L54" s="27">
        <v>169</v>
      </c>
      <c r="M54" s="27">
        <v>215</v>
      </c>
      <c r="N54" s="27">
        <v>245</v>
      </c>
      <c r="O54" s="27">
        <v>293</v>
      </c>
      <c r="P54" s="27">
        <v>279</v>
      </c>
      <c r="Q54" s="27">
        <v>216</v>
      </c>
      <c r="R54" s="27">
        <v>197</v>
      </c>
      <c r="S54" s="27">
        <v>139</v>
      </c>
      <c r="T54" s="27">
        <v>172</v>
      </c>
      <c r="U54" s="27">
        <v>367</v>
      </c>
      <c r="V54" s="27">
        <v>2213</v>
      </c>
      <c r="W54" s="27">
        <v>508</v>
      </c>
      <c r="X54" s="283">
        <v>1</v>
      </c>
      <c r="Y54" s="317" t="s">
        <v>587</v>
      </c>
    </row>
    <row r="55" spans="1:25" s="150" customFormat="1" ht="14.25" customHeight="1">
      <c r="A55" s="148"/>
      <c r="B55" s="148" t="s">
        <v>261</v>
      </c>
      <c r="C55" s="149"/>
      <c r="D55" s="282">
        <v>3261</v>
      </c>
      <c r="E55" s="27">
        <v>144</v>
      </c>
      <c r="F55" s="27">
        <v>159</v>
      </c>
      <c r="G55" s="27">
        <v>211</v>
      </c>
      <c r="H55" s="27">
        <v>210</v>
      </c>
      <c r="I55" s="27">
        <v>171</v>
      </c>
      <c r="J55" s="27">
        <v>165</v>
      </c>
      <c r="K55" s="27">
        <v>158</v>
      </c>
      <c r="L55" s="27">
        <v>200</v>
      </c>
      <c r="M55" s="27">
        <v>233</v>
      </c>
      <c r="N55" s="27">
        <v>286</v>
      </c>
      <c r="O55" s="27">
        <v>348</v>
      </c>
      <c r="P55" s="27">
        <v>229</v>
      </c>
      <c r="Q55" s="27">
        <v>213</v>
      </c>
      <c r="R55" s="27">
        <v>200</v>
      </c>
      <c r="S55" s="27">
        <v>174</v>
      </c>
      <c r="T55" s="27">
        <v>160</v>
      </c>
      <c r="U55" s="27">
        <v>514</v>
      </c>
      <c r="V55" s="27">
        <v>2213</v>
      </c>
      <c r="W55" s="27">
        <v>534</v>
      </c>
      <c r="X55" s="283">
        <v>1</v>
      </c>
      <c r="Y55" s="317" t="s">
        <v>588</v>
      </c>
    </row>
    <row r="56" spans="1:25" s="150" customFormat="1" ht="10.5" customHeight="1">
      <c r="A56" s="155"/>
      <c r="B56" s="155"/>
      <c r="C56" s="156"/>
      <c r="D56" s="192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7"/>
      <c r="Y56" s="320"/>
    </row>
    <row r="57" spans="2:26" ht="18.75" customHeight="1">
      <c r="B57" s="138" t="s">
        <v>435</v>
      </c>
      <c r="Z57" s="150"/>
    </row>
    <row r="58" ht="11.25">
      <c r="Z58" s="150"/>
    </row>
    <row r="59" ht="11.25">
      <c r="Z59" s="150"/>
    </row>
  </sheetData>
  <mergeCells count="22">
    <mergeCell ref="Y3:Y4"/>
    <mergeCell ref="I3:I4"/>
    <mergeCell ref="J3:J4"/>
    <mergeCell ref="K3:K4"/>
    <mergeCell ref="A3:C4"/>
    <mergeCell ref="D3:D4"/>
    <mergeCell ref="E3:E4"/>
    <mergeCell ref="U3:W3"/>
    <mergeCell ref="O3:O4"/>
    <mergeCell ref="P3:P4"/>
    <mergeCell ref="Q3:Q4"/>
    <mergeCell ref="R3:R4"/>
    <mergeCell ref="A26:C26"/>
    <mergeCell ref="A45:C45"/>
    <mergeCell ref="S3:S4"/>
    <mergeCell ref="T3:T4"/>
    <mergeCell ref="F3:F4"/>
    <mergeCell ref="L3:L4"/>
    <mergeCell ref="M3:M4"/>
    <mergeCell ref="N3:N4"/>
    <mergeCell ref="G3:G4"/>
    <mergeCell ref="H3:H4"/>
  </mergeCells>
  <printOptions/>
  <pageMargins left="0.44" right="0.51" top="0.57" bottom="0.76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7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138" customWidth="1"/>
    <col min="2" max="2" width="11.625" style="138" customWidth="1"/>
    <col min="3" max="3" width="1.00390625" style="138" customWidth="1"/>
    <col min="4" max="6" width="7.875" style="138" customWidth="1"/>
    <col min="7" max="8" width="7.875" style="142" customWidth="1"/>
    <col min="9" max="20" width="7.875" style="138" customWidth="1"/>
    <col min="21" max="24" width="7.75390625" style="138" customWidth="1"/>
    <col min="25" max="25" width="9.00390625" style="314" customWidth="1"/>
    <col min="26" max="16384" width="9.00390625" style="138" customWidth="1"/>
  </cols>
  <sheetData>
    <row r="1" ht="21.75" customHeight="1">
      <c r="B1" s="313" t="s">
        <v>440</v>
      </c>
    </row>
    <row r="2" ht="15" customHeight="1"/>
    <row r="3" spans="1:25" ht="17.25" customHeight="1">
      <c r="A3" s="168" t="s">
        <v>331</v>
      </c>
      <c r="B3" s="168"/>
      <c r="C3" s="168"/>
      <c r="D3" s="322" t="s">
        <v>346</v>
      </c>
      <c r="E3" s="322" t="s">
        <v>425</v>
      </c>
      <c r="F3" s="322" t="s">
        <v>550</v>
      </c>
      <c r="G3" s="322" t="s">
        <v>551</v>
      </c>
      <c r="H3" s="322" t="s">
        <v>552</v>
      </c>
      <c r="I3" s="322" t="s">
        <v>553</v>
      </c>
      <c r="J3" s="322" t="s">
        <v>554</v>
      </c>
      <c r="K3" s="322" t="s">
        <v>555</v>
      </c>
      <c r="L3" s="322" t="s">
        <v>556</v>
      </c>
      <c r="M3" s="322" t="s">
        <v>557</v>
      </c>
      <c r="N3" s="322" t="s">
        <v>558</v>
      </c>
      <c r="O3" s="322" t="s">
        <v>559</v>
      </c>
      <c r="P3" s="322" t="s">
        <v>560</v>
      </c>
      <c r="Q3" s="322" t="s">
        <v>561</v>
      </c>
      <c r="R3" s="322" t="s">
        <v>562</v>
      </c>
      <c r="S3" s="322" t="s">
        <v>563</v>
      </c>
      <c r="T3" s="322" t="s">
        <v>426</v>
      </c>
      <c r="U3" s="194" t="s">
        <v>427</v>
      </c>
      <c r="V3" s="195"/>
      <c r="W3" s="323"/>
      <c r="X3" s="327" t="s">
        <v>428</v>
      </c>
      <c r="Y3" s="214" t="s">
        <v>429</v>
      </c>
    </row>
    <row r="4" spans="1:25" ht="17.25" customHeight="1">
      <c r="A4" s="213"/>
      <c r="B4" s="213"/>
      <c r="C4" s="213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5" t="s">
        <v>430</v>
      </c>
      <c r="V4" s="325" t="s">
        <v>431</v>
      </c>
      <c r="W4" s="325" t="s">
        <v>432</v>
      </c>
      <c r="X4" s="328" t="s">
        <v>433</v>
      </c>
      <c r="Y4" s="215"/>
    </row>
    <row r="5" spans="1:25" s="150" customFormat="1" ht="14.25" customHeight="1">
      <c r="A5" s="143"/>
      <c r="B5" s="143"/>
      <c r="C5" s="144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316"/>
    </row>
    <row r="6" spans="1:25" s="150" customFormat="1" ht="14.25" customHeight="1">
      <c r="A6" s="148"/>
      <c r="B6" s="148" t="s">
        <v>108</v>
      </c>
      <c r="C6" s="149"/>
      <c r="D6" s="27">
        <v>4318</v>
      </c>
      <c r="E6" s="27">
        <v>153</v>
      </c>
      <c r="F6" s="27">
        <v>170</v>
      </c>
      <c r="G6" s="27">
        <v>204</v>
      </c>
      <c r="H6" s="27">
        <v>478</v>
      </c>
      <c r="I6" s="27">
        <v>240</v>
      </c>
      <c r="J6" s="27">
        <v>295</v>
      </c>
      <c r="K6" s="27">
        <v>239</v>
      </c>
      <c r="L6" s="27">
        <v>253</v>
      </c>
      <c r="M6" s="27">
        <v>285</v>
      </c>
      <c r="N6" s="27">
        <v>322</v>
      </c>
      <c r="O6" s="27">
        <v>382</v>
      </c>
      <c r="P6" s="27">
        <v>282</v>
      </c>
      <c r="Q6" s="27">
        <v>261</v>
      </c>
      <c r="R6" s="27">
        <v>279</v>
      </c>
      <c r="S6" s="27">
        <v>199</v>
      </c>
      <c r="T6" s="27">
        <v>276</v>
      </c>
      <c r="U6" s="27">
        <v>527</v>
      </c>
      <c r="V6" s="27">
        <v>3037</v>
      </c>
      <c r="W6" s="27">
        <v>754</v>
      </c>
      <c r="X6" s="27">
        <v>6</v>
      </c>
      <c r="Y6" s="317" t="s">
        <v>441</v>
      </c>
    </row>
    <row r="7" spans="1:25" s="150" customFormat="1" ht="14.25" customHeight="1">
      <c r="A7" s="148"/>
      <c r="B7" s="148" t="s">
        <v>111</v>
      </c>
      <c r="C7" s="149"/>
      <c r="D7" s="27">
        <v>3335</v>
      </c>
      <c r="E7" s="27">
        <v>163</v>
      </c>
      <c r="F7" s="27">
        <v>149</v>
      </c>
      <c r="G7" s="27">
        <v>176</v>
      </c>
      <c r="H7" s="27">
        <v>206</v>
      </c>
      <c r="I7" s="27">
        <v>178</v>
      </c>
      <c r="J7" s="27">
        <v>226</v>
      </c>
      <c r="K7" s="27">
        <v>279</v>
      </c>
      <c r="L7" s="27">
        <v>199</v>
      </c>
      <c r="M7" s="27">
        <v>238</v>
      </c>
      <c r="N7" s="27">
        <v>277</v>
      </c>
      <c r="O7" s="27">
        <v>298</v>
      </c>
      <c r="P7" s="27">
        <v>243</v>
      </c>
      <c r="Q7" s="27">
        <v>188</v>
      </c>
      <c r="R7" s="27">
        <v>183</v>
      </c>
      <c r="S7" s="27">
        <v>171</v>
      </c>
      <c r="T7" s="27">
        <v>161</v>
      </c>
      <c r="U7" s="27">
        <v>488</v>
      </c>
      <c r="V7" s="27">
        <v>2332</v>
      </c>
      <c r="W7" s="27">
        <v>515</v>
      </c>
      <c r="X7" s="27">
        <v>4</v>
      </c>
      <c r="Y7" s="317" t="s">
        <v>442</v>
      </c>
    </row>
    <row r="8" spans="1:25" s="150" customFormat="1" ht="14.25" customHeight="1">
      <c r="A8" s="148"/>
      <c r="B8" s="148" t="s">
        <v>114</v>
      </c>
      <c r="C8" s="149"/>
      <c r="D8" s="27">
        <v>1268</v>
      </c>
      <c r="E8" s="27">
        <v>52</v>
      </c>
      <c r="F8" s="27">
        <v>54</v>
      </c>
      <c r="G8" s="27">
        <v>65</v>
      </c>
      <c r="H8" s="27">
        <v>90</v>
      </c>
      <c r="I8" s="27">
        <v>57</v>
      </c>
      <c r="J8" s="27">
        <v>83</v>
      </c>
      <c r="K8" s="27">
        <v>82</v>
      </c>
      <c r="L8" s="27">
        <v>65</v>
      </c>
      <c r="M8" s="27">
        <v>77</v>
      </c>
      <c r="N8" s="27">
        <v>89</v>
      </c>
      <c r="O8" s="27">
        <v>124</v>
      </c>
      <c r="P8" s="27">
        <v>99</v>
      </c>
      <c r="Q8" s="27">
        <v>96</v>
      </c>
      <c r="R8" s="27">
        <v>105</v>
      </c>
      <c r="S8" s="27">
        <v>65</v>
      </c>
      <c r="T8" s="27">
        <v>65</v>
      </c>
      <c r="U8" s="27">
        <v>171</v>
      </c>
      <c r="V8" s="27">
        <v>862</v>
      </c>
      <c r="W8" s="27">
        <v>235</v>
      </c>
      <c r="X8" s="27">
        <v>1</v>
      </c>
      <c r="Y8" s="317" t="s">
        <v>443</v>
      </c>
    </row>
    <row r="9" spans="1:25" s="150" customFormat="1" ht="14.25" customHeight="1">
      <c r="A9" s="148"/>
      <c r="B9" s="148" t="s">
        <v>117</v>
      </c>
      <c r="C9" s="326"/>
      <c r="D9" s="27">
        <v>2257</v>
      </c>
      <c r="E9" s="27">
        <v>94</v>
      </c>
      <c r="F9" s="27">
        <v>87</v>
      </c>
      <c r="G9" s="27">
        <v>128</v>
      </c>
      <c r="H9" s="27">
        <v>161</v>
      </c>
      <c r="I9" s="27">
        <v>132</v>
      </c>
      <c r="J9" s="27">
        <v>153</v>
      </c>
      <c r="K9" s="27">
        <v>140</v>
      </c>
      <c r="L9" s="27">
        <v>138</v>
      </c>
      <c r="M9" s="27">
        <v>143</v>
      </c>
      <c r="N9" s="27">
        <v>194</v>
      </c>
      <c r="O9" s="27">
        <v>238</v>
      </c>
      <c r="P9" s="27">
        <v>158</v>
      </c>
      <c r="Q9" s="27">
        <v>148</v>
      </c>
      <c r="R9" s="27">
        <v>130</v>
      </c>
      <c r="S9" s="27">
        <v>99</v>
      </c>
      <c r="T9" s="27">
        <v>114</v>
      </c>
      <c r="U9" s="27">
        <v>309</v>
      </c>
      <c r="V9" s="27">
        <v>1605</v>
      </c>
      <c r="W9" s="27">
        <v>343</v>
      </c>
      <c r="X9" s="27">
        <v>1</v>
      </c>
      <c r="Y9" s="317" t="s">
        <v>444</v>
      </c>
    </row>
    <row r="10" spans="1:25" s="150" customFormat="1" ht="14.25" customHeight="1">
      <c r="A10" s="148"/>
      <c r="B10" s="148" t="s">
        <v>120</v>
      </c>
      <c r="C10" s="149"/>
      <c r="D10" s="27">
        <v>2964</v>
      </c>
      <c r="E10" s="27">
        <v>121</v>
      </c>
      <c r="F10" s="27">
        <v>115</v>
      </c>
      <c r="G10" s="27">
        <v>129</v>
      </c>
      <c r="H10" s="27">
        <v>156</v>
      </c>
      <c r="I10" s="27">
        <v>188</v>
      </c>
      <c r="J10" s="27">
        <v>242</v>
      </c>
      <c r="K10" s="27">
        <v>201</v>
      </c>
      <c r="L10" s="27">
        <v>165</v>
      </c>
      <c r="M10" s="27">
        <v>163</v>
      </c>
      <c r="N10" s="27">
        <v>197</v>
      </c>
      <c r="O10" s="27">
        <v>272</v>
      </c>
      <c r="P10" s="27">
        <v>217</v>
      </c>
      <c r="Q10" s="27">
        <v>232</v>
      </c>
      <c r="R10" s="27">
        <v>171</v>
      </c>
      <c r="S10" s="27">
        <v>161</v>
      </c>
      <c r="T10" s="27">
        <v>234</v>
      </c>
      <c r="U10" s="27">
        <v>365</v>
      </c>
      <c r="V10" s="27">
        <v>2033</v>
      </c>
      <c r="W10" s="27">
        <v>566</v>
      </c>
      <c r="X10" s="27">
        <v>5</v>
      </c>
      <c r="Y10" s="317" t="s">
        <v>445</v>
      </c>
    </row>
    <row r="11" spans="1:25" s="150" customFormat="1" ht="14.25" customHeight="1">
      <c r="A11" s="148"/>
      <c r="B11" s="148"/>
      <c r="C11" s="149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317"/>
    </row>
    <row r="12" spans="1:25" s="150" customFormat="1" ht="14.25" customHeight="1">
      <c r="A12" s="148"/>
      <c r="B12" s="148" t="s">
        <v>124</v>
      </c>
      <c r="C12" s="149"/>
      <c r="D12" s="27">
        <v>3113</v>
      </c>
      <c r="E12" s="27">
        <v>126</v>
      </c>
      <c r="F12" s="27">
        <v>151</v>
      </c>
      <c r="G12" s="27">
        <v>187</v>
      </c>
      <c r="H12" s="27">
        <v>204</v>
      </c>
      <c r="I12" s="27">
        <v>177</v>
      </c>
      <c r="J12" s="27">
        <v>257</v>
      </c>
      <c r="K12" s="27">
        <v>203</v>
      </c>
      <c r="L12" s="27">
        <v>196</v>
      </c>
      <c r="M12" s="27">
        <v>209</v>
      </c>
      <c r="N12" s="27">
        <v>261</v>
      </c>
      <c r="O12" s="27">
        <v>313</v>
      </c>
      <c r="P12" s="27">
        <v>227</v>
      </c>
      <c r="Q12" s="27">
        <v>184</v>
      </c>
      <c r="R12" s="27">
        <v>148</v>
      </c>
      <c r="S12" s="27">
        <v>115</v>
      </c>
      <c r="T12" s="27">
        <v>155</v>
      </c>
      <c r="U12" s="27">
        <v>464</v>
      </c>
      <c r="V12" s="27">
        <v>2231</v>
      </c>
      <c r="W12" s="27">
        <v>418</v>
      </c>
      <c r="X12" s="27">
        <v>3</v>
      </c>
      <c r="Y12" s="317" t="s">
        <v>446</v>
      </c>
    </row>
    <row r="13" spans="1:25" s="150" customFormat="1" ht="14.25" customHeight="1">
      <c r="A13" s="148"/>
      <c r="B13" s="148" t="s">
        <v>128</v>
      </c>
      <c r="C13" s="149"/>
      <c r="D13" s="27">
        <v>3404</v>
      </c>
      <c r="E13" s="27">
        <v>311</v>
      </c>
      <c r="F13" s="27">
        <v>291</v>
      </c>
      <c r="G13" s="27">
        <v>160</v>
      </c>
      <c r="H13" s="27">
        <v>129</v>
      </c>
      <c r="I13" s="27">
        <v>154</v>
      </c>
      <c r="J13" s="27">
        <v>330</v>
      </c>
      <c r="K13" s="27">
        <v>389</v>
      </c>
      <c r="L13" s="27">
        <v>300</v>
      </c>
      <c r="M13" s="27">
        <v>213</v>
      </c>
      <c r="N13" s="27">
        <v>245</v>
      </c>
      <c r="O13" s="27">
        <v>264</v>
      </c>
      <c r="P13" s="27">
        <v>204</v>
      </c>
      <c r="Q13" s="27">
        <v>122</v>
      </c>
      <c r="R13" s="27">
        <v>67</v>
      </c>
      <c r="S13" s="27">
        <v>60</v>
      </c>
      <c r="T13" s="27">
        <v>165</v>
      </c>
      <c r="U13" s="27">
        <v>762</v>
      </c>
      <c r="V13" s="27">
        <v>2350</v>
      </c>
      <c r="W13" s="27">
        <v>292</v>
      </c>
      <c r="X13" s="27">
        <v>1</v>
      </c>
      <c r="Y13" s="317" t="s">
        <v>128</v>
      </c>
    </row>
    <row r="14" spans="1:25" s="150" customFormat="1" ht="14.25" customHeight="1">
      <c r="A14" s="148"/>
      <c r="B14" s="148" t="s">
        <v>133</v>
      </c>
      <c r="C14" s="149"/>
      <c r="D14" s="27">
        <v>822</v>
      </c>
      <c r="E14" s="27">
        <v>36</v>
      </c>
      <c r="F14" s="27">
        <v>64</v>
      </c>
      <c r="G14" s="27">
        <v>81</v>
      </c>
      <c r="H14" s="27">
        <v>49</v>
      </c>
      <c r="I14" s="27">
        <v>28</v>
      </c>
      <c r="J14" s="27">
        <v>40</v>
      </c>
      <c r="K14" s="27">
        <v>45</v>
      </c>
      <c r="L14" s="27">
        <v>76</v>
      </c>
      <c r="M14" s="27">
        <v>81</v>
      </c>
      <c r="N14" s="27">
        <v>70</v>
      </c>
      <c r="O14" s="27">
        <v>63</v>
      </c>
      <c r="P14" s="27">
        <v>45</v>
      </c>
      <c r="Q14" s="27">
        <v>45</v>
      </c>
      <c r="R14" s="27">
        <v>36</v>
      </c>
      <c r="S14" s="27">
        <v>34</v>
      </c>
      <c r="T14" s="27">
        <v>29</v>
      </c>
      <c r="U14" s="27">
        <v>181</v>
      </c>
      <c r="V14" s="27">
        <v>542</v>
      </c>
      <c r="W14" s="27">
        <v>99</v>
      </c>
      <c r="X14" s="27" t="s">
        <v>274</v>
      </c>
      <c r="Y14" s="317" t="s">
        <v>447</v>
      </c>
    </row>
    <row r="15" spans="1:25" s="150" customFormat="1" ht="14.25" customHeight="1">
      <c r="A15" s="148"/>
      <c r="B15" s="148" t="s">
        <v>137</v>
      </c>
      <c r="C15" s="149"/>
      <c r="D15" s="27">
        <v>781</v>
      </c>
      <c r="E15" s="27">
        <v>21</v>
      </c>
      <c r="F15" s="27">
        <v>42</v>
      </c>
      <c r="G15" s="27">
        <v>83</v>
      </c>
      <c r="H15" s="27">
        <v>88</v>
      </c>
      <c r="I15" s="27">
        <v>39</v>
      </c>
      <c r="J15" s="27">
        <v>24</v>
      </c>
      <c r="K15" s="27">
        <v>35</v>
      </c>
      <c r="L15" s="27">
        <v>43</v>
      </c>
      <c r="M15" s="27">
        <v>98</v>
      </c>
      <c r="N15" s="27">
        <v>102</v>
      </c>
      <c r="O15" s="27">
        <v>68</v>
      </c>
      <c r="P15" s="27">
        <v>46</v>
      </c>
      <c r="Q15" s="27">
        <v>37</v>
      </c>
      <c r="R15" s="27">
        <v>26</v>
      </c>
      <c r="S15" s="27">
        <v>15</v>
      </c>
      <c r="T15" s="27">
        <v>14</v>
      </c>
      <c r="U15" s="27">
        <v>146</v>
      </c>
      <c r="V15" s="27">
        <v>580</v>
      </c>
      <c r="W15" s="27">
        <v>55</v>
      </c>
      <c r="X15" s="27" t="s">
        <v>274</v>
      </c>
      <c r="Y15" s="317" t="s">
        <v>448</v>
      </c>
    </row>
    <row r="16" spans="1:25" s="150" customFormat="1" ht="14.25" customHeight="1">
      <c r="A16" s="148"/>
      <c r="B16" s="148" t="s">
        <v>140</v>
      </c>
      <c r="C16" s="149"/>
      <c r="D16" s="27">
        <v>233</v>
      </c>
      <c r="E16" s="27">
        <v>12</v>
      </c>
      <c r="F16" s="27">
        <v>10</v>
      </c>
      <c r="G16" s="27">
        <v>9</v>
      </c>
      <c r="H16" s="27">
        <v>14</v>
      </c>
      <c r="I16" s="27">
        <v>9</v>
      </c>
      <c r="J16" s="27">
        <v>12</v>
      </c>
      <c r="K16" s="27">
        <v>12</v>
      </c>
      <c r="L16" s="27">
        <v>10</v>
      </c>
      <c r="M16" s="27">
        <v>19</v>
      </c>
      <c r="N16" s="27">
        <v>17</v>
      </c>
      <c r="O16" s="27">
        <v>25</v>
      </c>
      <c r="P16" s="27">
        <v>14</v>
      </c>
      <c r="Q16" s="27">
        <v>29</v>
      </c>
      <c r="R16" s="27">
        <v>18</v>
      </c>
      <c r="S16" s="27">
        <v>7</v>
      </c>
      <c r="T16" s="27">
        <v>16</v>
      </c>
      <c r="U16" s="27">
        <v>31</v>
      </c>
      <c r="V16" s="27">
        <v>161</v>
      </c>
      <c r="W16" s="27">
        <v>41</v>
      </c>
      <c r="X16" s="27" t="s">
        <v>274</v>
      </c>
      <c r="Y16" s="317" t="s">
        <v>140</v>
      </c>
    </row>
    <row r="17" spans="1:25" s="150" customFormat="1" ht="14.25" customHeight="1">
      <c r="A17" s="148"/>
      <c r="B17" s="148"/>
      <c r="C17" s="149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317"/>
    </row>
    <row r="18" spans="1:25" s="150" customFormat="1" ht="14.25" customHeight="1">
      <c r="A18" s="148"/>
      <c r="B18" s="148" t="s">
        <v>145</v>
      </c>
      <c r="C18" s="149"/>
      <c r="D18" s="27">
        <v>1290</v>
      </c>
      <c r="E18" s="27">
        <v>81</v>
      </c>
      <c r="F18" s="27">
        <v>68</v>
      </c>
      <c r="G18" s="27">
        <v>88</v>
      </c>
      <c r="H18" s="27">
        <v>87</v>
      </c>
      <c r="I18" s="27">
        <v>87</v>
      </c>
      <c r="J18" s="27">
        <v>116</v>
      </c>
      <c r="K18" s="27">
        <v>99</v>
      </c>
      <c r="L18" s="27">
        <v>103</v>
      </c>
      <c r="M18" s="27">
        <v>78</v>
      </c>
      <c r="N18" s="27">
        <v>111</v>
      </c>
      <c r="O18" s="27">
        <v>94</v>
      </c>
      <c r="P18" s="27">
        <v>71</v>
      </c>
      <c r="Q18" s="27">
        <v>45</v>
      </c>
      <c r="R18" s="27">
        <v>59</v>
      </c>
      <c r="S18" s="27">
        <v>51</v>
      </c>
      <c r="T18" s="27">
        <v>52</v>
      </c>
      <c r="U18" s="27">
        <v>237</v>
      </c>
      <c r="V18" s="27">
        <v>891</v>
      </c>
      <c r="W18" s="27">
        <v>162</v>
      </c>
      <c r="X18" s="27" t="s">
        <v>274</v>
      </c>
      <c r="Y18" s="317" t="s">
        <v>449</v>
      </c>
    </row>
    <row r="19" spans="1:25" s="150" customFormat="1" ht="14.25" customHeight="1">
      <c r="A19" s="148"/>
      <c r="B19" s="148" t="s">
        <v>149</v>
      </c>
      <c r="C19" s="149"/>
      <c r="D19" s="27">
        <v>469</v>
      </c>
      <c r="E19" s="27">
        <v>21</v>
      </c>
      <c r="F19" s="27">
        <v>27</v>
      </c>
      <c r="G19" s="27">
        <v>26</v>
      </c>
      <c r="H19" s="27">
        <v>31</v>
      </c>
      <c r="I19" s="27">
        <v>28</v>
      </c>
      <c r="J19" s="27">
        <v>39</v>
      </c>
      <c r="K19" s="27">
        <v>31</v>
      </c>
      <c r="L19" s="27">
        <v>27</v>
      </c>
      <c r="M19" s="27">
        <v>29</v>
      </c>
      <c r="N19" s="27">
        <v>37</v>
      </c>
      <c r="O19" s="27">
        <v>43</v>
      </c>
      <c r="P19" s="27">
        <v>37</v>
      </c>
      <c r="Q19" s="27">
        <v>28</v>
      </c>
      <c r="R19" s="27">
        <v>23</v>
      </c>
      <c r="S19" s="27">
        <v>24</v>
      </c>
      <c r="T19" s="27">
        <v>18</v>
      </c>
      <c r="U19" s="27">
        <v>74</v>
      </c>
      <c r="V19" s="27">
        <v>330</v>
      </c>
      <c r="W19" s="27">
        <v>65</v>
      </c>
      <c r="X19" s="27">
        <v>1</v>
      </c>
      <c r="Y19" s="317" t="s">
        <v>450</v>
      </c>
    </row>
    <row r="20" spans="1:25" s="150" customFormat="1" ht="14.25" customHeight="1">
      <c r="A20" s="148"/>
      <c r="B20" s="148" t="s">
        <v>153</v>
      </c>
      <c r="C20" s="149"/>
      <c r="D20" s="27">
        <v>3491</v>
      </c>
      <c r="E20" s="27">
        <v>185</v>
      </c>
      <c r="F20" s="27">
        <v>174</v>
      </c>
      <c r="G20" s="27">
        <v>229</v>
      </c>
      <c r="H20" s="27">
        <v>227</v>
      </c>
      <c r="I20" s="27">
        <v>173</v>
      </c>
      <c r="J20" s="27">
        <v>221</v>
      </c>
      <c r="K20" s="27">
        <v>220</v>
      </c>
      <c r="L20" s="27">
        <v>229</v>
      </c>
      <c r="M20" s="27">
        <v>235</v>
      </c>
      <c r="N20" s="27">
        <v>282</v>
      </c>
      <c r="O20" s="27">
        <v>325</v>
      </c>
      <c r="P20" s="27">
        <v>235</v>
      </c>
      <c r="Q20" s="27">
        <v>206</v>
      </c>
      <c r="R20" s="27">
        <v>190</v>
      </c>
      <c r="S20" s="27">
        <v>162</v>
      </c>
      <c r="T20" s="27">
        <v>198</v>
      </c>
      <c r="U20" s="27">
        <v>588</v>
      </c>
      <c r="V20" s="27">
        <v>2353</v>
      </c>
      <c r="W20" s="27">
        <v>550</v>
      </c>
      <c r="X20" s="27">
        <v>7</v>
      </c>
      <c r="Y20" s="317" t="s">
        <v>451</v>
      </c>
    </row>
    <row r="21" spans="1:25" s="150" customFormat="1" ht="14.25" customHeight="1">
      <c r="A21" s="148"/>
      <c r="B21" s="148" t="s">
        <v>157</v>
      </c>
      <c r="C21" s="149"/>
      <c r="D21" s="27">
        <v>1384</v>
      </c>
      <c r="E21" s="27">
        <v>85</v>
      </c>
      <c r="F21" s="27">
        <v>88</v>
      </c>
      <c r="G21" s="27">
        <v>56</v>
      </c>
      <c r="H21" s="27">
        <v>63</v>
      </c>
      <c r="I21" s="27">
        <v>72</v>
      </c>
      <c r="J21" s="27">
        <v>121</v>
      </c>
      <c r="K21" s="27">
        <v>129</v>
      </c>
      <c r="L21" s="27">
        <v>109</v>
      </c>
      <c r="M21" s="27">
        <v>98</v>
      </c>
      <c r="N21" s="27">
        <v>119</v>
      </c>
      <c r="O21" s="27">
        <v>128</v>
      </c>
      <c r="P21" s="27">
        <v>77</v>
      </c>
      <c r="Q21" s="27">
        <v>88</v>
      </c>
      <c r="R21" s="27">
        <v>60</v>
      </c>
      <c r="S21" s="27">
        <v>34</v>
      </c>
      <c r="T21" s="27">
        <v>57</v>
      </c>
      <c r="U21" s="27">
        <v>229</v>
      </c>
      <c r="V21" s="27">
        <v>1004</v>
      </c>
      <c r="W21" s="27">
        <v>151</v>
      </c>
      <c r="X21" s="27" t="s">
        <v>274</v>
      </c>
      <c r="Y21" s="317" t="s">
        <v>157</v>
      </c>
    </row>
    <row r="22" spans="1:25" s="150" customFormat="1" ht="14.25" customHeight="1">
      <c r="A22" s="148"/>
      <c r="B22" s="148" t="s">
        <v>160</v>
      </c>
      <c r="C22" s="149"/>
      <c r="D22" s="27">
        <v>1040</v>
      </c>
      <c r="E22" s="27">
        <v>43</v>
      </c>
      <c r="F22" s="27">
        <v>38</v>
      </c>
      <c r="G22" s="27">
        <v>58</v>
      </c>
      <c r="H22" s="27">
        <v>59</v>
      </c>
      <c r="I22" s="27">
        <v>43</v>
      </c>
      <c r="J22" s="27">
        <v>71</v>
      </c>
      <c r="K22" s="27">
        <v>63</v>
      </c>
      <c r="L22" s="27">
        <v>60</v>
      </c>
      <c r="M22" s="27">
        <v>61</v>
      </c>
      <c r="N22" s="27">
        <v>82</v>
      </c>
      <c r="O22" s="27">
        <v>93</v>
      </c>
      <c r="P22" s="27">
        <v>91</v>
      </c>
      <c r="Q22" s="27">
        <v>69</v>
      </c>
      <c r="R22" s="27">
        <v>87</v>
      </c>
      <c r="S22" s="27">
        <v>62</v>
      </c>
      <c r="T22" s="27">
        <v>60</v>
      </c>
      <c r="U22" s="27">
        <v>139</v>
      </c>
      <c r="V22" s="27">
        <v>692</v>
      </c>
      <c r="W22" s="27">
        <v>209</v>
      </c>
      <c r="X22" s="27">
        <v>2</v>
      </c>
      <c r="Y22" s="317" t="s">
        <v>452</v>
      </c>
    </row>
    <row r="23" spans="1:25" s="150" customFormat="1" ht="14.25" customHeight="1">
      <c r="A23" s="148"/>
      <c r="B23" s="148"/>
      <c r="C23" s="149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317"/>
    </row>
    <row r="24" spans="1:25" s="150" customFormat="1" ht="14.25" customHeight="1">
      <c r="A24" s="148"/>
      <c r="B24" s="148" t="s">
        <v>165</v>
      </c>
      <c r="C24" s="149"/>
      <c r="D24" s="27">
        <v>2811</v>
      </c>
      <c r="E24" s="27">
        <v>81</v>
      </c>
      <c r="F24" s="27">
        <v>104</v>
      </c>
      <c r="G24" s="27">
        <v>162</v>
      </c>
      <c r="H24" s="27">
        <v>186</v>
      </c>
      <c r="I24" s="27">
        <v>145</v>
      </c>
      <c r="J24" s="27">
        <v>169</v>
      </c>
      <c r="K24" s="27">
        <v>145</v>
      </c>
      <c r="L24" s="27">
        <v>147</v>
      </c>
      <c r="M24" s="27">
        <v>194</v>
      </c>
      <c r="N24" s="27">
        <v>226</v>
      </c>
      <c r="O24" s="27">
        <v>284</v>
      </c>
      <c r="P24" s="27">
        <v>215</v>
      </c>
      <c r="Q24" s="27">
        <v>207</v>
      </c>
      <c r="R24" s="27">
        <v>202</v>
      </c>
      <c r="S24" s="27">
        <v>183</v>
      </c>
      <c r="T24" s="27">
        <v>161</v>
      </c>
      <c r="U24" s="27">
        <v>347</v>
      </c>
      <c r="V24" s="27">
        <v>1918</v>
      </c>
      <c r="W24" s="27">
        <v>546</v>
      </c>
      <c r="X24" s="27">
        <v>2</v>
      </c>
      <c r="Y24" s="317" t="s">
        <v>453</v>
      </c>
    </row>
    <row r="25" spans="1:25" s="150" customFormat="1" ht="14.25" customHeight="1">
      <c r="A25" s="148"/>
      <c r="B25" s="148" t="s">
        <v>168</v>
      </c>
      <c r="C25" s="149"/>
      <c r="D25" s="27">
        <v>1755</v>
      </c>
      <c r="E25" s="27">
        <v>78</v>
      </c>
      <c r="F25" s="27">
        <v>81</v>
      </c>
      <c r="G25" s="27">
        <v>141</v>
      </c>
      <c r="H25" s="27">
        <v>121</v>
      </c>
      <c r="I25" s="27">
        <v>96</v>
      </c>
      <c r="J25" s="27">
        <v>118</v>
      </c>
      <c r="K25" s="27">
        <v>83</v>
      </c>
      <c r="L25" s="27">
        <v>134</v>
      </c>
      <c r="M25" s="27">
        <v>141</v>
      </c>
      <c r="N25" s="27">
        <v>145</v>
      </c>
      <c r="O25" s="27">
        <v>181</v>
      </c>
      <c r="P25" s="27">
        <v>106</v>
      </c>
      <c r="Q25" s="27">
        <v>102</v>
      </c>
      <c r="R25" s="27">
        <v>83</v>
      </c>
      <c r="S25" s="27">
        <v>74</v>
      </c>
      <c r="T25" s="27">
        <v>71</v>
      </c>
      <c r="U25" s="27">
        <v>300</v>
      </c>
      <c r="V25" s="27">
        <v>1227</v>
      </c>
      <c r="W25" s="27">
        <v>228</v>
      </c>
      <c r="X25" s="27">
        <v>1</v>
      </c>
      <c r="Y25" s="317" t="s">
        <v>454</v>
      </c>
    </row>
    <row r="26" spans="1:25" s="150" customFormat="1" ht="14.25" customHeight="1">
      <c r="A26" s="148"/>
      <c r="B26" s="148" t="s">
        <v>171</v>
      </c>
      <c r="C26" s="149"/>
      <c r="D26" s="27">
        <v>2446</v>
      </c>
      <c r="E26" s="27">
        <v>127</v>
      </c>
      <c r="F26" s="27">
        <v>122</v>
      </c>
      <c r="G26" s="27">
        <v>143</v>
      </c>
      <c r="H26" s="27">
        <v>149</v>
      </c>
      <c r="I26" s="27">
        <v>122</v>
      </c>
      <c r="J26" s="27">
        <v>182</v>
      </c>
      <c r="K26" s="27">
        <v>192</v>
      </c>
      <c r="L26" s="27">
        <v>215</v>
      </c>
      <c r="M26" s="27">
        <v>169</v>
      </c>
      <c r="N26" s="27">
        <v>196</v>
      </c>
      <c r="O26" s="27">
        <v>194</v>
      </c>
      <c r="P26" s="27">
        <v>166</v>
      </c>
      <c r="Q26" s="27">
        <v>154</v>
      </c>
      <c r="R26" s="27">
        <v>117</v>
      </c>
      <c r="S26" s="27">
        <v>84</v>
      </c>
      <c r="T26" s="27">
        <v>114</v>
      </c>
      <c r="U26" s="27">
        <v>392</v>
      </c>
      <c r="V26" s="27">
        <v>1739</v>
      </c>
      <c r="W26" s="27">
        <v>315</v>
      </c>
      <c r="X26" s="27">
        <v>2</v>
      </c>
      <c r="Y26" s="317" t="s">
        <v>455</v>
      </c>
    </row>
    <row r="27" spans="1:25" s="150" customFormat="1" ht="14.25" customHeight="1">
      <c r="A27" s="148"/>
      <c r="B27" s="148" t="s">
        <v>174</v>
      </c>
      <c r="C27" s="149"/>
      <c r="D27" s="27">
        <v>3516</v>
      </c>
      <c r="E27" s="27">
        <v>165</v>
      </c>
      <c r="F27" s="27">
        <v>173</v>
      </c>
      <c r="G27" s="27">
        <v>173</v>
      </c>
      <c r="H27" s="27">
        <v>217</v>
      </c>
      <c r="I27" s="27">
        <v>211</v>
      </c>
      <c r="J27" s="27">
        <v>284</v>
      </c>
      <c r="K27" s="27">
        <v>268</v>
      </c>
      <c r="L27" s="27">
        <v>217</v>
      </c>
      <c r="M27" s="27">
        <v>224</v>
      </c>
      <c r="N27" s="27">
        <v>260</v>
      </c>
      <c r="O27" s="27">
        <v>288</v>
      </c>
      <c r="P27" s="27">
        <v>259</v>
      </c>
      <c r="Q27" s="27">
        <v>193</v>
      </c>
      <c r="R27" s="27">
        <v>196</v>
      </c>
      <c r="S27" s="27">
        <v>170</v>
      </c>
      <c r="T27" s="27">
        <v>218</v>
      </c>
      <c r="U27" s="27">
        <v>511</v>
      </c>
      <c r="V27" s="27">
        <v>2421</v>
      </c>
      <c r="W27" s="27">
        <v>584</v>
      </c>
      <c r="X27" s="27">
        <v>14</v>
      </c>
      <c r="Y27" s="317" t="s">
        <v>456</v>
      </c>
    </row>
    <row r="28" spans="1:25" s="150" customFormat="1" ht="14.25" customHeight="1">
      <c r="A28" s="148"/>
      <c r="B28" s="148" t="s">
        <v>177</v>
      </c>
      <c r="C28" s="149"/>
      <c r="D28" s="27">
        <v>3367</v>
      </c>
      <c r="E28" s="27">
        <v>173</v>
      </c>
      <c r="F28" s="27">
        <v>153</v>
      </c>
      <c r="G28" s="27">
        <v>169</v>
      </c>
      <c r="H28" s="27">
        <v>207</v>
      </c>
      <c r="I28" s="27">
        <v>186</v>
      </c>
      <c r="J28" s="27">
        <v>273</v>
      </c>
      <c r="K28" s="27">
        <v>292</v>
      </c>
      <c r="L28" s="27">
        <v>224</v>
      </c>
      <c r="M28" s="27">
        <v>217</v>
      </c>
      <c r="N28" s="27">
        <v>247</v>
      </c>
      <c r="O28" s="27">
        <v>285</v>
      </c>
      <c r="P28" s="27">
        <v>212</v>
      </c>
      <c r="Q28" s="27">
        <v>208</v>
      </c>
      <c r="R28" s="27">
        <v>174</v>
      </c>
      <c r="S28" s="27">
        <v>150</v>
      </c>
      <c r="T28" s="27">
        <v>197</v>
      </c>
      <c r="U28" s="27">
        <v>495</v>
      </c>
      <c r="V28" s="27">
        <v>2351</v>
      </c>
      <c r="W28" s="27">
        <v>521</v>
      </c>
      <c r="X28" s="27">
        <v>6</v>
      </c>
      <c r="Y28" s="317" t="s">
        <v>457</v>
      </c>
    </row>
    <row r="29" spans="1:25" s="150" customFormat="1" ht="14.25" customHeight="1">
      <c r="A29" s="148"/>
      <c r="B29" s="148"/>
      <c r="C29" s="149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317"/>
    </row>
    <row r="30" spans="1:25" s="150" customFormat="1" ht="14.25" customHeight="1">
      <c r="A30" s="148"/>
      <c r="B30" s="148" t="s">
        <v>183</v>
      </c>
      <c r="C30" s="149"/>
      <c r="D30" s="27">
        <v>3040</v>
      </c>
      <c r="E30" s="27">
        <v>141</v>
      </c>
      <c r="F30" s="27">
        <v>147</v>
      </c>
      <c r="G30" s="27">
        <v>180</v>
      </c>
      <c r="H30" s="27">
        <v>181</v>
      </c>
      <c r="I30" s="27">
        <v>146</v>
      </c>
      <c r="J30" s="27">
        <v>194</v>
      </c>
      <c r="K30" s="27">
        <v>199</v>
      </c>
      <c r="L30" s="27">
        <v>190</v>
      </c>
      <c r="M30" s="27">
        <v>204</v>
      </c>
      <c r="N30" s="27">
        <v>245</v>
      </c>
      <c r="O30" s="27">
        <v>289</v>
      </c>
      <c r="P30" s="27">
        <v>237</v>
      </c>
      <c r="Q30" s="27">
        <v>210</v>
      </c>
      <c r="R30" s="27">
        <v>155</v>
      </c>
      <c r="S30" s="27">
        <v>151</v>
      </c>
      <c r="T30" s="27">
        <v>171</v>
      </c>
      <c r="U30" s="27">
        <v>468</v>
      </c>
      <c r="V30" s="27">
        <v>2095</v>
      </c>
      <c r="W30" s="27">
        <v>477</v>
      </c>
      <c r="X30" s="27">
        <v>7</v>
      </c>
      <c r="Y30" s="317" t="s">
        <v>458</v>
      </c>
    </row>
    <row r="31" spans="1:25" s="150" customFormat="1" ht="14.25" customHeight="1">
      <c r="A31" s="148"/>
      <c r="B31" s="148" t="s">
        <v>186</v>
      </c>
      <c r="C31" s="149"/>
      <c r="D31" s="27">
        <v>2564</v>
      </c>
      <c r="E31" s="27">
        <v>93</v>
      </c>
      <c r="F31" s="27">
        <v>130</v>
      </c>
      <c r="G31" s="27">
        <v>138</v>
      </c>
      <c r="H31" s="27">
        <v>143</v>
      </c>
      <c r="I31" s="27">
        <v>142</v>
      </c>
      <c r="J31" s="27">
        <v>162</v>
      </c>
      <c r="K31" s="27">
        <v>138</v>
      </c>
      <c r="L31" s="27">
        <v>149</v>
      </c>
      <c r="M31" s="27">
        <v>159</v>
      </c>
      <c r="N31" s="27">
        <v>213</v>
      </c>
      <c r="O31" s="27">
        <v>251</v>
      </c>
      <c r="P31" s="27">
        <v>202</v>
      </c>
      <c r="Q31" s="27">
        <v>194</v>
      </c>
      <c r="R31" s="27">
        <v>146</v>
      </c>
      <c r="S31" s="27">
        <v>150</v>
      </c>
      <c r="T31" s="27">
        <v>154</v>
      </c>
      <c r="U31" s="27">
        <v>361</v>
      </c>
      <c r="V31" s="27">
        <v>1753</v>
      </c>
      <c r="W31" s="27">
        <v>450</v>
      </c>
      <c r="X31" s="27">
        <v>1</v>
      </c>
      <c r="Y31" s="317" t="s">
        <v>459</v>
      </c>
    </row>
    <row r="32" spans="1:25" s="150" customFormat="1" ht="14.25" customHeight="1">
      <c r="A32" s="148"/>
      <c r="B32" s="148" t="s">
        <v>189</v>
      </c>
      <c r="C32" s="149"/>
      <c r="D32" s="27">
        <v>1855</v>
      </c>
      <c r="E32" s="27">
        <v>58</v>
      </c>
      <c r="F32" s="27">
        <v>90</v>
      </c>
      <c r="G32" s="27">
        <v>105</v>
      </c>
      <c r="H32" s="27">
        <v>125</v>
      </c>
      <c r="I32" s="27">
        <v>94</v>
      </c>
      <c r="J32" s="27">
        <v>100</v>
      </c>
      <c r="K32" s="27">
        <v>82</v>
      </c>
      <c r="L32" s="27">
        <v>96</v>
      </c>
      <c r="M32" s="27">
        <v>120</v>
      </c>
      <c r="N32" s="27">
        <v>135</v>
      </c>
      <c r="O32" s="27">
        <v>167</v>
      </c>
      <c r="P32" s="27">
        <v>133</v>
      </c>
      <c r="Q32" s="27">
        <v>126</v>
      </c>
      <c r="R32" s="27">
        <v>103</v>
      </c>
      <c r="S32" s="27">
        <v>104</v>
      </c>
      <c r="T32" s="27">
        <v>217</v>
      </c>
      <c r="U32" s="27">
        <v>253</v>
      </c>
      <c r="V32" s="27">
        <v>1178</v>
      </c>
      <c r="W32" s="27">
        <v>424</v>
      </c>
      <c r="X32" s="27">
        <v>2</v>
      </c>
      <c r="Y32" s="317" t="s">
        <v>189</v>
      </c>
    </row>
    <row r="33" spans="1:25" s="150" customFormat="1" ht="14.25" customHeight="1">
      <c r="A33" s="148"/>
      <c r="B33" s="148" t="s">
        <v>191</v>
      </c>
      <c r="C33" s="149"/>
      <c r="D33" s="27">
        <v>2082</v>
      </c>
      <c r="E33" s="27">
        <v>98</v>
      </c>
      <c r="F33" s="27">
        <v>81</v>
      </c>
      <c r="G33" s="27">
        <v>105</v>
      </c>
      <c r="H33" s="27">
        <v>141</v>
      </c>
      <c r="I33" s="27">
        <v>126</v>
      </c>
      <c r="J33" s="27">
        <v>160</v>
      </c>
      <c r="K33" s="27">
        <v>145</v>
      </c>
      <c r="L33" s="27">
        <v>101</v>
      </c>
      <c r="M33" s="27">
        <v>121</v>
      </c>
      <c r="N33" s="27">
        <v>159</v>
      </c>
      <c r="O33" s="27">
        <v>206</v>
      </c>
      <c r="P33" s="27">
        <v>171</v>
      </c>
      <c r="Q33" s="27">
        <v>141</v>
      </c>
      <c r="R33" s="27">
        <v>117</v>
      </c>
      <c r="S33" s="27">
        <v>94</v>
      </c>
      <c r="T33" s="27">
        <v>116</v>
      </c>
      <c r="U33" s="27">
        <v>284</v>
      </c>
      <c r="V33" s="27">
        <v>1471</v>
      </c>
      <c r="W33" s="27">
        <v>327</v>
      </c>
      <c r="X33" s="27">
        <v>1</v>
      </c>
      <c r="Y33" s="317" t="s">
        <v>460</v>
      </c>
    </row>
    <row r="34" spans="1:25" s="150" customFormat="1" ht="14.25" customHeight="1">
      <c r="A34" s="148"/>
      <c r="B34" s="148" t="s">
        <v>194</v>
      </c>
      <c r="C34" s="149"/>
      <c r="D34" s="27">
        <v>800</v>
      </c>
      <c r="E34" s="27">
        <v>56</v>
      </c>
      <c r="F34" s="27">
        <v>71</v>
      </c>
      <c r="G34" s="27">
        <v>76</v>
      </c>
      <c r="H34" s="27">
        <v>61</v>
      </c>
      <c r="I34" s="27">
        <v>30</v>
      </c>
      <c r="J34" s="27">
        <v>48</v>
      </c>
      <c r="K34" s="27">
        <v>46</v>
      </c>
      <c r="L34" s="27">
        <v>51</v>
      </c>
      <c r="M34" s="27">
        <v>48</v>
      </c>
      <c r="N34" s="27">
        <v>65</v>
      </c>
      <c r="O34" s="27">
        <v>69</v>
      </c>
      <c r="P34" s="27">
        <v>41</v>
      </c>
      <c r="Q34" s="27">
        <v>45</v>
      </c>
      <c r="R34" s="27">
        <v>27</v>
      </c>
      <c r="S34" s="27">
        <v>22</v>
      </c>
      <c r="T34" s="27">
        <v>44</v>
      </c>
      <c r="U34" s="27">
        <v>203</v>
      </c>
      <c r="V34" s="27">
        <v>504</v>
      </c>
      <c r="W34" s="27">
        <v>93</v>
      </c>
      <c r="X34" s="27" t="s">
        <v>274</v>
      </c>
      <c r="Y34" s="317" t="s">
        <v>461</v>
      </c>
    </row>
    <row r="35" spans="1:25" s="150" customFormat="1" ht="14.25" customHeight="1">
      <c r="A35" s="148"/>
      <c r="B35" s="148"/>
      <c r="C35" s="149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317"/>
    </row>
    <row r="36" spans="1:25" s="150" customFormat="1" ht="14.25" customHeight="1">
      <c r="A36" s="148"/>
      <c r="B36" s="148" t="s">
        <v>201</v>
      </c>
      <c r="C36" s="149"/>
      <c r="D36" s="27">
        <v>999</v>
      </c>
      <c r="E36" s="27">
        <v>37</v>
      </c>
      <c r="F36" s="27">
        <v>60</v>
      </c>
      <c r="G36" s="27">
        <v>88</v>
      </c>
      <c r="H36" s="27">
        <v>79</v>
      </c>
      <c r="I36" s="27">
        <v>62</v>
      </c>
      <c r="J36" s="27">
        <v>46</v>
      </c>
      <c r="K36" s="27">
        <v>33</v>
      </c>
      <c r="L36" s="27">
        <v>71</v>
      </c>
      <c r="M36" s="27">
        <v>104</v>
      </c>
      <c r="N36" s="27">
        <v>116</v>
      </c>
      <c r="O36" s="27">
        <v>96</v>
      </c>
      <c r="P36" s="27">
        <v>68</v>
      </c>
      <c r="Q36" s="27">
        <v>37</v>
      </c>
      <c r="R36" s="27">
        <v>39</v>
      </c>
      <c r="S36" s="27">
        <v>29</v>
      </c>
      <c r="T36" s="27">
        <v>34</v>
      </c>
      <c r="U36" s="27">
        <v>185</v>
      </c>
      <c r="V36" s="27">
        <v>712</v>
      </c>
      <c r="W36" s="27">
        <v>102</v>
      </c>
      <c r="X36" s="27" t="s">
        <v>274</v>
      </c>
      <c r="Y36" s="317" t="s">
        <v>462</v>
      </c>
    </row>
    <row r="37" spans="1:25" s="150" customFormat="1" ht="14.25" customHeight="1">
      <c r="A37" s="148"/>
      <c r="B37" s="148" t="s">
        <v>205</v>
      </c>
      <c r="C37" s="149"/>
      <c r="D37" s="27">
        <v>1656</v>
      </c>
      <c r="E37" s="27">
        <v>60</v>
      </c>
      <c r="F37" s="27">
        <v>109</v>
      </c>
      <c r="G37" s="27">
        <v>162</v>
      </c>
      <c r="H37" s="27">
        <v>141</v>
      </c>
      <c r="I37" s="27">
        <v>73</v>
      </c>
      <c r="J37" s="27">
        <v>72</v>
      </c>
      <c r="K37" s="27">
        <v>75</v>
      </c>
      <c r="L37" s="27">
        <v>126</v>
      </c>
      <c r="M37" s="27">
        <v>182</v>
      </c>
      <c r="N37" s="27">
        <v>168</v>
      </c>
      <c r="O37" s="27">
        <v>154</v>
      </c>
      <c r="P37" s="27">
        <v>98</v>
      </c>
      <c r="Q37" s="27">
        <v>72</v>
      </c>
      <c r="R37" s="27">
        <v>58</v>
      </c>
      <c r="S37" s="27">
        <v>55</v>
      </c>
      <c r="T37" s="27">
        <v>51</v>
      </c>
      <c r="U37" s="27">
        <v>331</v>
      </c>
      <c r="V37" s="27">
        <v>1161</v>
      </c>
      <c r="W37" s="27">
        <v>164</v>
      </c>
      <c r="X37" s="27" t="s">
        <v>274</v>
      </c>
      <c r="Y37" s="317" t="s">
        <v>463</v>
      </c>
    </row>
    <row r="38" spans="1:25" s="150" customFormat="1" ht="14.25" customHeight="1">
      <c r="A38" s="148"/>
      <c r="B38" s="148" t="s">
        <v>209</v>
      </c>
      <c r="C38" s="149"/>
      <c r="D38" s="27">
        <f>SUM(E38:T38)</f>
        <v>1337</v>
      </c>
      <c r="E38" s="27">
        <v>28</v>
      </c>
      <c r="F38" s="27">
        <v>88</v>
      </c>
      <c r="G38" s="27">
        <v>126</v>
      </c>
      <c r="H38" s="27">
        <v>128</v>
      </c>
      <c r="I38" s="27">
        <v>74</v>
      </c>
      <c r="J38" s="27">
        <v>64</v>
      </c>
      <c r="K38" s="27">
        <v>53</v>
      </c>
      <c r="L38" s="27">
        <v>85</v>
      </c>
      <c r="M38" s="27">
        <v>150</v>
      </c>
      <c r="N38" s="27">
        <v>159</v>
      </c>
      <c r="O38" s="27">
        <v>155</v>
      </c>
      <c r="P38" s="27">
        <v>66</v>
      </c>
      <c r="Q38" s="27">
        <v>65</v>
      </c>
      <c r="R38" s="27">
        <v>39</v>
      </c>
      <c r="S38" s="27">
        <v>24</v>
      </c>
      <c r="T38" s="27">
        <v>33</v>
      </c>
      <c r="U38" s="27">
        <v>242</v>
      </c>
      <c r="V38" s="27">
        <v>999</v>
      </c>
      <c r="W38" s="27">
        <v>96</v>
      </c>
      <c r="X38" s="27">
        <v>3</v>
      </c>
      <c r="Y38" s="317" t="s">
        <v>464</v>
      </c>
    </row>
    <row r="39" spans="1:25" s="150" customFormat="1" ht="14.25" customHeight="1">
      <c r="A39" s="148"/>
      <c r="B39" s="148" t="s">
        <v>211</v>
      </c>
      <c r="C39" s="149"/>
      <c r="D39" s="27" t="s">
        <v>274</v>
      </c>
      <c r="E39" s="27" t="s">
        <v>274</v>
      </c>
      <c r="F39" s="27" t="s">
        <v>274</v>
      </c>
      <c r="G39" s="27" t="s">
        <v>274</v>
      </c>
      <c r="H39" s="27" t="s">
        <v>274</v>
      </c>
      <c r="I39" s="27" t="s">
        <v>274</v>
      </c>
      <c r="J39" s="27" t="s">
        <v>274</v>
      </c>
      <c r="K39" s="27" t="s">
        <v>274</v>
      </c>
      <c r="L39" s="27" t="s">
        <v>274</v>
      </c>
      <c r="M39" s="27" t="s">
        <v>274</v>
      </c>
      <c r="N39" s="27" t="s">
        <v>274</v>
      </c>
      <c r="O39" s="27" t="s">
        <v>274</v>
      </c>
      <c r="P39" s="27" t="s">
        <v>274</v>
      </c>
      <c r="Q39" s="27" t="s">
        <v>274</v>
      </c>
      <c r="R39" s="27" t="s">
        <v>274</v>
      </c>
      <c r="S39" s="27" t="s">
        <v>274</v>
      </c>
      <c r="T39" s="27" t="s">
        <v>274</v>
      </c>
      <c r="U39" s="27" t="s">
        <v>274</v>
      </c>
      <c r="V39" s="27" t="s">
        <v>274</v>
      </c>
      <c r="W39" s="27" t="s">
        <v>274</v>
      </c>
      <c r="X39" s="27" t="s">
        <v>274</v>
      </c>
      <c r="Y39" s="317" t="s">
        <v>211</v>
      </c>
    </row>
    <row r="40" spans="1:25" s="150" customFormat="1" ht="14.25" customHeight="1">
      <c r="A40" s="148"/>
      <c r="B40" s="148" t="s">
        <v>214</v>
      </c>
      <c r="C40" s="149"/>
      <c r="D40" s="27" t="s">
        <v>274</v>
      </c>
      <c r="E40" s="27" t="s">
        <v>274</v>
      </c>
      <c r="F40" s="27" t="s">
        <v>274</v>
      </c>
      <c r="G40" s="27" t="s">
        <v>274</v>
      </c>
      <c r="H40" s="27" t="s">
        <v>274</v>
      </c>
      <c r="I40" s="27" t="s">
        <v>274</v>
      </c>
      <c r="J40" s="27" t="s">
        <v>274</v>
      </c>
      <c r="K40" s="27" t="s">
        <v>274</v>
      </c>
      <c r="L40" s="27" t="s">
        <v>274</v>
      </c>
      <c r="M40" s="27" t="s">
        <v>274</v>
      </c>
      <c r="N40" s="27" t="s">
        <v>274</v>
      </c>
      <c r="O40" s="27" t="s">
        <v>274</v>
      </c>
      <c r="P40" s="27" t="s">
        <v>274</v>
      </c>
      <c r="Q40" s="27" t="s">
        <v>274</v>
      </c>
      <c r="R40" s="27" t="s">
        <v>274</v>
      </c>
      <c r="S40" s="27" t="s">
        <v>274</v>
      </c>
      <c r="T40" s="27" t="s">
        <v>274</v>
      </c>
      <c r="U40" s="27" t="s">
        <v>274</v>
      </c>
      <c r="V40" s="27" t="s">
        <v>274</v>
      </c>
      <c r="W40" s="27" t="s">
        <v>274</v>
      </c>
      <c r="X40" s="27" t="s">
        <v>274</v>
      </c>
      <c r="Y40" s="317" t="s">
        <v>465</v>
      </c>
    </row>
    <row r="41" spans="1:25" s="150" customFormat="1" ht="14.25" customHeight="1">
      <c r="A41" s="148"/>
      <c r="B41" s="148"/>
      <c r="C41" s="149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317"/>
    </row>
    <row r="42" spans="1:25" s="150" customFormat="1" ht="14.25" customHeight="1">
      <c r="A42" s="148"/>
      <c r="B42" s="148" t="s">
        <v>221</v>
      </c>
      <c r="C42" s="149"/>
      <c r="D42" s="27">
        <v>2306</v>
      </c>
      <c r="E42" s="27">
        <v>89</v>
      </c>
      <c r="F42" s="27">
        <v>101</v>
      </c>
      <c r="G42" s="27">
        <v>76</v>
      </c>
      <c r="H42" s="27">
        <v>117</v>
      </c>
      <c r="I42" s="27">
        <v>88</v>
      </c>
      <c r="J42" s="27">
        <v>109</v>
      </c>
      <c r="K42" s="27">
        <v>138</v>
      </c>
      <c r="L42" s="27">
        <v>142</v>
      </c>
      <c r="M42" s="27">
        <v>139</v>
      </c>
      <c r="N42" s="27">
        <v>150</v>
      </c>
      <c r="O42" s="27">
        <v>171</v>
      </c>
      <c r="P42" s="27">
        <v>128</v>
      </c>
      <c r="Q42" s="27">
        <v>109</v>
      </c>
      <c r="R42" s="27">
        <v>118</v>
      </c>
      <c r="S42" s="27">
        <v>122</v>
      </c>
      <c r="T42" s="27">
        <v>509</v>
      </c>
      <c r="U42" s="27">
        <v>266</v>
      </c>
      <c r="V42" s="27">
        <v>1291</v>
      </c>
      <c r="W42" s="27">
        <v>749</v>
      </c>
      <c r="X42" s="27" t="s">
        <v>274</v>
      </c>
      <c r="Y42" s="317" t="s">
        <v>221</v>
      </c>
    </row>
    <row r="43" spans="1:25" s="150" customFormat="1" ht="14.25" customHeight="1">
      <c r="A43" s="148"/>
      <c r="B43" s="148" t="s">
        <v>225</v>
      </c>
      <c r="C43" s="149"/>
      <c r="D43" s="27">
        <v>9343</v>
      </c>
      <c r="E43" s="27">
        <v>421</v>
      </c>
      <c r="F43" s="27">
        <v>479</v>
      </c>
      <c r="G43" s="27">
        <v>517</v>
      </c>
      <c r="H43" s="27">
        <v>564</v>
      </c>
      <c r="I43" s="27">
        <v>489</v>
      </c>
      <c r="J43" s="27">
        <v>603</v>
      </c>
      <c r="K43" s="27">
        <v>562</v>
      </c>
      <c r="L43" s="27">
        <v>652</v>
      </c>
      <c r="M43" s="27">
        <v>626</v>
      </c>
      <c r="N43" s="27">
        <v>779</v>
      </c>
      <c r="O43" s="27">
        <v>816</v>
      </c>
      <c r="P43" s="27">
        <v>614</v>
      </c>
      <c r="Q43" s="27">
        <v>504</v>
      </c>
      <c r="R43" s="27">
        <v>525</v>
      </c>
      <c r="S43" s="27">
        <v>446</v>
      </c>
      <c r="T43" s="27">
        <v>742</v>
      </c>
      <c r="U43" s="27">
        <v>1417</v>
      </c>
      <c r="V43" s="27">
        <v>6209</v>
      </c>
      <c r="W43" s="27">
        <v>1713</v>
      </c>
      <c r="X43" s="27">
        <v>6</v>
      </c>
      <c r="Y43" s="317" t="s">
        <v>225</v>
      </c>
    </row>
    <row r="44" spans="1:25" s="150" customFormat="1" ht="14.25" customHeight="1">
      <c r="A44" s="148"/>
      <c r="B44" s="148" t="s">
        <v>228</v>
      </c>
      <c r="C44" s="149"/>
      <c r="D44" s="27">
        <v>2436</v>
      </c>
      <c r="E44" s="27">
        <v>127</v>
      </c>
      <c r="F44" s="27">
        <v>140</v>
      </c>
      <c r="G44" s="27">
        <v>105</v>
      </c>
      <c r="H44" s="27">
        <v>90</v>
      </c>
      <c r="I44" s="27">
        <v>126</v>
      </c>
      <c r="J44" s="27">
        <v>231</v>
      </c>
      <c r="K44" s="27">
        <v>230</v>
      </c>
      <c r="L44" s="27">
        <v>185</v>
      </c>
      <c r="M44" s="27">
        <v>130</v>
      </c>
      <c r="N44" s="27">
        <v>169</v>
      </c>
      <c r="O44" s="27">
        <v>172</v>
      </c>
      <c r="P44" s="27">
        <v>181</v>
      </c>
      <c r="Q44" s="27">
        <v>145</v>
      </c>
      <c r="R44" s="27">
        <v>133</v>
      </c>
      <c r="S44" s="27">
        <v>127</v>
      </c>
      <c r="T44" s="27">
        <v>145</v>
      </c>
      <c r="U44" s="27">
        <v>372</v>
      </c>
      <c r="V44" s="27">
        <v>1659</v>
      </c>
      <c r="W44" s="27">
        <v>405</v>
      </c>
      <c r="X44" s="27">
        <v>2</v>
      </c>
      <c r="Y44" s="317" t="s">
        <v>228</v>
      </c>
    </row>
    <row r="45" spans="1:25" s="150" customFormat="1" ht="14.25" customHeight="1">
      <c r="A45" s="148"/>
      <c r="B45" s="148" t="s">
        <v>230</v>
      </c>
      <c r="C45" s="149"/>
      <c r="D45" s="27">
        <v>617</v>
      </c>
      <c r="E45" s="27">
        <v>41</v>
      </c>
      <c r="F45" s="27">
        <v>28</v>
      </c>
      <c r="G45" s="27">
        <v>27</v>
      </c>
      <c r="H45" s="27">
        <v>33</v>
      </c>
      <c r="I45" s="27">
        <v>29</v>
      </c>
      <c r="J45" s="27">
        <v>58</v>
      </c>
      <c r="K45" s="27">
        <v>51</v>
      </c>
      <c r="L45" s="27">
        <v>49</v>
      </c>
      <c r="M45" s="27">
        <v>30</v>
      </c>
      <c r="N45" s="27">
        <v>43</v>
      </c>
      <c r="O45" s="27">
        <v>65</v>
      </c>
      <c r="P45" s="27">
        <v>47</v>
      </c>
      <c r="Q45" s="27">
        <v>31</v>
      </c>
      <c r="R45" s="27">
        <v>29</v>
      </c>
      <c r="S45" s="27">
        <v>26</v>
      </c>
      <c r="T45" s="27">
        <v>30</v>
      </c>
      <c r="U45" s="27">
        <v>96</v>
      </c>
      <c r="V45" s="27">
        <v>436</v>
      </c>
      <c r="W45" s="27">
        <v>85</v>
      </c>
      <c r="X45" s="27" t="s">
        <v>274</v>
      </c>
      <c r="Y45" s="317" t="s">
        <v>230</v>
      </c>
    </row>
    <row r="46" spans="1:25" s="150" customFormat="1" ht="14.25" customHeight="1">
      <c r="A46" s="148"/>
      <c r="B46" s="148" t="s">
        <v>232</v>
      </c>
      <c r="C46" s="149"/>
      <c r="D46" s="27">
        <v>1955</v>
      </c>
      <c r="E46" s="27">
        <v>85</v>
      </c>
      <c r="F46" s="27">
        <v>96</v>
      </c>
      <c r="G46" s="27">
        <v>116</v>
      </c>
      <c r="H46" s="27">
        <v>121</v>
      </c>
      <c r="I46" s="27">
        <v>102</v>
      </c>
      <c r="J46" s="27">
        <v>173</v>
      </c>
      <c r="K46" s="27">
        <v>153</v>
      </c>
      <c r="L46" s="27">
        <v>131</v>
      </c>
      <c r="M46" s="27">
        <v>109</v>
      </c>
      <c r="N46" s="27">
        <v>144</v>
      </c>
      <c r="O46" s="27">
        <v>171</v>
      </c>
      <c r="P46" s="27">
        <v>131</v>
      </c>
      <c r="Q46" s="27">
        <v>136</v>
      </c>
      <c r="R46" s="27">
        <v>112</v>
      </c>
      <c r="S46" s="27">
        <v>71</v>
      </c>
      <c r="T46" s="27">
        <v>104</v>
      </c>
      <c r="U46" s="27">
        <v>297</v>
      </c>
      <c r="V46" s="27">
        <v>1371</v>
      </c>
      <c r="W46" s="27">
        <v>287</v>
      </c>
      <c r="X46" s="27">
        <v>7</v>
      </c>
      <c r="Y46" s="317" t="s">
        <v>466</v>
      </c>
    </row>
    <row r="47" spans="1:25" s="150" customFormat="1" ht="14.25" customHeight="1">
      <c r="A47" s="148"/>
      <c r="B47" s="148"/>
      <c r="C47" s="149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317"/>
    </row>
    <row r="48" spans="1:25" s="150" customFormat="1" ht="14.25" customHeight="1">
      <c r="A48" s="148"/>
      <c r="B48" s="148" t="s">
        <v>239</v>
      </c>
      <c r="C48" s="149"/>
      <c r="D48" s="27">
        <v>3079</v>
      </c>
      <c r="E48" s="27">
        <v>161</v>
      </c>
      <c r="F48" s="27">
        <v>155</v>
      </c>
      <c r="G48" s="27">
        <v>135</v>
      </c>
      <c r="H48" s="27">
        <v>158</v>
      </c>
      <c r="I48" s="27">
        <v>174</v>
      </c>
      <c r="J48" s="27">
        <v>246</v>
      </c>
      <c r="K48" s="27">
        <v>235</v>
      </c>
      <c r="L48" s="27">
        <v>197</v>
      </c>
      <c r="M48" s="27">
        <v>189</v>
      </c>
      <c r="N48" s="27">
        <v>208</v>
      </c>
      <c r="O48" s="27">
        <v>264</v>
      </c>
      <c r="P48" s="27">
        <v>221</v>
      </c>
      <c r="Q48" s="27">
        <v>184</v>
      </c>
      <c r="R48" s="27">
        <v>220</v>
      </c>
      <c r="S48" s="27">
        <v>137</v>
      </c>
      <c r="T48" s="27">
        <v>195</v>
      </c>
      <c r="U48" s="27">
        <v>451</v>
      </c>
      <c r="V48" s="27">
        <v>2076</v>
      </c>
      <c r="W48" s="27">
        <v>552</v>
      </c>
      <c r="X48" s="27">
        <v>5</v>
      </c>
      <c r="Y48" s="317" t="s">
        <v>467</v>
      </c>
    </row>
    <row r="49" spans="1:25" s="150" customFormat="1" ht="14.25" customHeight="1">
      <c r="A49" s="148"/>
      <c r="B49" s="148" t="s">
        <v>243</v>
      </c>
      <c r="C49" s="149"/>
      <c r="D49" s="27">
        <v>2481</v>
      </c>
      <c r="E49" s="27">
        <v>132</v>
      </c>
      <c r="F49" s="27">
        <v>120</v>
      </c>
      <c r="G49" s="27">
        <v>106</v>
      </c>
      <c r="H49" s="27">
        <v>137</v>
      </c>
      <c r="I49" s="27">
        <v>183</v>
      </c>
      <c r="J49" s="27">
        <v>255</v>
      </c>
      <c r="K49" s="27">
        <v>202</v>
      </c>
      <c r="L49" s="27">
        <v>148</v>
      </c>
      <c r="M49" s="27">
        <v>160</v>
      </c>
      <c r="N49" s="27">
        <v>188</v>
      </c>
      <c r="O49" s="27">
        <v>226</v>
      </c>
      <c r="P49" s="27">
        <v>178</v>
      </c>
      <c r="Q49" s="27">
        <v>139</v>
      </c>
      <c r="R49" s="27">
        <v>113</v>
      </c>
      <c r="S49" s="27">
        <v>77</v>
      </c>
      <c r="T49" s="27">
        <v>117</v>
      </c>
      <c r="U49" s="27">
        <v>358</v>
      </c>
      <c r="V49" s="27">
        <v>1816</v>
      </c>
      <c r="W49" s="27">
        <v>307</v>
      </c>
      <c r="X49" s="27">
        <v>10</v>
      </c>
      <c r="Y49" s="317" t="s">
        <v>468</v>
      </c>
    </row>
    <row r="50" spans="1:25" s="150" customFormat="1" ht="14.25" customHeight="1">
      <c r="A50" s="148"/>
      <c r="B50" s="148" t="s">
        <v>247</v>
      </c>
      <c r="C50" s="149"/>
      <c r="D50" s="27">
        <v>3012</v>
      </c>
      <c r="E50" s="27">
        <v>170</v>
      </c>
      <c r="F50" s="27">
        <v>130</v>
      </c>
      <c r="G50" s="27">
        <v>141</v>
      </c>
      <c r="H50" s="27">
        <v>161</v>
      </c>
      <c r="I50" s="27">
        <v>272</v>
      </c>
      <c r="J50" s="27">
        <v>336</v>
      </c>
      <c r="K50" s="27">
        <v>263</v>
      </c>
      <c r="L50" s="27">
        <v>202</v>
      </c>
      <c r="M50" s="27">
        <v>173</v>
      </c>
      <c r="N50" s="27">
        <v>240</v>
      </c>
      <c r="O50" s="27">
        <v>256</v>
      </c>
      <c r="P50" s="27">
        <v>185</v>
      </c>
      <c r="Q50" s="27">
        <v>155</v>
      </c>
      <c r="R50" s="27">
        <v>107</v>
      </c>
      <c r="S50" s="27">
        <v>106</v>
      </c>
      <c r="T50" s="27">
        <v>115</v>
      </c>
      <c r="U50" s="27">
        <v>441</v>
      </c>
      <c r="V50" s="27">
        <v>2243</v>
      </c>
      <c r="W50" s="27">
        <v>328</v>
      </c>
      <c r="X50" s="27">
        <v>1</v>
      </c>
      <c r="Y50" s="317" t="s">
        <v>469</v>
      </c>
    </row>
    <row r="51" spans="1:25" s="150" customFormat="1" ht="14.25" customHeight="1">
      <c r="A51" s="148"/>
      <c r="B51" s="148" t="s">
        <v>250</v>
      </c>
      <c r="C51" s="149"/>
      <c r="D51" s="27">
        <v>4337</v>
      </c>
      <c r="E51" s="27">
        <v>124</v>
      </c>
      <c r="F51" s="27">
        <v>150</v>
      </c>
      <c r="G51" s="27">
        <v>178</v>
      </c>
      <c r="H51" s="27">
        <v>218</v>
      </c>
      <c r="I51" s="27">
        <v>198</v>
      </c>
      <c r="J51" s="27">
        <v>271</v>
      </c>
      <c r="K51" s="27">
        <v>213</v>
      </c>
      <c r="L51" s="27">
        <v>208</v>
      </c>
      <c r="M51" s="27">
        <v>233</v>
      </c>
      <c r="N51" s="27">
        <v>312</v>
      </c>
      <c r="O51" s="27">
        <v>349</v>
      </c>
      <c r="P51" s="27">
        <v>311</v>
      </c>
      <c r="Q51" s="27">
        <v>328</v>
      </c>
      <c r="R51" s="27">
        <v>404</v>
      </c>
      <c r="S51" s="27">
        <v>324</v>
      </c>
      <c r="T51" s="27">
        <v>516</v>
      </c>
      <c r="U51" s="27">
        <v>452</v>
      </c>
      <c r="V51" s="27">
        <v>2641</v>
      </c>
      <c r="W51" s="27">
        <v>1244</v>
      </c>
      <c r="X51" s="27">
        <v>5</v>
      </c>
      <c r="Y51" s="317" t="s">
        <v>250</v>
      </c>
    </row>
    <row r="52" spans="1:25" s="150" customFormat="1" ht="12" customHeight="1">
      <c r="A52" s="148"/>
      <c r="B52" s="148" t="s">
        <v>252</v>
      </c>
      <c r="C52" s="149"/>
      <c r="D52" s="27">
        <v>4207</v>
      </c>
      <c r="E52" s="27">
        <v>185</v>
      </c>
      <c r="F52" s="27">
        <v>166</v>
      </c>
      <c r="G52" s="27">
        <v>215</v>
      </c>
      <c r="H52" s="27">
        <v>224</v>
      </c>
      <c r="I52" s="27">
        <v>398</v>
      </c>
      <c r="J52" s="27">
        <v>381</v>
      </c>
      <c r="K52" s="27">
        <v>276</v>
      </c>
      <c r="L52" s="27">
        <v>248</v>
      </c>
      <c r="M52" s="27">
        <v>232</v>
      </c>
      <c r="N52" s="27">
        <v>290</v>
      </c>
      <c r="O52" s="27">
        <v>348</v>
      </c>
      <c r="P52" s="27">
        <v>283</v>
      </c>
      <c r="Q52" s="27">
        <v>298</v>
      </c>
      <c r="R52" s="27">
        <v>233</v>
      </c>
      <c r="S52" s="27">
        <v>176</v>
      </c>
      <c r="T52" s="27">
        <v>254</v>
      </c>
      <c r="U52" s="27">
        <v>566</v>
      </c>
      <c r="V52" s="27">
        <v>2978</v>
      </c>
      <c r="W52" s="27">
        <v>663</v>
      </c>
      <c r="X52" s="27">
        <v>24</v>
      </c>
      <c r="Y52" s="317" t="s">
        <v>252</v>
      </c>
    </row>
    <row r="53" spans="1:25" s="150" customFormat="1" ht="14.25" customHeight="1">
      <c r="A53" s="148"/>
      <c r="B53" s="148"/>
      <c r="C53" s="149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83"/>
      <c r="Y53" s="317"/>
    </row>
    <row r="54" spans="1:25" s="150" customFormat="1" ht="14.25" customHeight="1">
      <c r="A54" s="148"/>
      <c r="B54" s="148"/>
      <c r="C54" s="149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83"/>
      <c r="Y54" s="317"/>
    </row>
    <row r="55" spans="1:25" s="150" customFormat="1" ht="14.25" customHeight="1">
      <c r="A55" s="148"/>
      <c r="B55" s="148"/>
      <c r="C55" s="149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83"/>
      <c r="Y55" s="317"/>
    </row>
    <row r="56" spans="1:25" s="150" customFormat="1" ht="10.5" customHeight="1">
      <c r="A56" s="155"/>
      <c r="B56" s="155"/>
      <c r="C56" s="156"/>
      <c r="D56" s="191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7"/>
      <c r="Y56" s="320"/>
    </row>
    <row r="57" ht="18.75" customHeight="1">
      <c r="B57" s="138" t="s">
        <v>435</v>
      </c>
    </row>
  </sheetData>
  <mergeCells count="20">
    <mergeCell ref="Y3:Y4"/>
    <mergeCell ref="A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T3:T4"/>
    <mergeCell ref="U3:W3"/>
    <mergeCell ref="O3:O4"/>
    <mergeCell ref="P3:P4"/>
    <mergeCell ref="Q3:Q4"/>
    <mergeCell ref="R3:R4"/>
  </mergeCells>
  <printOptions/>
  <pageMargins left="0.39" right="0.51" top="0.55" bottom="0.78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selection activeCell="A1" sqref="A1"/>
    </sheetView>
  </sheetViews>
  <sheetFormatPr defaultColWidth="7.50390625" defaultRowHeight="13.5"/>
  <cols>
    <col min="1" max="1" width="15.25390625" style="0" customWidth="1"/>
    <col min="2" max="19" width="9.125" style="0" customWidth="1"/>
    <col min="20" max="20" width="0.875" style="0" customWidth="1"/>
    <col min="21" max="21" width="10.375" style="0" customWidth="1"/>
  </cols>
  <sheetData>
    <row r="1" s="1" customFormat="1" ht="17.25" customHeight="1">
      <c r="A1" s="1" t="s">
        <v>470</v>
      </c>
    </row>
    <row r="2" spans="1:11" ht="9.75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21" s="85" customFormat="1" ht="19.5" customHeight="1">
      <c r="A3" s="330" t="s">
        <v>471</v>
      </c>
      <c r="B3" s="331" t="s">
        <v>589</v>
      </c>
      <c r="C3" s="332"/>
      <c r="D3" s="332"/>
      <c r="E3" s="332"/>
      <c r="F3" s="332"/>
      <c r="G3" s="332"/>
      <c r="H3" s="332"/>
      <c r="I3" s="332"/>
      <c r="J3" s="332"/>
      <c r="K3" s="270"/>
      <c r="L3" s="331" t="s">
        <v>590</v>
      </c>
      <c r="M3" s="332"/>
      <c r="N3" s="332"/>
      <c r="O3" s="332"/>
      <c r="P3" s="332"/>
      <c r="Q3" s="332"/>
      <c r="R3" s="332"/>
      <c r="S3" s="332"/>
      <c r="T3" s="333"/>
      <c r="U3" s="330" t="s">
        <v>591</v>
      </c>
    </row>
    <row r="4" spans="1:21" s="85" customFormat="1" ht="19.5" customHeight="1">
      <c r="A4" s="13"/>
      <c r="B4" s="272"/>
      <c r="C4" s="270"/>
      <c r="D4" s="270" t="s">
        <v>336</v>
      </c>
      <c r="E4" s="270"/>
      <c r="F4" s="270"/>
      <c r="G4" s="272" t="s">
        <v>472</v>
      </c>
      <c r="H4" s="270"/>
      <c r="I4" s="270" t="s">
        <v>337</v>
      </c>
      <c r="J4" s="270"/>
      <c r="K4" s="270"/>
      <c r="L4" s="272"/>
      <c r="M4" s="332" t="s">
        <v>336</v>
      </c>
      <c r="N4" s="332"/>
      <c r="O4" s="270"/>
      <c r="P4" s="272"/>
      <c r="Q4" s="332" t="s">
        <v>337</v>
      </c>
      <c r="R4" s="332"/>
      <c r="S4" s="270"/>
      <c r="T4" s="11"/>
      <c r="U4" s="13"/>
    </row>
    <row r="5" spans="1:21" s="85" customFormat="1" ht="19.5" customHeight="1">
      <c r="A5" s="334" t="s">
        <v>473</v>
      </c>
      <c r="B5" s="272" t="s">
        <v>474</v>
      </c>
      <c r="C5" s="272" t="s">
        <v>475</v>
      </c>
      <c r="D5" s="272" t="s">
        <v>476</v>
      </c>
      <c r="E5" s="272" t="s">
        <v>477</v>
      </c>
      <c r="F5" s="272" t="s">
        <v>478</v>
      </c>
      <c r="G5" s="272" t="s">
        <v>474</v>
      </c>
      <c r="H5" s="272" t="s">
        <v>475</v>
      </c>
      <c r="I5" s="272" t="s">
        <v>476</v>
      </c>
      <c r="J5" s="271" t="s">
        <v>477</v>
      </c>
      <c r="K5" s="272" t="s">
        <v>478</v>
      </c>
      <c r="L5" s="272" t="s">
        <v>475</v>
      </c>
      <c r="M5" s="272" t="s">
        <v>476</v>
      </c>
      <c r="N5" s="272" t="s">
        <v>477</v>
      </c>
      <c r="O5" s="272" t="s">
        <v>478</v>
      </c>
      <c r="P5" s="272" t="s">
        <v>475</v>
      </c>
      <c r="Q5" s="272" t="s">
        <v>476</v>
      </c>
      <c r="R5" s="272" t="s">
        <v>477</v>
      </c>
      <c r="S5" s="272" t="s">
        <v>478</v>
      </c>
      <c r="T5" s="18"/>
      <c r="U5" s="334" t="s">
        <v>473</v>
      </c>
    </row>
    <row r="6" spans="1:21" s="337" customFormat="1" ht="14.25" customHeight="1">
      <c r="A6" s="335"/>
      <c r="B6" s="336"/>
      <c r="T6" s="338"/>
      <c r="U6" s="339"/>
    </row>
    <row r="7" spans="1:21" s="342" customFormat="1" ht="14.25" customHeight="1">
      <c r="A7" s="340" t="s">
        <v>479</v>
      </c>
      <c r="B7" s="341"/>
      <c r="T7" s="343"/>
      <c r="U7" s="341" t="s">
        <v>480</v>
      </c>
    </row>
    <row r="8" spans="1:21" s="337" customFormat="1" ht="14.25" customHeight="1">
      <c r="A8" s="344"/>
      <c r="B8" s="336"/>
      <c r="T8" s="345"/>
      <c r="U8" s="336"/>
    </row>
    <row r="9" spans="1:21" s="342" customFormat="1" ht="14.25" customHeight="1">
      <c r="A9" s="340" t="s">
        <v>481</v>
      </c>
      <c r="B9" s="33">
        <v>112801</v>
      </c>
      <c r="C9" s="33">
        <v>32680</v>
      </c>
      <c r="D9" s="33">
        <v>71600</v>
      </c>
      <c r="E9" s="33">
        <v>3312</v>
      </c>
      <c r="F9" s="33">
        <v>4513</v>
      </c>
      <c r="G9" s="33">
        <v>137661</v>
      </c>
      <c r="H9" s="33">
        <v>33754</v>
      </c>
      <c r="I9" s="33">
        <v>71805</v>
      </c>
      <c r="J9" s="33">
        <v>20895</v>
      </c>
      <c r="K9" s="33">
        <v>10356</v>
      </c>
      <c r="L9" s="346">
        <f>ROUND(C9/$B9*100,1)</f>
        <v>29</v>
      </c>
      <c r="M9" s="346">
        <f>ROUND(D9/$B9*100,1)</f>
        <v>63.5</v>
      </c>
      <c r="N9" s="346">
        <f>ROUND(E9/$B9*100,1)</f>
        <v>2.9</v>
      </c>
      <c r="O9" s="346">
        <f>ROUND(F9/$B9*100,1)</f>
        <v>4</v>
      </c>
      <c r="P9" s="346">
        <f>ROUND(H9/$G9*100,1)</f>
        <v>24.5</v>
      </c>
      <c r="Q9" s="346">
        <f>ROUND(I9/$G9*100,1)</f>
        <v>52.2</v>
      </c>
      <c r="R9" s="346">
        <f>ROUND(J9/$G9*100,1)</f>
        <v>15.2</v>
      </c>
      <c r="S9" s="346">
        <f>ROUND(K9/$G9*100,1)</f>
        <v>7.5</v>
      </c>
      <c r="T9" s="343"/>
      <c r="U9" s="341" t="s">
        <v>482</v>
      </c>
    </row>
    <row r="10" spans="1:21" s="337" customFormat="1" ht="14.25" customHeight="1">
      <c r="A10" s="34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347"/>
      <c r="M10" s="347"/>
      <c r="N10" s="347"/>
      <c r="O10" s="347"/>
      <c r="P10" s="347"/>
      <c r="Q10" s="347"/>
      <c r="R10" s="347"/>
      <c r="S10" s="347"/>
      <c r="T10" s="345"/>
      <c r="U10" s="336"/>
    </row>
    <row r="11" spans="1:21" s="337" customFormat="1" ht="14.25" customHeight="1">
      <c r="A11" s="344" t="s">
        <v>483</v>
      </c>
      <c r="B11" s="27">
        <v>9168</v>
      </c>
      <c r="C11" s="27">
        <v>9135</v>
      </c>
      <c r="D11" s="27">
        <v>30</v>
      </c>
      <c r="E11" s="27">
        <v>1</v>
      </c>
      <c r="F11" s="27">
        <v>2</v>
      </c>
      <c r="G11" s="27">
        <v>8609</v>
      </c>
      <c r="H11" s="27">
        <v>8514</v>
      </c>
      <c r="I11" s="27">
        <v>86</v>
      </c>
      <c r="J11" s="27">
        <v>1</v>
      </c>
      <c r="K11" s="27">
        <v>7</v>
      </c>
      <c r="L11" s="347">
        <f aca="true" t="shared" si="0" ref="L11:O15">ROUND(C11/$B11*100,1)</f>
        <v>99.6</v>
      </c>
      <c r="M11" s="347">
        <f t="shared" si="0"/>
        <v>0.3</v>
      </c>
      <c r="N11" s="347">
        <f t="shared" si="0"/>
        <v>0</v>
      </c>
      <c r="O11" s="347">
        <f t="shared" si="0"/>
        <v>0</v>
      </c>
      <c r="P11" s="347">
        <f aca="true" t="shared" si="1" ref="P11:S15">ROUND(H11/$G11*100,1)</f>
        <v>98.9</v>
      </c>
      <c r="Q11" s="347">
        <f t="shared" si="1"/>
        <v>1</v>
      </c>
      <c r="R11" s="347">
        <f t="shared" si="1"/>
        <v>0</v>
      </c>
      <c r="S11" s="347">
        <f t="shared" si="1"/>
        <v>0.1</v>
      </c>
      <c r="T11" s="345"/>
      <c r="U11" s="336" t="s">
        <v>484</v>
      </c>
    </row>
    <row r="12" spans="1:21" s="337" customFormat="1" ht="14.25" customHeight="1">
      <c r="A12" s="344" t="s">
        <v>485</v>
      </c>
      <c r="B12" s="27">
        <v>8015</v>
      </c>
      <c r="C12" s="27">
        <v>7270</v>
      </c>
      <c r="D12" s="27">
        <v>694</v>
      </c>
      <c r="E12" s="27">
        <v>3</v>
      </c>
      <c r="F12" s="27">
        <v>47</v>
      </c>
      <c r="G12" s="27">
        <v>8907</v>
      </c>
      <c r="H12" s="27">
        <v>7724</v>
      </c>
      <c r="I12" s="27">
        <v>1060</v>
      </c>
      <c r="J12" s="27">
        <v>3</v>
      </c>
      <c r="K12" s="27">
        <v>118</v>
      </c>
      <c r="L12" s="347">
        <f t="shared" si="0"/>
        <v>90.7</v>
      </c>
      <c r="M12" s="347">
        <f t="shared" si="0"/>
        <v>8.7</v>
      </c>
      <c r="N12" s="347">
        <f t="shared" si="0"/>
        <v>0</v>
      </c>
      <c r="O12" s="347">
        <f t="shared" si="0"/>
        <v>0.6</v>
      </c>
      <c r="P12" s="347">
        <f t="shared" si="1"/>
        <v>86.7</v>
      </c>
      <c r="Q12" s="347">
        <f t="shared" si="1"/>
        <v>11.9</v>
      </c>
      <c r="R12" s="347">
        <f t="shared" si="1"/>
        <v>0</v>
      </c>
      <c r="S12" s="347">
        <f t="shared" si="1"/>
        <v>1.3</v>
      </c>
      <c r="T12" s="345"/>
      <c r="U12" s="336" t="s">
        <v>486</v>
      </c>
    </row>
    <row r="13" spans="1:21" s="337" customFormat="1" ht="14.25" customHeight="1">
      <c r="A13" s="344" t="s">
        <v>487</v>
      </c>
      <c r="B13" s="27">
        <v>9321</v>
      </c>
      <c r="C13" s="27">
        <v>6054</v>
      </c>
      <c r="D13" s="27">
        <v>3092</v>
      </c>
      <c r="E13" s="27">
        <v>1</v>
      </c>
      <c r="F13" s="27">
        <v>174</v>
      </c>
      <c r="G13" s="27">
        <v>10189</v>
      </c>
      <c r="H13" s="27">
        <v>5696</v>
      </c>
      <c r="I13" s="27">
        <v>4019</v>
      </c>
      <c r="J13" s="27">
        <v>16</v>
      </c>
      <c r="K13" s="27">
        <v>453</v>
      </c>
      <c r="L13" s="347">
        <f t="shared" si="0"/>
        <v>65</v>
      </c>
      <c r="M13" s="347">
        <f t="shared" si="0"/>
        <v>33.2</v>
      </c>
      <c r="N13" s="347">
        <f t="shared" si="0"/>
        <v>0</v>
      </c>
      <c r="O13" s="347">
        <f t="shared" si="0"/>
        <v>1.9</v>
      </c>
      <c r="P13" s="347">
        <f t="shared" si="1"/>
        <v>55.9</v>
      </c>
      <c r="Q13" s="347">
        <f t="shared" si="1"/>
        <v>39.4</v>
      </c>
      <c r="R13" s="347">
        <f t="shared" si="1"/>
        <v>0.2</v>
      </c>
      <c r="S13" s="347">
        <f t="shared" si="1"/>
        <v>4.4</v>
      </c>
      <c r="T13" s="345"/>
      <c r="U13" s="336" t="s">
        <v>488</v>
      </c>
    </row>
    <row r="14" spans="1:21" s="337" customFormat="1" ht="14.25" customHeight="1">
      <c r="A14" s="344" t="s">
        <v>489</v>
      </c>
      <c r="B14" s="27">
        <v>8129</v>
      </c>
      <c r="C14" s="27">
        <v>3217</v>
      </c>
      <c r="D14" s="27">
        <v>4638</v>
      </c>
      <c r="E14" s="27">
        <v>5</v>
      </c>
      <c r="F14" s="27">
        <v>267</v>
      </c>
      <c r="G14" s="27">
        <v>9304</v>
      </c>
      <c r="H14" s="27">
        <v>3033</v>
      </c>
      <c r="I14" s="27">
        <v>5557</v>
      </c>
      <c r="J14" s="27">
        <v>27</v>
      </c>
      <c r="K14" s="27">
        <v>673</v>
      </c>
      <c r="L14" s="347">
        <f t="shared" si="0"/>
        <v>39.6</v>
      </c>
      <c r="M14" s="347">
        <f t="shared" si="0"/>
        <v>57.1</v>
      </c>
      <c r="N14" s="347">
        <f t="shared" si="0"/>
        <v>0.1</v>
      </c>
      <c r="O14" s="347">
        <f t="shared" si="0"/>
        <v>3.3</v>
      </c>
      <c r="P14" s="347">
        <f t="shared" si="1"/>
        <v>32.6</v>
      </c>
      <c r="Q14" s="347">
        <f t="shared" si="1"/>
        <v>59.7</v>
      </c>
      <c r="R14" s="347">
        <f t="shared" si="1"/>
        <v>0.3</v>
      </c>
      <c r="S14" s="347">
        <f t="shared" si="1"/>
        <v>7.2</v>
      </c>
      <c r="T14" s="345"/>
      <c r="U14" s="336" t="s">
        <v>490</v>
      </c>
    </row>
    <row r="15" spans="1:21" s="337" customFormat="1" ht="14.25" customHeight="1">
      <c r="A15" s="344" t="s">
        <v>491</v>
      </c>
      <c r="B15" s="27">
        <v>7671</v>
      </c>
      <c r="C15" s="27">
        <v>1791</v>
      </c>
      <c r="D15" s="27">
        <v>5438</v>
      </c>
      <c r="E15" s="27">
        <v>17</v>
      </c>
      <c r="F15" s="27">
        <v>350</v>
      </c>
      <c r="G15" s="27">
        <v>9223</v>
      </c>
      <c r="H15" s="27">
        <v>1829</v>
      </c>
      <c r="I15" s="27">
        <v>6329</v>
      </c>
      <c r="J15" s="27">
        <v>65</v>
      </c>
      <c r="K15" s="27">
        <v>929</v>
      </c>
      <c r="L15" s="347">
        <f t="shared" si="0"/>
        <v>23.3</v>
      </c>
      <c r="M15" s="347">
        <f t="shared" si="0"/>
        <v>70.9</v>
      </c>
      <c r="N15" s="347">
        <f t="shared" si="0"/>
        <v>0.2</v>
      </c>
      <c r="O15" s="347">
        <f t="shared" si="0"/>
        <v>4.6</v>
      </c>
      <c r="P15" s="347">
        <f t="shared" si="1"/>
        <v>19.8</v>
      </c>
      <c r="Q15" s="347">
        <f t="shared" si="1"/>
        <v>68.6</v>
      </c>
      <c r="R15" s="347">
        <f t="shared" si="1"/>
        <v>0.7</v>
      </c>
      <c r="S15" s="347">
        <f t="shared" si="1"/>
        <v>10.1</v>
      </c>
      <c r="T15" s="345"/>
      <c r="U15" s="336" t="s">
        <v>492</v>
      </c>
    </row>
    <row r="16" spans="1:21" s="337" customFormat="1" ht="14.25" customHeight="1">
      <c r="A16" s="344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47"/>
      <c r="M16" s="347"/>
      <c r="N16" s="347"/>
      <c r="O16" s="347"/>
      <c r="P16" s="347"/>
      <c r="Q16" s="347"/>
      <c r="R16" s="347"/>
      <c r="S16" s="347"/>
      <c r="T16" s="345"/>
      <c r="U16" s="336"/>
    </row>
    <row r="17" spans="1:21" s="337" customFormat="1" ht="14.25" customHeight="1">
      <c r="A17" s="344" t="s">
        <v>493</v>
      </c>
      <c r="B17" s="27">
        <v>8213</v>
      </c>
      <c r="C17" s="27">
        <v>1327</v>
      </c>
      <c r="D17" s="27">
        <v>6355</v>
      </c>
      <c r="E17" s="27">
        <v>27</v>
      </c>
      <c r="F17" s="27">
        <v>420</v>
      </c>
      <c r="G17" s="27">
        <v>9617</v>
      </c>
      <c r="H17" s="27">
        <v>1321</v>
      </c>
      <c r="I17" s="27">
        <v>6976</v>
      </c>
      <c r="J17" s="27">
        <v>168</v>
      </c>
      <c r="K17" s="27">
        <v>1100</v>
      </c>
      <c r="L17" s="347">
        <f aca="true" t="shared" si="2" ref="L17:O21">ROUND(C17/$B17*100,1)</f>
        <v>16.2</v>
      </c>
      <c r="M17" s="347">
        <f t="shared" si="2"/>
        <v>77.4</v>
      </c>
      <c r="N17" s="347">
        <f t="shared" si="2"/>
        <v>0.3</v>
      </c>
      <c r="O17" s="347">
        <f t="shared" si="2"/>
        <v>5.1</v>
      </c>
      <c r="P17" s="347">
        <f aca="true" t="shared" si="3" ref="P17:S21">ROUND(H17/$G17*100,1)</f>
        <v>13.7</v>
      </c>
      <c r="Q17" s="347">
        <f t="shared" si="3"/>
        <v>72.5</v>
      </c>
      <c r="R17" s="347">
        <f t="shared" si="3"/>
        <v>1.7</v>
      </c>
      <c r="S17" s="347">
        <f t="shared" si="3"/>
        <v>11.4</v>
      </c>
      <c r="T17" s="345"/>
      <c r="U17" s="336" t="s">
        <v>494</v>
      </c>
    </row>
    <row r="18" spans="1:21" s="337" customFormat="1" ht="14.25" customHeight="1">
      <c r="A18" s="344" t="s">
        <v>495</v>
      </c>
      <c r="B18" s="27">
        <v>10189</v>
      </c>
      <c r="C18" s="27">
        <v>1356</v>
      </c>
      <c r="D18" s="27">
        <v>8061</v>
      </c>
      <c r="E18" s="27">
        <v>82</v>
      </c>
      <c r="F18" s="27">
        <v>599</v>
      </c>
      <c r="G18" s="27">
        <v>11588</v>
      </c>
      <c r="H18" s="27">
        <v>1183</v>
      </c>
      <c r="I18" s="27">
        <v>8504</v>
      </c>
      <c r="J18" s="27">
        <v>351</v>
      </c>
      <c r="K18" s="27">
        <v>1482</v>
      </c>
      <c r="L18" s="347">
        <f t="shared" si="2"/>
        <v>13.3</v>
      </c>
      <c r="M18" s="347">
        <f t="shared" si="2"/>
        <v>79.1</v>
      </c>
      <c r="N18" s="347">
        <f t="shared" si="2"/>
        <v>0.8</v>
      </c>
      <c r="O18" s="347">
        <f t="shared" si="2"/>
        <v>5.9</v>
      </c>
      <c r="P18" s="347">
        <f t="shared" si="3"/>
        <v>10.2</v>
      </c>
      <c r="Q18" s="347">
        <f t="shared" si="3"/>
        <v>73.4</v>
      </c>
      <c r="R18" s="347">
        <f t="shared" si="3"/>
        <v>3</v>
      </c>
      <c r="S18" s="347">
        <f t="shared" si="3"/>
        <v>12.8</v>
      </c>
      <c r="T18" s="345"/>
      <c r="U18" s="336" t="s">
        <v>496</v>
      </c>
    </row>
    <row r="19" spans="1:21" s="337" customFormat="1" ht="14.25" customHeight="1">
      <c r="A19" s="344" t="s">
        <v>497</v>
      </c>
      <c r="B19" s="27">
        <v>11846</v>
      </c>
      <c r="C19" s="27">
        <v>1150</v>
      </c>
      <c r="D19" s="27">
        <v>9676</v>
      </c>
      <c r="E19" s="27">
        <v>131</v>
      </c>
      <c r="F19" s="27">
        <v>764</v>
      </c>
      <c r="G19" s="27">
        <v>13591</v>
      </c>
      <c r="H19" s="27">
        <v>1147</v>
      </c>
      <c r="I19" s="27">
        <v>9947</v>
      </c>
      <c r="J19" s="27">
        <v>687</v>
      </c>
      <c r="K19" s="27">
        <v>1704</v>
      </c>
      <c r="L19" s="347">
        <f t="shared" si="2"/>
        <v>9.7</v>
      </c>
      <c r="M19" s="347">
        <f t="shared" si="2"/>
        <v>81.7</v>
      </c>
      <c r="N19" s="347">
        <f t="shared" si="2"/>
        <v>1.1</v>
      </c>
      <c r="O19" s="347">
        <f t="shared" si="2"/>
        <v>6.4</v>
      </c>
      <c r="P19" s="347">
        <f t="shared" si="3"/>
        <v>8.4</v>
      </c>
      <c r="Q19" s="347">
        <f t="shared" si="3"/>
        <v>73.2</v>
      </c>
      <c r="R19" s="347">
        <f t="shared" si="3"/>
        <v>5.1</v>
      </c>
      <c r="S19" s="347">
        <f t="shared" si="3"/>
        <v>12.5</v>
      </c>
      <c r="T19" s="345"/>
      <c r="U19" s="336" t="s">
        <v>498</v>
      </c>
    </row>
    <row r="20" spans="1:21" s="337" customFormat="1" ht="14.25" customHeight="1">
      <c r="A20" s="344" t="s">
        <v>499</v>
      </c>
      <c r="B20" s="27">
        <v>9205</v>
      </c>
      <c r="C20" s="27">
        <v>538</v>
      </c>
      <c r="D20" s="27">
        <v>7756</v>
      </c>
      <c r="E20" s="27">
        <v>181</v>
      </c>
      <c r="F20" s="27">
        <v>640</v>
      </c>
      <c r="G20" s="27">
        <v>11281</v>
      </c>
      <c r="H20" s="27">
        <v>765</v>
      </c>
      <c r="I20" s="27">
        <v>8121</v>
      </c>
      <c r="J20" s="27">
        <v>1026</v>
      </c>
      <c r="K20" s="27">
        <v>1284</v>
      </c>
      <c r="L20" s="347">
        <f t="shared" si="2"/>
        <v>5.8</v>
      </c>
      <c r="M20" s="347">
        <f t="shared" si="2"/>
        <v>84.3</v>
      </c>
      <c r="N20" s="347">
        <f t="shared" si="2"/>
        <v>2</v>
      </c>
      <c r="O20" s="347">
        <f t="shared" si="2"/>
        <v>7</v>
      </c>
      <c r="P20" s="347">
        <f t="shared" si="3"/>
        <v>6.8</v>
      </c>
      <c r="Q20" s="347">
        <f t="shared" si="3"/>
        <v>72</v>
      </c>
      <c r="R20" s="347">
        <f t="shared" si="3"/>
        <v>9.1</v>
      </c>
      <c r="S20" s="347">
        <f t="shared" si="3"/>
        <v>11.4</v>
      </c>
      <c r="T20" s="345"/>
      <c r="U20" s="336" t="s">
        <v>500</v>
      </c>
    </row>
    <row r="21" spans="1:21" s="337" customFormat="1" ht="14.25" customHeight="1">
      <c r="A21" s="344" t="s">
        <v>501</v>
      </c>
      <c r="B21" s="27">
        <v>8417</v>
      </c>
      <c r="C21" s="27">
        <v>368</v>
      </c>
      <c r="D21" s="27">
        <v>7157</v>
      </c>
      <c r="E21" s="27">
        <v>305</v>
      </c>
      <c r="F21" s="27">
        <v>524</v>
      </c>
      <c r="G21" s="27">
        <v>10636</v>
      </c>
      <c r="H21" s="27">
        <v>658</v>
      </c>
      <c r="I21" s="27">
        <v>7288</v>
      </c>
      <c r="J21" s="27">
        <v>1699</v>
      </c>
      <c r="K21" s="27">
        <v>908</v>
      </c>
      <c r="L21" s="347">
        <f t="shared" si="2"/>
        <v>4.4</v>
      </c>
      <c r="M21" s="347">
        <f t="shared" si="2"/>
        <v>85</v>
      </c>
      <c r="N21" s="347">
        <f t="shared" si="2"/>
        <v>3.6</v>
      </c>
      <c r="O21" s="347">
        <f t="shared" si="2"/>
        <v>6.2</v>
      </c>
      <c r="P21" s="347">
        <f t="shared" si="3"/>
        <v>6.2</v>
      </c>
      <c r="Q21" s="347">
        <f t="shared" si="3"/>
        <v>68.5</v>
      </c>
      <c r="R21" s="347">
        <f t="shared" si="3"/>
        <v>16</v>
      </c>
      <c r="S21" s="347">
        <f t="shared" si="3"/>
        <v>8.5</v>
      </c>
      <c r="T21" s="345"/>
      <c r="U21" s="336" t="s">
        <v>502</v>
      </c>
    </row>
    <row r="22" spans="1:21" s="337" customFormat="1" ht="14.25" customHeight="1">
      <c r="A22" s="344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47"/>
      <c r="M22" s="347"/>
      <c r="N22" s="347"/>
      <c r="O22" s="347"/>
      <c r="P22" s="347"/>
      <c r="Q22" s="347"/>
      <c r="R22" s="347"/>
      <c r="S22" s="347"/>
      <c r="T22" s="345"/>
      <c r="U22" s="336"/>
    </row>
    <row r="23" spans="1:21" s="337" customFormat="1" ht="14.25" customHeight="1">
      <c r="A23" s="344" t="s">
        <v>503</v>
      </c>
      <c r="B23" s="27">
        <v>8102</v>
      </c>
      <c r="C23" s="27">
        <v>255</v>
      </c>
      <c r="D23" s="27">
        <v>6993</v>
      </c>
      <c r="E23" s="27">
        <v>444</v>
      </c>
      <c r="F23" s="27">
        <v>357</v>
      </c>
      <c r="G23" s="27">
        <v>10506</v>
      </c>
      <c r="H23" s="27">
        <v>691</v>
      </c>
      <c r="I23" s="27">
        <v>6426</v>
      </c>
      <c r="J23" s="27">
        <v>2694</v>
      </c>
      <c r="K23" s="27">
        <v>611</v>
      </c>
      <c r="L23" s="347">
        <f aca="true" t="shared" si="4" ref="L23:O27">ROUND(C23/$B23*100,1)</f>
        <v>3.1</v>
      </c>
      <c r="M23" s="347">
        <f t="shared" si="4"/>
        <v>86.3</v>
      </c>
      <c r="N23" s="347">
        <f t="shared" si="4"/>
        <v>5.5</v>
      </c>
      <c r="O23" s="347">
        <f t="shared" si="4"/>
        <v>4.4</v>
      </c>
      <c r="P23" s="347">
        <f aca="true" t="shared" si="5" ref="P23:S27">ROUND(H23/$G23*100,1)</f>
        <v>6.6</v>
      </c>
      <c r="Q23" s="347">
        <f t="shared" si="5"/>
        <v>61.2</v>
      </c>
      <c r="R23" s="347">
        <f t="shared" si="5"/>
        <v>25.6</v>
      </c>
      <c r="S23" s="347">
        <f t="shared" si="5"/>
        <v>5.8</v>
      </c>
      <c r="T23" s="345"/>
      <c r="U23" s="336" t="s">
        <v>504</v>
      </c>
    </row>
    <row r="24" spans="1:21" s="337" customFormat="1" ht="14.25" customHeight="1">
      <c r="A24" s="344" t="s">
        <v>505</v>
      </c>
      <c r="B24" s="27">
        <v>6716</v>
      </c>
      <c r="C24" s="27">
        <v>122</v>
      </c>
      <c r="D24" s="27">
        <v>5787</v>
      </c>
      <c r="E24" s="27">
        <v>551</v>
      </c>
      <c r="F24" s="27">
        <v>208</v>
      </c>
      <c r="G24" s="27">
        <v>8991</v>
      </c>
      <c r="H24" s="27">
        <v>581</v>
      </c>
      <c r="I24" s="27">
        <v>4289</v>
      </c>
      <c r="J24" s="27">
        <v>3540</v>
      </c>
      <c r="K24" s="27">
        <v>508</v>
      </c>
      <c r="L24" s="347">
        <f t="shared" si="4"/>
        <v>1.8</v>
      </c>
      <c r="M24" s="347">
        <f t="shared" si="4"/>
        <v>86.2</v>
      </c>
      <c r="N24" s="347">
        <f t="shared" si="4"/>
        <v>8.2</v>
      </c>
      <c r="O24" s="347">
        <f t="shared" si="4"/>
        <v>3.1</v>
      </c>
      <c r="P24" s="347">
        <f t="shared" si="5"/>
        <v>6.5</v>
      </c>
      <c r="Q24" s="347">
        <f t="shared" si="5"/>
        <v>47.7</v>
      </c>
      <c r="R24" s="347">
        <f t="shared" si="5"/>
        <v>39.4</v>
      </c>
      <c r="S24" s="347">
        <f t="shared" si="5"/>
        <v>5.7</v>
      </c>
      <c r="T24" s="345"/>
      <c r="U24" s="336" t="s">
        <v>506</v>
      </c>
    </row>
    <row r="25" spans="1:21" s="337" customFormat="1" ht="14.25" customHeight="1">
      <c r="A25" s="344" t="s">
        <v>507</v>
      </c>
      <c r="B25" s="27">
        <v>4073</v>
      </c>
      <c r="C25" s="27">
        <v>63</v>
      </c>
      <c r="D25" s="27">
        <v>3323</v>
      </c>
      <c r="E25" s="27">
        <v>553</v>
      </c>
      <c r="F25" s="27">
        <v>100</v>
      </c>
      <c r="G25" s="27">
        <v>6971</v>
      </c>
      <c r="H25" s="27">
        <v>354</v>
      </c>
      <c r="I25" s="27">
        <v>2211</v>
      </c>
      <c r="J25" s="27">
        <v>3995</v>
      </c>
      <c r="K25" s="27">
        <v>329</v>
      </c>
      <c r="L25" s="347">
        <f t="shared" si="4"/>
        <v>1.5</v>
      </c>
      <c r="M25" s="347">
        <f t="shared" si="4"/>
        <v>81.6</v>
      </c>
      <c r="N25" s="347">
        <f t="shared" si="4"/>
        <v>13.6</v>
      </c>
      <c r="O25" s="347">
        <f t="shared" si="4"/>
        <v>2.5</v>
      </c>
      <c r="P25" s="347">
        <f t="shared" si="5"/>
        <v>5.1</v>
      </c>
      <c r="Q25" s="347">
        <f t="shared" si="5"/>
        <v>31.7</v>
      </c>
      <c r="R25" s="347">
        <f t="shared" si="5"/>
        <v>57.3</v>
      </c>
      <c r="S25" s="347">
        <f t="shared" si="5"/>
        <v>4.7</v>
      </c>
      <c r="T25" s="345"/>
      <c r="U25" s="336" t="s">
        <v>508</v>
      </c>
    </row>
    <row r="26" spans="1:21" s="337" customFormat="1" ht="14.25" customHeight="1">
      <c r="A26" s="344" t="s">
        <v>509</v>
      </c>
      <c r="B26" s="27">
        <v>2303</v>
      </c>
      <c r="C26" s="27">
        <v>21</v>
      </c>
      <c r="D26" s="27">
        <v>1757</v>
      </c>
      <c r="E26" s="27">
        <v>472</v>
      </c>
      <c r="F26" s="27">
        <v>39</v>
      </c>
      <c r="G26" s="27">
        <v>4468</v>
      </c>
      <c r="H26" s="27">
        <v>160</v>
      </c>
      <c r="I26" s="27">
        <v>759</v>
      </c>
      <c r="J26" s="27">
        <v>3327</v>
      </c>
      <c r="K26" s="27">
        <v>159</v>
      </c>
      <c r="L26" s="347">
        <f t="shared" si="4"/>
        <v>0.9</v>
      </c>
      <c r="M26" s="347">
        <f t="shared" si="4"/>
        <v>76.3</v>
      </c>
      <c r="N26" s="347">
        <f t="shared" si="4"/>
        <v>20.5</v>
      </c>
      <c r="O26" s="347">
        <f t="shared" si="4"/>
        <v>1.7</v>
      </c>
      <c r="P26" s="347">
        <f t="shared" si="5"/>
        <v>3.6</v>
      </c>
      <c r="Q26" s="347">
        <f t="shared" si="5"/>
        <v>17</v>
      </c>
      <c r="R26" s="347">
        <f t="shared" si="5"/>
        <v>74.5</v>
      </c>
      <c r="S26" s="347">
        <f t="shared" si="5"/>
        <v>3.6</v>
      </c>
      <c r="T26" s="345"/>
      <c r="U26" s="336" t="s">
        <v>510</v>
      </c>
    </row>
    <row r="27" spans="1:21" s="337" customFormat="1" ht="14.25" customHeight="1">
      <c r="A27" s="344" t="s">
        <v>511</v>
      </c>
      <c r="B27" s="27">
        <v>1433</v>
      </c>
      <c r="C27" s="27">
        <v>13</v>
      </c>
      <c r="D27" s="27">
        <v>843</v>
      </c>
      <c r="E27" s="27">
        <v>539</v>
      </c>
      <c r="F27" s="27">
        <v>22</v>
      </c>
      <c r="G27" s="27">
        <v>3780</v>
      </c>
      <c r="H27" s="27">
        <v>98</v>
      </c>
      <c r="I27" s="27">
        <v>233</v>
      </c>
      <c r="J27" s="27">
        <v>3296</v>
      </c>
      <c r="K27" s="27">
        <v>91</v>
      </c>
      <c r="L27" s="347">
        <f t="shared" si="4"/>
        <v>0.9</v>
      </c>
      <c r="M27" s="347">
        <f t="shared" si="4"/>
        <v>58.8</v>
      </c>
      <c r="N27" s="347">
        <f t="shared" si="4"/>
        <v>37.6</v>
      </c>
      <c r="O27" s="347">
        <f t="shared" si="4"/>
        <v>1.5</v>
      </c>
      <c r="P27" s="347">
        <f t="shared" si="5"/>
        <v>2.6</v>
      </c>
      <c r="Q27" s="347">
        <f t="shared" si="5"/>
        <v>6.2</v>
      </c>
      <c r="R27" s="347">
        <f t="shared" si="5"/>
        <v>87.2</v>
      </c>
      <c r="S27" s="347">
        <f t="shared" si="5"/>
        <v>2.4</v>
      </c>
      <c r="T27" s="345"/>
      <c r="U27" s="336" t="s">
        <v>512</v>
      </c>
    </row>
    <row r="28" spans="1:21" s="337" customFormat="1" ht="14.25" customHeight="1">
      <c r="A28" s="344" t="s">
        <v>513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347"/>
      <c r="M28" s="347"/>
      <c r="N28" s="347"/>
      <c r="O28" s="347"/>
      <c r="P28" s="347"/>
      <c r="Q28" s="347"/>
      <c r="R28" s="347"/>
      <c r="S28" s="347"/>
      <c r="T28" s="345"/>
      <c r="U28" s="336" t="s">
        <v>513</v>
      </c>
    </row>
    <row r="29" spans="1:21" s="337" customFormat="1" ht="14.25" customHeight="1">
      <c r="A29" s="344" t="s">
        <v>514</v>
      </c>
      <c r="B29" s="27">
        <v>22627</v>
      </c>
      <c r="C29" s="27">
        <v>474</v>
      </c>
      <c r="D29" s="27">
        <v>18703</v>
      </c>
      <c r="E29" s="27">
        <v>2559</v>
      </c>
      <c r="F29" s="27">
        <v>726</v>
      </c>
      <c r="G29" s="27">
        <v>34716</v>
      </c>
      <c r="H29" s="27">
        <v>1884</v>
      </c>
      <c r="I29" s="27">
        <v>13918</v>
      </c>
      <c r="J29" s="27">
        <v>16852</v>
      </c>
      <c r="K29" s="27">
        <v>1698</v>
      </c>
      <c r="L29" s="347">
        <f>ROUND(C29/$B29*100,1)</f>
        <v>2.1</v>
      </c>
      <c r="M29" s="347">
        <f>ROUND(D29/$B29*100,1)</f>
        <v>82.7</v>
      </c>
      <c r="N29" s="347">
        <f>ROUND(E29/$B29*100,1)</f>
        <v>11.3</v>
      </c>
      <c r="O29" s="347">
        <f>ROUND(F29/$B29*100,1)</f>
        <v>3.2</v>
      </c>
      <c r="P29" s="347">
        <f>ROUND(H29/$G29*100,1)</f>
        <v>5.4</v>
      </c>
      <c r="Q29" s="347">
        <f>ROUND(I29/$G29*100,1)</f>
        <v>40.1</v>
      </c>
      <c r="R29" s="347">
        <f>ROUND(J29/$G29*100,1)</f>
        <v>48.5</v>
      </c>
      <c r="S29" s="347">
        <f>ROUND(K29/$G29*100,1)</f>
        <v>4.9</v>
      </c>
      <c r="T29" s="345"/>
      <c r="U29" s="336" t="s">
        <v>515</v>
      </c>
    </row>
    <row r="30" spans="1:21" s="337" customFormat="1" ht="14.25" customHeight="1">
      <c r="A30" s="344"/>
      <c r="B30" s="27"/>
      <c r="C30" s="27"/>
      <c r="D30" s="27"/>
      <c r="E30" s="27"/>
      <c r="F30" s="27"/>
      <c r="G30" s="27"/>
      <c r="H30" s="27"/>
      <c r="I30" s="27"/>
      <c r="J30" s="27"/>
      <c r="K30" s="27"/>
      <c r="T30" s="345"/>
      <c r="U30" s="336"/>
    </row>
    <row r="31" spans="1:21" s="337" customFormat="1" ht="14.25" customHeight="1">
      <c r="A31" s="344" t="s">
        <v>516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T31" s="345"/>
      <c r="U31" s="336" t="s">
        <v>517</v>
      </c>
    </row>
    <row r="32" spans="1:21" s="337" customFormat="1" ht="14.25" customHeight="1">
      <c r="A32" s="344"/>
      <c r="B32" s="27"/>
      <c r="C32" s="27"/>
      <c r="D32" s="27"/>
      <c r="E32" s="27"/>
      <c r="F32" s="27"/>
      <c r="G32" s="27"/>
      <c r="H32" s="27"/>
      <c r="I32" s="27"/>
      <c r="J32" s="27"/>
      <c r="K32" s="27"/>
      <c r="T32" s="345"/>
      <c r="U32" s="336"/>
    </row>
    <row r="33" spans="1:21" s="337" customFormat="1" ht="14.25" customHeight="1">
      <c r="A33" s="344" t="s">
        <v>481</v>
      </c>
      <c r="B33" s="27">
        <v>114532</v>
      </c>
      <c r="C33" s="27">
        <v>33157</v>
      </c>
      <c r="D33" s="27">
        <v>74394</v>
      </c>
      <c r="E33" s="27">
        <v>3181</v>
      </c>
      <c r="F33" s="27">
        <v>3547</v>
      </c>
      <c r="G33" s="27">
        <v>139949</v>
      </c>
      <c r="H33" s="27">
        <v>35562</v>
      </c>
      <c r="I33" s="27">
        <v>74879</v>
      </c>
      <c r="J33" s="27">
        <v>20314</v>
      </c>
      <c r="K33" s="27">
        <v>8921</v>
      </c>
      <c r="L33" s="348">
        <v>28.9</v>
      </c>
      <c r="M33" s="349">
        <v>65</v>
      </c>
      <c r="N33" s="348">
        <v>2.8</v>
      </c>
      <c r="O33" s="348">
        <v>3.1</v>
      </c>
      <c r="P33" s="348">
        <v>25.4</v>
      </c>
      <c r="Q33" s="348">
        <v>53.5</v>
      </c>
      <c r="R33" s="348">
        <v>14.5</v>
      </c>
      <c r="S33" s="348">
        <v>6.4</v>
      </c>
      <c r="T33" s="345"/>
      <c r="U33" s="336" t="s">
        <v>482</v>
      </c>
    </row>
    <row r="34" spans="1:21" s="337" customFormat="1" ht="14.25" customHeight="1">
      <c r="A34" s="344"/>
      <c r="B34" s="27"/>
      <c r="C34" s="27"/>
      <c r="D34" s="27"/>
      <c r="E34" s="27"/>
      <c r="F34" s="27"/>
      <c r="G34" s="27"/>
      <c r="H34" s="27"/>
      <c r="I34" s="27"/>
      <c r="J34" s="27"/>
      <c r="K34" s="27"/>
      <c r="T34" s="345"/>
      <c r="U34" s="336"/>
    </row>
    <row r="35" spans="1:21" s="337" customFormat="1" ht="14.25" customHeight="1">
      <c r="A35" s="344" t="s">
        <v>483</v>
      </c>
      <c r="B35" s="27">
        <v>10977</v>
      </c>
      <c r="C35" s="27">
        <v>10908</v>
      </c>
      <c r="D35" s="27">
        <v>32</v>
      </c>
      <c r="E35" s="27" t="s">
        <v>518</v>
      </c>
      <c r="F35" s="27">
        <v>2</v>
      </c>
      <c r="G35" s="27">
        <v>10880</v>
      </c>
      <c r="H35" s="27">
        <v>10763</v>
      </c>
      <c r="I35" s="27">
        <v>90</v>
      </c>
      <c r="J35" s="27" t="s">
        <v>518</v>
      </c>
      <c r="K35" s="27">
        <v>5</v>
      </c>
      <c r="L35" s="337">
        <v>99.4</v>
      </c>
      <c r="M35" s="337">
        <v>0.3</v>
      </c>
      <c r="N35" s="350" t="s">
        <v>518</v>
      </c>
      <c r="O35" s="351">
        <v>0</v>
      </c>
      <c r="P35" s="337">
        <v>98.9</v>
      </c>
      <c r="Q35" s="337">
        <v>0.8</v>
      </c>
      <c r="R35" s="350" t="s">
        <v>518</v>
      </c>
      <c r="S35" s="351">
        <v>0</v>
      </c>
      <c r="T35" s="345"/>
      <c r="U35" s="336" t="s">
        <v>484</v>
      </c>
    </row>
    <row r="36" spans="1:21" s="337" customFormat="1" ht="14.25" customHeight="1">
      <c r="A36" s="344" t="s">
        <v>485</v>
      </c>
      <c r="B36" s="27">
        <v>9789</v>
      </c>
      <c r="C36" s="27">
        <v>8827</v>
      </c>
      <c r="D36" s="27">
        <v>896</v>
      </c>
      <c r="E36" s="27">
        <v>1</v>
      </c>
      <c r="F36" s="27">
        <v>30</v>
      </c>
      <c r="G36" s="27">
        <v>11165</v>
      </c>
      <c r="H36" s="27">
        <v>9575</v>
      </c>
      <c r="I36" s="27">
        <v>1441</v>
      </c>
      <c r="J36" s="27">
        <v>4</v>
      </c>
      <c r="K36" s="27">
        <v>110</v>
      </c>
      <c r="L36" s="348">
        <v>90.2</v>
      </c>
      <c r="M36" s="348">
        <v>9.2</v>
      </c>
      <c r="N36" s="349">
        <v>0</v>
      </c>
      <c r="O36" s="348">
        <v>0.3</v>
      </c>
      <c r="P36" s="348">
        <v>85.8</v>
      </c>
      <c r="Q36" s="348">
        <v>12.9</v>
      </c>
      <c r="R36" s="349">
        <v>0</v>
      </c>
      <c r="S36" s="349">
        <v>1</v>
      </c>
      <c r="T36" s="345"/>
      <c r="U36" s="336" t="s">
        <v>486</v>
      </c>
    </row>
    <row r="37" spans="1:21" s="337" customFormat="1" ht="14.25" customHeight="1">
      <c r="A37" s="344" t="s">
        <v>487</v>
      </c>
      <c r="B37" s="27">
        <v>8301</v>
      </c>
      <c r="C37" s="27">
        <v>4981</v>
      </c>
      <c r="D37" s="27">
        <v>3167</v>
      </c>
      <c r="E37" s="27">
        <v>4</v>
      </c>
      <c r="F37" s="27">
        <v>125</v>
      </c>
      <c r="G37" s="27">
        <v>9806</v>
      </c>
      <c r="H37" s="27">
        <v>5079</v>
      </c>
      <c r="I37" s="27">
        <v>4345</v>
      </c>
      <c r="J37" s="27">
        <v>18</v>
      </c>
      <c r="K37" s="27">
        <v>351</v>
      </c>
      <c r="L37" s="349">
        <v>60</v>
      </c>
      <c r="M37" s="348">
        <v>38.2</v>
      </c>
      <c r="N37" s="349">
        <v>0</v>
      </c>
      <c r="O37" s="348">
        <v>1.5</v>
      </c>
      <c r="P37" s="348">
        <v>51.8</v>
      </c>
      <c r="Q37" s="348">
        <v>44.3</v>
      </c>
      <c r="R37" s="348">
        <v>0.2</v>
      </c>
      <c r="S37" s="348">
        <v>3.6</v>
      </c>
      <c r="T37" s="345"/>
      <c r="U37" s="336" t="s">
        <v>488</v>
      </c>
    </row>
    <row r="38" spans="1:21" s="337" customFormat="1" ht="14.25" customHeight="1">
      <c r="A38" s="344" t="s">
        <v>489</v>
      </c>
      <c r="B38" s="27">
        <v>7935</v>
      </c>
      <c r="C38" s="27">
        <v>2524</v>
      </c>
      <c r="D38" s="27">
        <v>5178</v>
      </c>
      <c r="E38" s="27">
        <v>6</v>
      </c>
      <c r="F38" s="27">
        <v>213</v>
      </c>
      <c r="G38" s="27">
        <v>9579</v>
      </c>
      <c r="H38" s="27">
        <v>2485</v>
      </c>
      <c r="I38" s="27">
        <v>6453</v>
      </c>
      <c r="J38" s="27">
        <v>32</v>
      </c>
      <c r="K38" s="27">
        <v>599</v>
      </c>
      <c r="L38" s="348">
        <v>31.8</v>
      </c>
      <c r="M38" s="348">
        <v>65.3</v>
      </c>
      <c r="N38" s="348">
        <v>0.1</v>
      </c>
      <c r="O38" s="348">
        <v>2.7</v>
      </c>
      <c r="P38" s="348">
        <v>25.9</v>
      </c>
      <c r="Q38" s="348">
        <v>67.4</v>
      </c>
      <c r="R38" s="348">
        <v>0.3</v>
      </c>
      <c r="S38" s="348">
        <v>6.3</v>
      </c>
      <c r="T38" s="345"/>
      <c r="U38" s="336" t="s">
        <v>490</v>
      </c>
    </row>
    <row r="39" spans="1:21" s="337" customFormat="1" ht="14.25" customHeight="1">
      <c r="A39" s="344" t="s">
        <v>491</v>
      </c>
      <c r="B39" s="27">
        <v>8390</v>
      </c>
      <c r="C39" s="27">
        <v>1630</v>
      </c>
      <c r="D39" s="27">
        <v>6482</v>
      </c>
      <c r="E39" s="27">
        <v>14</v>
      </c>
      <c r="F39" s="27">
        <v>253</v>
      </c>
      <c r="G39" s="27">
        <v>9814</v>
      </c>
      <c r="H39" s="27">
        <v>1495</v>
      </c>
      <c r="I39" s="27">
        <v>7429</v>
      </c>
      <c r="J39" s="27">
        <v>84</v>
      </c>
      <c r="K39" s="27">
        <v>795</v>
      </c>
      <c r="L39" s="348">
        <v>19.4</v>
      </c>
      <c r="M39" s="348">
        <v>77.3</v>
      </c>
      <c r="N39" s="348">
        <v>0.2</v>
      </c>
      <c r="O39" s="349">
        <v>3</v>
      </c>
      <c r="P39" s="348">
        <v>15.2</v>
      </c>
      <c r="Q39" s="348">
        <v>75.7</v>
      </c>
      <c r="R39" s="348">
        <v>0.9</v>
      </c>
      <c r="S39" s="348">
        <v>8.1</v>
      </c>
      <c r="T39" s="345"/>
      <c r="U39" s="336" t="s">
        <v>492</v>
      </c>
    </row>
    <row r="40" spans="1:21" s="337" customFormat="1" ht="14.25" customHeight="1">
      <c r="A40" s="344"/>
      <c r="B40" s="27"/>
      <c r="C40" s="27"/>
      <c r="D40" s="27"/>
      <c r="E40" s="27"/>
      <c r="F40" s="27"/>
      <c r="G40" s="27"/>
      <c r="H40" s="27"/>
      <c r="I40" s="27"/>
      <c r="J40" s="27"/>
      <c r="K40" s="27"/>
      <c r="T40" s="345"/>
      <c r="U40" s="336"/>
    </row>
    <row r="41" spans="1:21" s="337" customFormat="1" ht="14.25" customHeight="1">
      <c r="A41" s="344" t="s">
        <v>493</v>
      </c>
      <c r="B41" s="27">
        <v>10517</v>
      </c>
      <c r="C41" s="27">
        <v>1408</v>
      </c>
      <c r="D41" s="27">
        <v>8599</v>
      </c>
      <c r="E41" s="27">
        <v>46</v>
      </c>
      <c r="F41" s="27">
        <v>443</v>
      </c>
      <c r="G41" s="27">
        <v>12034</v>
      </c>
      <c r="H41" s="27">
        <v>1245</v>
      </c>
      <c r="I41" s="27">
        <v>9239</v>
      </c>
      <c r="J41" s="27">
        <v>213</v>
      </c>
      <c r="K41" s="27">
        <v>1315</v>
      </c>
      <c r="L41" s="348">
        <v>13.4</v>
      </c>
      <c r="M41" s="348">
        <v>81.8</v>
      </c>
      <c r="N41" s="348">
        <v>0.4</v>
      </c>
      <c r="O41" s="348">
        <v>4.2</v>
      </c>
      <c r="P41" s="348">
        <v>10.3</v>
      </c>
      <c r="Q41" s="348">
        <v>76.8</v>
      </c>
      <c r="R41" s="348">
        <v>1.8</v>
      </c>
      <c r="S41" s="348">
        <v>10.9</v>
      </c>
      <c r="T41" s="345"/>
      <c r="U41" s="336" t="s">
        <v>494</v>
      </c>
    </row>
    <row r="42" spans="1:21" s="337" customFormat="1" ht="14.25" customHeight="1">
      <c r="A42" s="344" t="s">
        <v>495</v>
      </c>
      <c r="B42" s="27">
        <v>12424</v>
      </c>
      <c r="C42" s="27">
        <v>1280</v>
      </c>
      <c r="D42" s="27">
        <v>10428</v>
      </c>
      <c r="E42" s="27">
        <v>92</v>
      </c>
      <c r="F42" s="27">
        <v>602</v>
      </c>
      <c r="G42" s="27">
        <v>14069</v>
      </c>
      <c r="H42" s="27">
        <v>1253</v>
      </c>
      <c r="I42" s="27">
        <v>10714</v>
      </c>
      <c r="J42" s="27">
        <v>478</v>
      </c>
      <c r="K42" s="27">
        <v>1605</v>
      </c>
      <c r="L42" s="348">
        <v>10.3</v>
      </c>
      <c r="M42" s="348">
        <v>83.9</v>
      </c>
      <c r="N42" s="348">
        <v>0.7</v>
      </c>
      <c r="O42" s="348">
        <v>4.8</v>
      </c>
      <c r="P42" s="348">
        <v>8.9</v>
      </c>
      <c r="Q42" s="348">
        <v>76.2</v>
      </c>
      <c r="R42" s="348">
        <v>3.4</v>
      </c>
      <c r="S42" s="348">
        <v>11.4</v>
      </c>
      <c r="T42" s="345"/>
      <c r="U42" s="336" t="s">
        <v>496</v>
      </c>
    </row>
    <row r="43" spans="1:21" s="337" customFormat="1" ht="14.25" customHeight="1">
      <c r="A43" s="344" t="s">
        <v>497</v>
      </c>
      <c r="B43" s="27">
        <v>9704</v>
      </c>
      <c r="C43" s="27">
        <v>599</v>
      </c>
      <c r="D43" s="27">
        <v>8374</v>
      </c>
      <c r="E43" s="27">
        <v>137</v>
      </c>
      <c r="F43" s="27">
        <v>568</v>
      </c>
      <c r="G43" s="27">
        <v>11570</v>
      </c>
      <c r="H43" s="27">
        <v>843</v>
      </c>
      <c r="I43" s="27">
        <v>8787</v>
      </c>
      <c r="J43" s="27">
        <v>727</v>
      </c>
      <c r="K43" s="27">
        <v>1194</v>
      </c>
      <c r="L43" s="348">
        <v>6.2</v>
      </c>
      <c r="M43" s="348">
        <v>86.3</v>
      </c>
      <c r="N43" s="348">
        <v>1.4</v>
      </c>
      <c r="O43" s="348">
        <v>5.9</v>
      </c>
      <c r="P43" s="348">
        <v>7.3</v>
      </c>
      <c r="Q43" s="348">
        <v>75.9</v>
      </c>
      <c r="R43" s="348">
        <v>6.3</v>
      </c>
      <c r="S43" s="348">
        <v>10.3</v>
      </c>
      <c r="T43" s="345"/>
      <c r="U43" s="336" t="s">
        <v>498</v>
      </c>
    </row>
    <row r="44" spans="1:21" s="337" customFormat="1" ht="14.25" customHeight="1">
      <c r="A44" s="344" t="s">
        <v>499</v>
      </c>
      <c r="B44" s="27">
        <v>8612</v>
      </c>
      <c r="C44" s="27">
        <v>414</v>
      </c>
      <c r="D44" s="27">
        <v>7519</v>
      </c>
      <c r="E44" s="27">
        <v>180</v>
      </c>
      <c r="F44" s="27">
        <v>480</v>
      </c>
      <c r="G44" s="27">
        <v>10717</v>
      </c>
      <c r="H44" s="27">
        <v>683</v>
      </c>
      <c r="I44" s="27">
        <v>7938</v>
      </c>
      <c r="J44" s="27">
        <v>1160</v>
      </c>
      <c r="K44" s="27">
        <v>924</v>
      </c>
      <c r="L44" s="348">
        <v>4.8</v>
      </c>
      <c r="M44" s="348">
        <v>87.3</v>
      </c>
      <c r="N44" s="348">
        <v>2.1</v>
      </c>
      <c r="O44" s="348">
        <v>5.6</v>
      </c>
      <c r="P44" s="348">
        <v>6.4</v>
      </c>
      <c r="Q44" s="348">
        <v>74.1</v>
      </c>
      <c r="R44" s="348">
        <v>10.8</v>
      </c>
      <c r="S44" s="348">
        <v>8.6</v>
      </c>
      <c r="T44" s="345"/>
      <c r="U44" s="336" t="s">
        <v>500</v>
      </c>
    </row>
    <row r="45" spans="1:21" s="337" customFormat="1" ht="14.25" customHeight="1">
      <c r="A45" s="344" t="s">
        <v>501</v>
      </c>
      <c r="B45" s="27">
        <v>8680</v>
      </c>
      <c r="C45" s="27">
        <v>290</v>
      </c>
      <c r="D45" s="27">
        <v>7710</v>
      </c>
      <c r="E45" s="27">
        <v>309</v>
      </c>
      <c r="F45" s="27">
        <v>357</v>
      </c>
      <c r="G45" s="27">
        <v>10899</v>
      </c>
      <c r="H45" s="27">
        <v>721</v>
      </c>
      <c r="I45" s="27">
        <v>7485</v>
      </c>
      <c r="J45" s="27">
        <v>1981</v>
      </c>
      <c r="K45" s="27">
        <v>687</v>
      </c>
      <c r="L45" s="348">
        <v>3.3</v>
      </c>
      <c r="M45" s="348">
        <v>88.8</v>
      </c>
      <c r="N45" s="348">
        <v>3.6</v>
      </c>
      <c r="O45" s="348">
        <v>4.1</v>
      </c>
      <c r="P45" s="348">
        <v>6.6</v>
      </c>
      <c r="Q45" s="348">
        <v>68.7</v>
      </c>
      <c r="R45" s="348">
        <v>18.2</v>
      </c>
      <c r="S45" s="348">
        <v>6.3</v>
      </c>
      <c r="T45" s="345"/>
      <c r="U45" s="336" t="s">
        <v>502</v>
      </c>
    </row>
    <row r="46" spans="1:21" s="337" customFormat="1" ht="14.25" customHeight="1">
      <c r="A46" s="344"/>
      <c r="B46" s="27"/>
      <c r="C46" s="27"/>
      <c r="D46" s="27"/>
      <c r="E46" s="27"/>
      <c r="F46" s="27"/>
      <c r="G46" s="27"/>
      <c r="H46" s="27"/>
      <c r="I46" s="27"/>
      <c r="J46" s="27"/>
      <c r="K46" s="27"/>
      <c r="T46" s="345"/>
      <c r="U46" s="336"/>
    </row>
    <row r="47" spans="1:21" s="337" customFormat="1" ht="14.25" customHeight="1">
      <c r="A47" s="344" t="s">
        <v>503</v>
      </c>
      <c r="B47" s="27">
        <v>7723</v>
      </c>
      <c r="C47" s="27">
        <v>152</v>
      </c>
      <c r="D47" s="27">
        <v>6855</v>
      </c>
      <c r="E47" s="27">
        <v>461</v>
      </c>
      <c r="F47" s="27">
        <v>243</v>
      </c>
      <c r="G47" s="27">
        <v>9516</v>
      </c>
      <c r="H47" s="27">
        <v>666</v>
      </c>
      <c r="I47" s="27">
        <v>5417</v>
      </c>
      <c r="J47" s="27">
        <v>2857</v>
      </c>
      <c r="K47" s="27">
        <v>552</v>
      </c>
      <c r="L47" s="349">
        <v>2</v>
      </c>
      <c r="M47" s="348">
        <v>88.8</v>
      </c>
      <c r="N47" s="349">
        <v>6</v>
      </c>
      <c r="O47" s="348">
        <v>3.1</v>
      </c>
      <c r="P47" s="349">
        <v>7</v>
      </c>
      <c r="Q47" s="348">
        <v>56.9</v>
      </c>
      <c r="R47" s="349">
        <v>30</v>
      </c>
      <c r="S47" s="348">
        <v>5.8</v>
      </c>
      <c r="T47" s="345"/>
      <c r="U47" s="336" t="s">
        <v>504</v>
      </c>
    </row>
    <row r="48" spans="1:21" s="337" customFormat="1" ht="14.25" customHeight="1">
      <c r="A48" s="344" t="s">
        <v>505</v>
      </c>
      <c r="B48" s="27">
        <v>5092</v>
      </c>
      <c r="C48" s="27">
        <v>83</v>
      </c>
      <c r="D48" s="27">
        <v>4377</v>
      </c>
      <c r="E48" s="27">
        <v>498</v>
      </c>
      <c r="F48" s="27">
        <v>124</v>
      </c>
      <c r="G48" s="27">
        <v>7793</v>
      </c>
      <c r="H48" s="27">
        <v>395</v>
      </c>
      <c r="I48" s="27">
        <v>3333</v>
      </c>
      <c r="J48" s="27">
        <v>3631</v>
      </c>
      <c r="K48" s="27">
        <v>413</v>
      </c>
      <c r="L48" s="348">
        <v>1.6</v>
      </c>
      <c r="M48" s="349">
        <v>86</v>
      </c>
      <c r="N48" s="348">
        <v>9.8</v>
      </c>
      <c r="O48" s="348">
        <v>2.4</v>
      </c>
      <c r="P48" s="348">
        <v>5.1</v>
      </c>
      <c r="Q48" s="348">
        <v>42.8</v>
      </c>
      <c r="R48" s="348">
        <v>46.6</v>
      </c>
      <c r="S48" s="348">
        <v>5.3</v>
      </c>
      <c r="T48" s="345"/>
      <c r="U48" s="336" t="s">
        <v>506</v>
      </c>
    </row>
    <row r="49" spans="1:21" s="337" customFormat="1" ht="14.25" customHeight="1">
      <c r="A49" s="344" t="s">
        <v>507</v>
      </c>
      <c r="B49" s="27">
        <v>3317</v>
      </c>
      <c r="C49" s="27">
        <v>36</v>
      </c>
      <c r="D49" s="27">
        <v>2719</v>
      </c>
      <c r="E49" s="27">
        <v>494</v>
      </c>
      <c r="F49" s="27">
        <v>66</v>
      </c>
      <c r="G49" s="27">
        <v>5579</v>
      </c>
      <c r="H49" s="27">
        <v>192</v>
      </c>
      <c r="I49" s="27">
        <v>1509</v>
      </c>
      <c r="J49" s="27">
        <v>3640</v>
      </c>
      <c r="K49" s="27">
        <v>223</v>
      </c>
      <c r="L49" s="348">
        <v>1.1</v>
      </c>
      <c r="M49" s="349">
        <v>82</v>
      </c>
      <c r="N49" s="348">
        <v>14.9</v>
      </c>
      <c r="O49" s="349">
        <v>2</v>
      </c>
      <c r="P49" s="348">
        <v>3.4</v>
      </c>
      <c r="Q49" s="349">
        <v>27</v>
      </c>
      <c r="R49" s="348">
        <v>65.2</v>
      </c>
      <c r="S49" s="349">
        <v>4</v>
      </c>
      <c r="T49" s="345"/>
      <c r="U49" s="336" t="s">
        <v>508</v>
      </c>
    </row>
    <row r="50" spans="1:21" s="337" customFormat="1" ht="14.25" customHeight="1">
      <c r="A50" s="344" t="s">
        <v>509</v>
      </c>
      <c r="B50" s="27">
        <v>1949</v>
      </c>
      <c r="C50" s="27">
        <v>13</v>
      </c>
      <c r="D50" s="27">
        <v>1429</v>
      </c>
      <c r="E50" s="27">
        <v>467</v>
      </c>
      <c r="F50" s="27">
        <v>33</v>
      </c>
      <c r="G50" s="27">
        <v>3726</v>
      </c>
      <c r="H50" s="27">
        <v>117</v>
      </c>
      <c r="I50" s="27">
        <v>550</v>
      </c>
      <c r="J50" s="27">
        <v>2948</v>
      </c>
      <c r="K50" s="27">
        <v>95</v>
      </c>
      <c r="L50" s="348">
        <v>0.7</v>
      </c>
      <c r="M50" s="348">
        <v>73.3</v>
      </c>
      <c r="N50" s="349">
        <v>24</v>
      </c>
      <c r="O50" s="348">
        <v>1.7</v>
      </c>
      <c r="P50" s="348">
        <v>3.1</v>
      </c>
      <c r="Q50" s="348">
        <v>14.8</v>
      </c>
      <c r="R50" s="348">
        <v>79.1</v>
      </c>
      <c r="S50" s="348">
        <v>2.5</v>
      </c>
      <c r="T50" s="345"/>
      <c r="U50" s="336" t="s">
        <v>510</v>
      </c>
    </row>
    <row r="51" spans="1:21" s="337" customFormat="1" ht="14.25" customHeight="1">
      <c r="A51" s="344" t="s">
        <v>511</v>
      </c>
      <c r="B51" s="27">
        <v>1122</v>
      </c>
      <c r="C51" s="27">
        <v>12</v>
      </c>
      <c r="D51" s="27">
        <v>629</v>
      </c>
      <c r="E51" s="27">
        <v>472</v>
      </c>
      <c r="F51" s="27">
        <v>8</v>
      </c>
      <c r="G51" s="27">
        <v>2802</v>
      </c>
      <c r="H51" s="27">
        <v>50</v>
      </c>
      <c r="I51" s="27">
        <v>149</v>
      </c>
      <c r="J51" s="27">
        <v>2541</v>
      </c>
      <c r="K51" s="27">
        <v>53</v>
      </c>
      <c r="L51" s="348">
        <v>1.1</v>
      </c>
      <c r="M51" s="348">
        <v>56.1</v>
      </c>
      <c r="N51" s="348">
        <v>42.1</v>
      </c>
      <c r="O51" s="348">
        <v>0.7</v>
      </c>
      <c r="P51" s="348">
        <v>1.8</v>
      </c>
      <c r="Q51" s="348">
        <v>5.3</v>
      </c>
      <c r="R51" s="348">
        <v>90.7</v>
      </c>
      <c r="S51" s="348">
        <v>1.9</v>
      </c>
      <c r="T51" s="345"/>
      <c r="U51" s="336" t="s">
        <v>512</v>
      </c>
    </row>
    <row r="52" spans="1:21" s="337" customFormat="1" ht="14.25" customHeight="1">
      <c r="A52" s="344" t="s">
        <v>513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T52" s="345"/>
      <c r="U52" s="336" t="s">
        <v>513</v>
      </c>
    </row>
    <row r="53" spans="1:21" s="337" customFormat="1" ht="14.25" customHeight="1">
      <c r="A53" s="344" t="s">
        <v>514</v>
      </c>
      <c r="B53" s="282">
        <v>19203</v>
      </c>
      <c r="C53" s="27">
        <v>296</v>
      </c>
      <c r="D53" s="27">
        <v>16009</v>
      </c>
      <c r="E53" s="27">
        <v>2392</v>
      </c>
      <c r="F53" s="27">
        <v>474</v>
      </c>
      <c r="G53" s="27">
        <v>29416</v>
      </c>
      <c r="H53" s="27">
        <v>1420</v>
      </c>
      <c r="I53" s="27">
        <v>10958</v>
      </c>
      <c r="J53" s="27">
        <v>15617</v>
      </c>
      <c r="K53" s="27">
        <v>1336</v>
      </c>
      <c r="L53" s="348">
        <v>1.5</v>
      </c>
      <c r="M53" s="348">
        <v>83.4</v>
      </c>
      <c r="N53" s="348">
        <v>12.5</v>
      </c>
      <c r="O53" s="348">
        <v>2.5</v>
      </c>
      <c r="P53" s="348">
        <v>4.8</v>
      </c>
      <c r="Q53" s="348">
        <v>37.3</v>
      </c>
      <c r="R53" s="348">
        <v>53.1</v>
      </c>
      <c r="S53" s="336">
        <v>4.5</v>
      </c>
      <c r="T53" s="345"/>
      <c r="U53" s="336" t="s">
        <v>515</v>
      </c>
    </row>
    <row r="54" spans="1:21" s="337" customFormat="1" ht="14.25" customHeight="1">
      <c r="A54" s="352"/>
      <c r="B54" s="353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3"/>
      <c r="U54" s="354"/>
    </row>
    <row r="55" spans="1:21" s="5" customFormat="1" ht="6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U55" s="3"/>
    </row>
    <row r="56" s="5" customFormat="1" ht="17.25" customHeight="1">
      <c r="A56" s="5" t="s">
        <v>519</v>
      </c>
    </row>
  </sheetData>
  <mergeCells count="4">
    <mergeCell ref="B3:J3"/>
    <mergeCell ref="L3:S3"/>
    <mergeCell ref="M4:N4"/>
    <mergeCell ref="Q4:R4"/>
  </mergeCells>
  <printOptions/>
  <pageMargins left="0.47" right="0.29" top="0.55" bottom="0.76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A1" sqref="A1"/>
    </sheetView>
  </sheetViews>
  <sheetFormatPr defaultColWidth="9.00390625" defaultRowHeight="13.5"/>
  <cols>
    <col min="1" max="1" width="13.50390625" style="0" customWidth="1"/>
    <col min="17" max="18" width="10.125" style="357" customWidth="1"/>
    <col min="19" max="19" width="0.875" style="0" customWidth="1"/>
    <col min="20" max="20" width="8.125" style="358" customWidth="1"/>
  </cols>
  <sheetData>
    <row r="1" spans="1:20" s="355" customFormat="1" ht="18.75" customHeight="1">
      <c r="A1" s="355" t="s">
        <v>592</v>
      </c>
      <c r="T1" s="356"/>
    </row>
    <row r="2" s="355" customFormat="1" ht="5.25" customHeight="1">
      <c r="T2" s="356"/>
    </row>
    <row r="3" spans="1:20" s="355" customFormat="1" ht="18.75" customHeight="1">
      <c r="A3" s="355" t="s">
        <v>613</v>
      </c>
      <c r="T3" s="356"/>
    </row>
    <row r="4" spans="1:9" ht="10.5" customHeight="1">
      <c r="A4" s="329"/>
      <c r="B4" s="329"/>
      <c r="C4" s="329"/>
      <c r="D4" s="329"/>
      <c r="E4" s="329"/>
      <c r="F4" s="329"/>
      <c r="G4" s="329"/>
      <c r="H4" s="329"/>
      <c r="I4" s="329"/>
    </row>
    <row r="5" spans="1:21" s="364" customFormat="1" ht="17.25" customHeight="1">
      <c r="A5" s="359" t="s">
        <v>614</v>
      </c>
      <c r="B5" s="331" t="s">
        <v>615</v>
      </c>
      <c r="C5" s="360"/>
      <c r="D5" s="272" t="s">
        <v>616</v>
      </c>
      <c r="E5" s="270" t="s">
        <v>617</v>
      </c>
      <c r="F5" s="270"/>
      <c r="G5" s="270"/>
      <c r="H5" s="270" t="s">
        <v>618</v>
      </c>
      <c r="I5" s="270"/>
      <c r="J5" s="270"/>
      <c r="K5" s="270" t="s">
        <v>593</v>
      </c>
      <c r="L5" s="270"/>
      <c r="M5" s="270"/>
      <c r="N5" s="270" t="s">
        <v>619</v>
      </c>
      <c r="O5" s="270"/>
      <c r="P5" s="273"/>
      <c r="Q5" s="12" t="s">
        <v>428</v>
      </c>
      <c r="R5" s="361" t="s">
        <v>428</v>
      </c>
      <c r="S5" s="362" t="s">
        <v>620</v>
      </c>
      <c r="T5" s="359"/>
      <c r="U5" s="363"/>
    </row>
    <row r="6" spans="1:21" s="364" customFormat="1" ht="17.25" customHeight="1">
      <c r="A6" s="365"/>
      <c r="B6" s="199" t="s">
        <v>594</v>
      </c>
      <c r="C6" s="199" t="s">
        <v>595</v>
      </c>
      <c r="D6" s="272" t="s">
        <v>621</v>
      </c>
      <c r="E6" s="270" t="s">
        <v>622</v>
      </c>
      <c r="F6" s="270"/>
      <c r="G6" s="270"/>
      <c r="H6" s="270" t="s">
        <v>619</v>
      </c>
      <c r="I6" s="270"/>
      <c r="J6" s="270"/>
      <c r="K6" s="270" t="s">
        <v>623</v>
      </c>
      <c r="L6" s="270"/>
      <c r="M6" s="270"/>
      <c r="N6" s="273"/>
      <c r="O6" s="199" t="s">
        <v>624</v>
      </c>
      <c r="P6" s="12" t="s">
        <v>625</v>
      </c>
      <c r="Q6" s="366" t="s">
        <v>626</v>
      </c>
      <c r="R6" s="367" t="s">
        <v>627</v>
      </c>
      <c r="S6" s="368"/>
      <c r="T6" s="369"/>
      <c r="U6" s="363"/>
    </row>
    <row r="7" spans="1:21" s="364" customFormat="1" ht="17.25" customHeight="1">
      <c r="A7" s="370"/>
      <c r="B7" s="201"/>
      <c r="C7" s="201"/>
      <c r="D7" s="271" t="s">
        <v>39</v>
      </c>
      <c r="E7" s="271" t="s">
        <v>596</v>
      </c>
      <c r="F7" s="271">
        <v>2</v>
      </c>
      <c r="G7" s="271">
        <v>3</v>
      </c>
      <c r="H7" s="271">
        <v>4</v>
      </c>
      <c r="I7" s="22">
        <v>5</v>
      </c>
      <c r="J7" s="22">
        <v>6</v>
      </c>
      <c r="K7" s="271">
        <v>7</v>
      </c>
      <c r="L7" s="271">
        <v>8</v>
      </c>
      <c r="M7" s="271">
        <v>9</v>
      </c>
      <c r="N7" s="271" t="s">
        <v>628</v>
      </c>
      <c r="O7" s="201"/>
      <c r="P7" s="19" t="s">
        <v>629</v>
      </c>
      <c r="Q7" s="328" t="s">
        <v>630</v>
      </c>
      <c r="R7" s="196" t="s">
        <v>631</v>
      </c>
      <c r="S7" s="371"/>
      <c r="T7" s="372"/>
      <c r="U7" s="363"/>
    </row>
    <row r="8" spans="1:20" ht="17.25" customHeight="1">
      <c r="A8" s="23"/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38"/>
      <c r="R8" s="142"/>
      <c r="S8" s="373"/>
      <c r="T8" s="374"/>
    </row>
    <row r="9" spans="1:20" s="337" customFormat="1" ht="17.25" customHeight="1">
      <c r="A9" s="26" t="s">
        <v>632</v>
      </c>
      <c r="B9" s="27">
        <v>54648</v>
      </c>
      <c r="C9" s="27">
        <v>267936</v>
      </c>
      <c r="D9" s="27">
        <v>52779</v>
      </c>
      <c r="E9" s="27">
        <v>1427</v>
      </c>
      <c r="F9" s="27">
        <v>6377</v>
      </c>
      <c r="G9" s="27">
        <v>8833</v>
      </c>
      <c r="H9" s="27">
        <v>9038</v>
      </c>
      <c r="I9" s="27">
        <v>8638</v>
      </c>
      <c r="J9" s="27">
        <v>7065</v>
      </c>
      <c r="K9" s="27">
        <v>5022</v>
      </c>
      <c r="L9" s="27">
        <v>3063</v>
      </c>
      <c r="M9" s="27">
        <v>1677</v>
      </c>
      <c r="N9" s="27">
        <v>1639</v>
      </c>
      <c r="O9" s="27">
        <v>255031</v>
      </c>
      <c r="P9" s="288">
        <v>4.83</v>
      </c>
      <c r="Q9" s="27" t="s">
        <v>633</v>
      </c>
      <c r="R9" s="27" t="s">
        <v>633</v>
      </c>
      <c r="S9" s="345"/>
      <c r="T9" s="375" t="s">
        <v>634</v>
      </c>
    </row>
    <row r="10" spans="1:20" s="337" customFormat="1" ht="17.25" customHeight="1">
      <c r="A10" s="26">
        <v>35</v>
      </c>
      <c r="B10" s="27">
        <v>62128</v>
      </c>
      <c r="C10" s="27">
        <v>271163</v>
      </c>
      <c r="D10" s="27">
        <v>59524</v>
      </c>
      <c r="E10" s="27">
        <v>2630</v>
      </c>
      <c r="F10" s="27">
        <v>8526</v>
      </c>
      <c r="G10" s="27">
        <v>10818</v>
      </c>
      <c r="H10" s="27">
        <v>11569</v>
      </c>
      <c r="I10" s="27">
        <v>10190</v>
      </c>
      <c r="J10" s="27">
        <v>7237</v>
      </c>
      <c r="K10" s="27">
        <v>4282</v>
      </c>
      <c r="L10" s="27">
        <v>2205</v>
      </c>
      <c r="M10" s="27">
        <v>1133</v>
      </c>
      <c r="N10" s="27">
        <v>934</v>
      </c>
      <c r="O10" s="27">
        <v>260647</v>
      </c>
      <c r="P10" s="288">
        <v>4.38</v>
      </c>
      <c r="Q10" s="27" t="s">
        <v>635</v>
      </c>
      <c r="R10" s="27" t="s">
        <v>635</v>
      </c>
      <c r="S10" s="345"/>
      <c r="T10" s="375">
        <v>35</v>
      </c>
    </row>
    <row r="11" spans="1:20" s="337" customFormat="1" ht="17.25" customHeight="1">
      <c r="A11" s="26">
        <v>40</v>
      </c>
      <c r="B11" s="27">
        <v>72676</v>
      </c>
      <c r="C11" s="27">
        <v>281029</v>
      </c>
      <c r="D11" s="27">
        <v>69709</v>
      </c>
      <c r="E11" s="27">
        <v>5225</v>
      </c>
      <c r="F11" s="27">
        <v>11445</v>
      </c>
      <c r="G11" s="27">
        <v>14590</v>
      </c>
      <c r="H11" s="27">
        <v>16034</v>
      </c>
      <c r="I11" s="27">
        <v>10988</v>
      </c>
      <c r="J11" s="27">
        <v>6223</v>
      </c>
      <c r="K11" s="27">
        <v>3205</v>
      </c>
      <c r="L11" s="27">
        <v>1099</v>
      </c>
      <c r="M11" s="27">
        <v>543</v>
      </c>
      <c r="N11" s="27">
        <v>357</v>
      </c>
      <c r="O11" s="27">
        <v>268236</v>
      </c>
      <c r="P11" s="288">
        <v>3.85</v>
      </c>
      <c r="Q11" s="27" t="s">
        <v>635</v>
      </c>
      <c r="R11" s="27" t="s">
        <v>635</v>
      </c>
      <c r="S11" s="345"/>
      <c r="T11" s="375">
        <v>40</v>
      </c>
    </row>
    <row r="12" spans="1:20" s="337" customFormat="1" ht="17.25" customHeight="1">
      <c r="A12" s="26">
        <v>45</v>
      </c>
      <c r="B12" s="27">
        <v>83921</v>
      </c>
      <c r="C12" s="27">
        <v>292286</v>
      </c>
      <c r="D12" s="27">
        <v>79955</v>
      </c>
      <c r="E12" s="27">
        <v>8075</v>
      </c>
      <c r="F12" s="27">
        <v>15204</v>
      </c>
      <c r="G12" s="27">
        <v>18125</v>
      </c>
      <c r="H12" s="27">
        <v>20234</v>
      </c>
      <c r="I12" s="27">
        <v>10644</v>
      </c>
      <c r="J12" s="27">
        <v>5006</v>
      </c>
      <c r="K12" s="27">
        <v>1620</v>
      </c>
      <c r="L12" s="27">
        <v>630</v>
      </c>
      <c r="M12" s="27">
        <v>272</v>
      </c>
      <c r="N12" s="27">
        <v>145</v>
      </c>
      <c r="O12" s="27">
        <v>277407</v>
      </c>
      <c r="P12" s="288">
        <v>3.47</v>
      </c>
      <c r="Q12" s="27" t="s">
        <v>635</v>
      </c>
      <c r="R12" s="27" t="s">
        <v>635</v>
      </c>
      <c r="S12" s="345"/>
      <c r="T12" s="375">
        <v>45</v>
      </c>
    </row>
    <row r="13" spans="1:20" s="337" customFormat="1" ht="17.25" customHeight="1">
      <c r="A13" s="26">
        <v>50</v>
      </c>
      <c r="B13" s="27">
        <v>96723</v>
      </c>
      <c r="C13" s="27">
        <v>307453</v>
      </c>
      <c r="D13" s="27">
        <v>92931</v>
      </c>
      <c r="E13" s="27">
        <v>13019</v>
      </c>
      <c r="F13" s="27">
        <v>19992</v>
      </c>
      <c r="G13" s="27">
        <v>21495</v>
      </c>
      <c r="H13" s="27">
        <v>23549</v>
      </c>
      <c r="I13" s="27">
        <v>9562</v>
      </c>
      <c r="J13" s="27">
        <v>3491</v>
      </c>
      <c r="K13" s="27">
        <v>1254</v>
      </c>
      <c r="L13" s="27">
        <v>402</v>
      </c>
      <c r="M13" s="27">
        <v>107</v>
      </c>
      <c r="N13" s="27">
        <v>60</v>
      </c>
      <c r="O13" s="27">
        <v>294026</v>
      </c>
      <c r="P13" s="288">
        <v>3.16</v>
      </c>
      <c r="Q13" s="27" t="s">
        <v>635</v>
      </c>
      <c r="R13" s="27" t="s">
        <v>635</v>
      </c>
      <c r="S13" s="345"/>
      <c r="T13" s="375">
        <v>50</v>
      </c>
    </row>
    <row r="14" spans="1:20" s="337" customFormat="1" ht="17.25" customHeight="1">
      <c r="A14" s="26">
        <v>55</v>
      </c>
      <c r="B14" s="27">
        <v>107538</v>
      </c>
      <c r="C14" s="27">
        <v>320154</v>
      </c>
      <c r="D14" s="27">
        <v>107293</v>
      </c>
      <c r="E14" s="27">
        <v>22672</v>
      </c>
      <c r="F14" s="27">
        <v>23581</v>
      </c>
      <c r="G14" s="27">
        <v>22088</v>
      </c>
      <c r="H14" s="27">
        <v>25009</v>
      </c>
      <c r="I14" s="27">
        <v>9396</v>
      </c>
      <c r="J14" s="27">
        <v>3157</v>
      </c>
      <c r="K14" s="27">
        <v>1010</v>
      </c>
      <c r="L14" s="27">
        <v>272</v>
      </c>
      <c r="M14" s="27">
        <v>71</v>
      </c>
      <c r="N14" s="27">
        <v>37</v>
      </c>
      <c r="O14" s="27">
        <v>312339</v>
      </c>
      <c r="P14" s="288">
        <v>2.91</v>
      </c>
      <c r="Q14" s="27">
        <v>3145</v>
      </c>
      <c r="R14" s="27">
        <v>1539</v>
      </c>
      <c r="S14" s="345"/>
      <c r="T14" s="375">
        <v>55</v>
      </c>
    </row>
    <row r="15" spans="1:20" s="337" customFormat="1" ht="17.25" customHeight="1">
      <c r="A15" s="26">
        <v>60</v>
      </c>
      <c r="B15" s="27">
        <v>110703</v>
      </c>
      <c r="C15" s="27">
        <v>319194</v>
      </c>
      <c r="D15" s="27">
        <v>110310</v>
      </c>
      <c r="E15" s="27">
        <v>24357</v>
      </c>
      <c r="F15" s="27">
        <v>26692</v>
      </c>
      <c r="G15" s="27">
        <v>22137</v>
      </c>
      <c r="H15" s="27">
        <v>23906</v>
      </c>
      <c r="I15" s="27">
        <v>9336</v>
      </c>
      <c r="J15" s="27">
        <v>2836</v>
      </c>
      <c r="K15" s="27">
        <v>775</v>
      </c>
      <c r="L15" s="27">
        <v>194</v>
      </c>
      <c r="M15" s="27">
        <v>52</v>
      </c>
      <c r="N15" s="27">
        <v>25</v>
      </c>
      <c r="O15" s="27">
        <v>311188</v>
      </c>
      <c r="P15" s="288">
        <v>2.82</v>
      </c>
      <c r="Q15" s="27">
        <v>1827</v>
      </c>
      <c r="R15" s="27">
        <v>1009</v>
      </c>
      <c r="S15" s="345"/>
      <c r="T15" s="375">
        <v>60</v>
      </c>
    </row>
    <row r="16" spans="1:20" s="337" customFormat="1" ht="17.25" customHeight="1">
      <c r="A16" s="26" t="s">
        <v>636</v>
      </c>
      <c r="B16" s="282">
        <v>114093</v>
      </c>
      <c r="C16" s="27">
        <v>307249</v>
      </c>
      <c r="D16" s="27">
        <v>113854</v>
      </c>
      <c r="E16" s="27">
        <v>28926</v>
      </c>
      <c r="F16" s="27">
        <v>30694</v>
      </c>
      <c r="G16" s="27">
        <v>22237</v>
      </c>
      <c r="H16" s="27">
        <v>21367</v>
      </c>
      <c r="I16" s="27">
        <v>7504</v>
      </c>
      <c r="J16" s="27">
        <v>2308</v>
      </c>
      <c r="K16" s="27">
        <v>645</v>
      </c>
      <c r="L16" s="27">
        <v>129</v>
      </c>
      <c r="M16" s="27">
        <v>32</v>
      </c>
      <c r="N16" s="27">
        <v>12</v>
      </c>
      <c r="O16" s="27">
        <v>299817</v>
      </c>
      <c r="P16" s="286">
        <v>2.63</v>
      </c>
      <c r="Q16" s="27">
        <v>1583</v>
      </c>
      <c r="R16" s="27">
        <v>866</v>
      </c>
      <c r="S16" s="345"/>
      <c r="T16" s="375">
        <v>2</v>
      </c>
    </row>
    <row r="17" spans="1:20" s="337" customFormat="1" ht="17.25" customHeight="1">
      <c r="A17" s="26">
        <v>7</v>
      </c>
      <c r="B17" s="282">
        <v>119277</v>
      </c>
      <c r="C17" s="27">
        <v>298881</v>
      </c>
      <c r="D17" s="27">
        <v>119103</v>
      </c>
      <c r="E17" s="27">
        <v>34936</v>
      </c>
      <c r="F17" s="27">
        <v>34645</v>
      </c>
      <c r="G17" s="27">
        <v>22416</v>
      </c>
      <c r="H17" s="27">
        <v>18484</v>
      </c>
      <c r="I17" s="27">
        <v>6211</v>
      </c>
      <c r="J17" s="27">
        <v>1765</v>
      </c>
      <c r="K17" s="27">
        <v>514</v>
      </c>
      <c r="L17" s="27">
        <v>100</v>
      </c>
      <c r="M17" s="27">
        <v>27</v>
      </c>
      <c r="N17" s="27">
        <v>5</v>
      </c>
      <c r="O17" s="27">
        <v>291747</v>
      </c>
      <c r="P17" s="286">
        <v>2.45</v>
      </c>
      <c r="Q17" s="27">
        <v>2275</v>
      </c>
      <c r="R17" s="27">
        <v>796</v>
      </c>
      <c r="S17" s="345"/>
      <c r="T17" s="375">
        <v>7</v>
      </c>
    </row>
    <row r="18" spans="1:20" s="342" customFormat="1" ht="17.25" customHeight="1">
      <c r="A18" s="32">
        <v>12</v>
      </c>
      <c r="B18" s="290">
        <v>121779</v>
      </c>
      <c r="C18" s="33">
        <v>287637</v>
      </c>
      <c r="D18" s="33">
        <v>121610</v>
      </c>
      <c r="E18" s="33">
        <v>39394</v>
      </c>
      <c r="F18" s="33">
        <v>37398</v>
      </c>
      <c r="G18" s="33">
        <v>22419</v>
      </c>
      <c r="H18" s="33">
        <v>15898</v>
      </c>
      <c r="I18" s="33">
        <v>4778</v>
      </c>
      <c r="J18" s="33">
        <v>1306</v>
      </c>
      <c r="K18" s="33">
        <v>343</v>
      </c>
      <c r="L18" s="33">
        <v>58</v>
      </c>
      <c r="M18" s="33">
        <v>11</v>
      </c>
      <c r="N18" s="33">
        <v>5</v>
      </c>
      <c r="O18" s="33">
        <v>279799</v>
      </c>
      <c r="P18" s="376">
        <v>2.3</v>
      </c>
      <c r="Q18" s="33">
        <v>2221</v>
      </c>
      <c r="R18" s="33">
        <v>698</v>
      </c>
      <c r="S18" s="343"/>
      <c r="T18" s="377">
        <v>12</v>
      </c>
    </row>
    <row r="19" spans="1:20" ht="17.25" customHeight="1">
      <c r="A19" s="38"/>
      <c r="B19" s="309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191"/>
      <c r="R19" s="191"/>
      <c r="S19" s="378"/>
      <c r="T19" s="379"/>
    </row>
    <row r="20" spans="1:20" ht="7.5" customHeight="1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142"/>
      <c r="R20" s="142"/>
      <c r="T20" s="380"/>
    </row>
    <row r="21" spans="1:20" s="364" customFormat="1" ht="12">
      <c r="A21" s="85" t="s">
        <v>597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T21" s="381"/>
    </row>
    <row r="22" spans="1:20" s="364" customFormat="1" ht="12">
      <c r="A22" s="85" t="s">
        <v>598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T22" s="381"/>
    </row>
    <row r="23" spans="1:20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38"/>
      <c r="R23" s="138"/>
      <c r="T23" s="280"/>
    </row>
    <row r="24" spans="1:20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38"/>
      <c r="R24" s="138"/>
      <c r="T24" s="280"/>
    </row>
    <row r="25" spans="1:20" ht="13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38"/>
      <c r="R25" s="138"/>
      <c r="T25" s="280"/>
    </row>
  </sheetData>
  <mergeCells count="6">
    <mergeCell ref="S5:T7"/>
    <mergeCell ref="A5:A7"/>
    <mergeCell ref="O6:O7"/>
    <mergeCell ref="B6:B7"/>
    <mergeCell ref="C6:C7"/>
    <mergeCell ref="B5:C5"/>
  </mergeCells>
  <printOptions/>
  <pageMargins left="0.53" right="0.56" top="0.57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A1" sqref="A1"/>
    </sheetView>
  </sheetViews>
  <sheetFormatPr defaultColWidth="9.00390625" defaultRowHeight="13.5"/>
  <cols>
    <col min="1" max="1" width="11.50390625" style="0" customWidth="1"/>
    <col min="2" max="2" width="1.37890625" style="0" customWidth="1"/>
    <col min="3" max="16" width="10.125" style="0" customWidth="1"/>
    <col min="17" max="17" width="5.75390625" style="384" customWidth="1"/>
  </cols>
  <sheetData>
    <row r="1" spans="1:17" s="313" customFormat="1" ht="21" customHeight="1">
      <c r="A1" s="313" t="s">
        <v>637</v>
      </c>
      <c r="J1" s="313" t="s">
        <v>599</v>
      </c>
      <c r="Q1" s="382"/>
    </row>
    <row r="2" spans="1:15" ht="9" customHeight="1">
      <c r="A2" s="383"/>
      <c r="B2" s="383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1:17" s="288" customFormat="1" ht="14.25" customHeight="1">
      <c r="A3" s="385" t="s">
        <v>638</v>
      </c>
      <c r="B3" s="386"/>
      <c r="C3" s="387" t="s">
        <v>600</v>
      </c>
      <c r="D3" s="388"/>
      <c r="E3" s="388"/>
      <c r="F3" s="388"/>
      <c r="G3" s="388"/>
      <c r="H3" s="388"/>
      <c r="I3" s="388"/>
      <c r="J3" s="388" t="s">
        <v>639</v>
      </c>
      <c r="K3" s="388"/>
      <c r="L3" s="388"/>
      <c r="M3" s="388"/>
      <c r="N3" s="388"/>
      <c r="O3" s="388"/>
      <c r="P3" s="389"/>
      <c r="Q3" s="390" t="s">
        <v>620</v>
      </c>
    </row>
    <row r="4" spans="1:17" s="337" customFormat="1" ht="14.25" customHeight="1">
      <c r="A4" s="391"/>
      <c r="B4" s="392"/>
      <c r="C4" s="393"/>
      <c r="D4" s="393" t="s">
        <v>601</v>
      </c>
      <c r="E4" s="393" t="s">
        <v>602</v>
      </c>
      <c r="F4" s="393" t="s">
        <v>603</v>
      </c>
      <c r="G4" s="393" t="s">
        <v>604</v>
      </c>
      <c r="H4" s="393" t="s">
        <v>605</v>
      </c>
      <c r="I4" s="394"/>
      <c r="J4" s="393"/>
      <c r="K4" s="394" t="s">
        <v>601</v>
      </c>
      <c r="L4" s="394" t="s">
        <v>602</v>
      </c>
      <c r="M4" s="394" t="s">
        <v>603</v>
      </c>
      <c r="N4" s="394" t="s">
        <v>604</v>
      </c>
      <c r="O4" s="394" t="s">
        <v>605</v>
      </c>
      <c r="P4" s="394"/>
      <c r="Q4" s="395"/>
    </row>
    <row r="5" spans="1:17" s="337" customFormat="1" ht="14.25" customHeight="1">
      <c r="A5" s="391"/>
      <c r="B5" s="392"/>
      <c r="C5" s="26" t="s">
        <v>39</v>
      </c>
      <c r="D5" s="26" t="s">
        <v>606</v>
      </c>
      <c r="E5" s="26" t="s">
        <v>607</v>
      </c>
      <c r="F5" s="26"/>
      <c r="G5" s="26" t="s">
        <v>608</v>
      </c>
      <c r="H5" s="26"/>
      <c r="I5" s="396" t="s">
        <v>640</v>
      </c>
      <c r="J5" s="26" t="s">
        <v>39</v>
      </c>
      <c r="K5" s="396" t="s">
        <v>606</v>
      </c>
      <c r="L5" s="396" t="s">
        <v>607</v>
      </c>
      <c r="M5" s="396"/>
      <c r="N5" s="396" t="s">
        <v>608</v>
      </c>
      <c r="O5" s="396"/>
      <c r="P5" s="396" t="s">
        <v>640</v>
      </c>
      <c r="Q5" s="395"/>
    </row>
    <row r="6" spans="1:17" s="337" customFormat="1" ht="14.25" customHeight="1">
      <c r="A6" s="397"/>
      <c r="B6" s="398"/>
      <c r="C6" s="26"/>
      <c r="D6" s="26" t="s">
        <v>609</v>
      </c>
      <c r="E6" s="26" t="s">
        <v>610</v>
      </c>
      <c r="F6" s="26" t="s">
        <v>611</v>
      </c>
      <c r="G6" s="26" t="s">
        <v>612</v>
      </c>
      <c r="H6" s="26" t="s">
        <v>611</v>
      </c>
      <c r="I6" s="399"/>
      <c r="J6" s="400"/>
      <c r="K6" s="399" t="s">
        <v>609</v>
      </c>
      <c r="L6" s="399" t="s">
        <v>610</v>
      </c>
      <c r="M6" s="399" t="s">
        <v>611</v>
      </c>
      <c r="N6" s="399" t="s">
        <v>612</v>
      </c>
      <c r="O6" s="399" t="s">
        <v>611</v>
      </c>
      <c r="P6" s="399"/>
      <c r="Q6" s="401"/>
    </row>
    <row r="7" spans="1:17" s="5" customFormat="1" ht="9" customHeight="1">
      <c r="A7" s="6"/>
      <c r="B7" s="6"/>
      <c r="C7" s="402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4"/>
    </row>
    <row r="8" spans="1:17" s="288" customFormat="1" ht="21" customHeight="1">
      <c r="A8" s="281" t="s">
        <v>641</v>
      </c>
      <c r="B8" s="281"/>
      <c r="C8" s="282">
        <v>182</v>
      </c>
      <c r="D8" s="27">
        <v>29</v>
      </c>
      <c r="E8" s="27">
        <v>88</v>
      </c>
      <c r="F8" s="27">
        <v>25</v>
      </c>
      <c r="G8" s="27">
        <v>14</v>
      </c>
      <c r="H8" s="27">
        <v>5</v>
      </c>
      <c r="I8" s="27">
        <v>21</v>
      </c>
      <c r="J8" s="27">
        <v>7734</v>
      </c>
      <c r="K8" s="27">
        <v>1515</v>
      </c>
      <c r="L8" s="27">
        <v>3471</v>
      </c>
      <c r="M8" s="27">
        <v>1520</v>
      </c>
      <c r="N8" s="27">
        <v>513</v>
      </c>
      <c r="O8" s="27">
        <v>690</v>
      </c>
      <c r="P8" s="27">
        <v>25</v>
      </c>
      <c r="Q8" s="396" t="s">
        <v>642</v>
      </c>
    </row>
    <row r="9" spans="1:17" s="288" customFormat="1" ht="21" customHeight="1">
      <c r="A9" s="281">
        <v>60</v>
      </c>
      <c r="B9" s="281"/>
      <c r="C9" s="282">
        <v>172</v>
      </c>
      <c r="D9" s="27">
        <v>23</v>
      </c>
      <c r="E9" s="27">
        <v>87</v>
      </c>
      <c r="F9" s="27">
        <v>26</v>
      </c>
      <c r="G9" s="27">
        <v>16</v>
      </c>
      <c r="H9" s="27">
        <v>4</v>
      </c>
      <c r="I9" s="27">
        <v>16</v>
      </c>
      <c r="J9" s="27">
        <v>7724</v>
      </c>
      <c r="K9" s="27">
        <v>1622</v>
      </c>
      <c r="L9" s="27">
        <v>3487</v>
      </c>
      <c r="M9" s="27">
        <v>1541</v>
      </c>
      <c r="N9" s="27">
        <v>518</v>
      </c>
      <c r="O9" s="27">
        <v>531</v>
      </c>
      <c r="P9" s="27">
        <v>25</v>
      </c>
      <c r="Q9" s="396">
        <v>60</v>
      </c>
    </row>
    <row r="10" spans="1:17" s="288" customFormat="1" ht="21" customHeight="1">
      <c r="A10" s="281" t="s">
        <v>636</v>
      </c>
      <c r="B10" s="281"/>
      <c r="C10" s="282">
        <v>171</v>
      </c>
      <c r="D10" s="27">
        <v>19</v>
      </c>
      <c r="E10" s="27">
        <v>84</v>
      </c>
      <c r="F10" s="27">
        <v>28</v>
      </c>
      <c r="G10" s="27">
        <v>6</v>
      </c>
      <c r="H10" s="27">
        <v>10</v>
      </c>
      <c r="I10" s="27">
        <v>24</v>
      </c>
      <c r="J10" s="27">
        <v>7345</v>
      </c>
      <c r="K10" s="27">
        <v>1437</v>
      </c>
      <c r="L10" s="27">
        <v>3482</v>
      </c>
      <c r="M10" s="27">
        <v>1566</v>
      </c>
      <c r="N10" s="27">
        <v>454</v>
      </c>
      <c r="O10" s="27">
        <v>382</v>
      </c>
      <c r="P10" s="27">
        <v>24</v>
      </c>
      <c r="Q10" s="396">
        <v>2</v>
      </c>
    </row>
    <row r="11" spans="1:17" s="288" customFormat="1" ht="21" customHeight="1">
      <c r="A11" s="281">
        <v>7</v>
      </c>
      <c r="B11" s="281"/>
      <c r="C11" s="282">
        <v>151</v>
      </c>
      <c r="D11" s="27">
        <v>16</v>
      </c>
      <c r="E11" s="27">
        <v>82</v>
      </c>
      <c r="F11" s="27">
        <v>31</v>
      </c>
      <c r="G11" s="27">
        <v>6</v>
      </c>
      <c r="H11" s="27">
        <v>7</v>
      </c>
      <c r="I11" s="27">
        <v>9</v>
      </c>
      <c r="J11" s="27">
        <v>7105</v>
      </c>
      <c r="K11" s="27">
        <v>1389</v>
      </c>
      <c r="L11" s="27">
        <v>3241</v>
      </c>
      <c r="M11" s="27">
        <v>1648</v>
      </c>
      <c r="N11" s="27">
        <v>340</v>
      </c>
      <c r="O11" s="27">
        <v>478</v>
      </c>
      <c r="P11" s="27">
        <v>9</v>
      </c>
      <c r="Q11" s="396">
        <v>7</v>
      </c>
    </row>
    <row r="12" spans="1:17" s="293" customFormat="1" ht="21" customHeight="1">
      <c r="A12" s="289">
        <v>12</v>
      </c>
      <c r="B12" s="289"/>
      <c r="C12" s="290">
        <v>165</v>
      </c>
      <c r="D12" s="33">
        <v>17</v>
      </c>
      <c r="E12" s="33">
        <v>69</v>
      </c>
      <c r="F12" s="33">
        <v>42</v>
      </c>
      <c r="G12" s="33">
        <v>15</v>
      </c>
      <c r="H12" s="33">
        <v>7</v>
      </c>
      <c r="I12" s="33">
        <v>15</v>
      </c>
      <c r="J12" s="33">
        <v>7828</v>
      </c>
      <c r="K12" s="33">
        <v>1351</v>
      </c>
      <c r="L12" s="33">
        <v>3468</v>
      </c>
      <c r="M12" s="33">
        <v>1938</v>
      </c>
      <c r="N12" s="33">
        <v>261</v>
      </c>
      <c r="O12" s="33">
        <v>795</v>
      </c>
      <c r="P12" s="33">
        <v>15</v>
      </c>
      <c r="Q12" s="405">
        <v>12</v>
      </c>
    </row>
    <row r="13" spans="1:17" s="5" customFormat="1" ht="9" customHeight="1">
      <c r="A13" s="17"/>
      <c r="B13" s="17"/>
      <c r="C13" s="309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406"/>
    </row>
    <row r="14" spans="1:2" ht="13.5">
      <c r="A14" s="407"/>
      <c r="B14" s="407"/>
    </row>
    <row r="15" spans="1:2" ht="13.5">
      <c r="A15" s="407"/>
      <c r="B15" s="407"/>
    </row>
    <row r="16" spans="1:2" ht="13.5">
      <c r="A16" s="407"/>
      <c r="B16" s="407"/>
    </row>
  </sheetData>
  <mergeCells count="4">
    <mergeCell ref="A3:B6"/>
    <mergeCell ref="Q3:Q6"/>
    <mergeCell ref="J3:P3"/>
    <mergeCell ref="C3:I3"/>
  </mergeCells>
  <printOptions/>
  <pageMargins left="0.75" right="0.75" top="0.4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25">
      <selection activeCell="A1" sqref="A1"/>
    </sheetView>
  </sheetViews>
  <sheetFormatPr defaultColWidth="7.50390625" defaultRowHeight="13.5"/>
  <cols>
    <col min="1" max="1" width="28.00390625" style="0" customWidth="1"/>
    <col min="2" max="8" width="8.125" style="0" customWidth="1"/>
    <col min="9" max="19" width="7.875" style="0" customWidth="1"/>
    <col min="20" max="21" width="7.875" style="410" customWidth="1"/>
  </cols>
  <sheetData>
    <row r="1" spans="1:21" s="1" customFormat="1" ht="14.25">
      <c r="A1" s="1" t="s">
        <v>686</v>
      </c>
      <c r="T1" s="408"/>
      <c r="U1" s="408"/>
    </row>
    <row r="2" spans="1:9" ht="6.75" customHeight="1">
      <c r="A2" s="329"/>
      <c r="B2" s="329"/>
      <c r="C2" s="329"/>
      <c r="D2" s="329"/>
      <c r="E2" s="409"/>
      <c r="F2" s="329"/>
      <c r="G2" s="329"/>
      <c r="H2" s="329"/>
      <c r="I2" s="329"/>
    </row>
    <row r="3" spans="1:22" s="288" customFormat="1" ht="15" customHeight="1">
      <c r="A3" s="411"/>
      <c r="B3" s="412"/>
      <c r="C3" s="413" t="s">
        <v>643</v>
      </c>
      <c r="D3" s="413"/>
      <c r="E3" s="414"/>
      <c r="F3" s="414"/>
      <c r="G3" s="414"/>
      <c r="H3" s="414"/>
      <c r="I3" s="414"/>
      <c r="J3" s="414" t="s">
        <v>644</v>
      </c>
      <c r="K3" s="414"/>
      <c r="L3" s="414"/>
      <c r="M3" s="414"/>
      <c r="N3" s="414"/>
      <c r="O3" s="414"/>
      <c r="P3" s="414"/>
      <c r="Q3" s="414"/>
      <c r="R3" s="414"/>
      <c r="S3" s="414"/>
      <c r="T3" s="415"/>
      <c r="U3" s="416"/>
      <c r="V3" s="286"/>
    </row>
    <row r="4" spans="1:22" s="288" customFormat="1" ht="15" customHeight="1">
      <c r="A4" s="286" t="s">
        <v>645</v>
      </c>
      <c r="B4" s="284"/>
      <c r="C4" s="412"/>
      <c r="D4" s="387" t="s">
        <v>687</v>
      </c>
      <c r="E4" s="388"/>
      <c r="F4" s="388"/>
      <c r="G4" s="388"/>
      <c r="H4" s="389"/>
      <c r="I4" s="387" t="s">
        <v>688</v>
      </c>
      <c r="J4" s="388"/>
      <c r="K4" s="388"/>
      <c r="L4" s="388"/>
      <c r="M4" s="388"/>
      <c r="N4" s="388"/>
      <c r="O4" s="388"/>
      <c r="P4" s="388"/>
      <c r="Q4" s="388"/>
      <c r="R4" s="385"/>
      <c r="S4" s="385"/>
      <c r="T4" s="417" t="s">
        <v>646</v>
      </c>
      <c r="U4" s="418" t="s">
        <v>689</v>
      </c>
      <c r="V4" s="286"/>
    </row>
    <row r="5" spans="1:22" s="288" customFormat="1" ht="5.25" customHeight="1">
      <c r="A5" s="286"/>
      <c r="B5" s="284"/>
      <c r="C5" s="284"/>
      <c r="D5" s="412"/>
      <c r="E5" s="412"/>
      <c r="F5" s="412"/>
      <c r="G5" s="412"/>
      <c r="H5" s="419"/>
      <c r="I5" s="420"/>
      <c r="J5" s="421"/>
      <c r="K5" s="419"/>
      <c r="L5" s="419"/>
      <c r="M5" s="419"/>
      <c r="N5" s="419"/>
      <c r="O5" s="419"/>
      <c r="P5" s="419"/>
      <c r="Q5" s="420"/>
      <c r="R5" s="419"/>
      <c r="S5" s="419"/>
      <c r="T5" s="417"/>
      <c r="U5" s="418"/>
      <c r="V5" s="286"/>
    </row>
    <row r="6" spans="1:22" s="288" customFormat="1" ht="15" customHeight="1">
      <c r="A6" s="286"/>
      <c r="B6" s="284" t="s">
        <v>690</v>
      </c>
      <c r="C6" s="284" t="s">
        <v>690</v>
      </c>
      <c r="D6" s="284"/>
      <c r="E6" s="284"/>
      <c r="F6" s="422" t="s">
        <v>647</v>
      </c>
      <c r="G6" s="422" t="s">
        <v>648</v>
      </c>
      <c r="H6" s="422" t="s">
        <v>649</v>
      </c>
      <c r="I6" s="396"/>
      <c r="J6" s="423" t="s">
        <v>691</v>
      </c>
      <c r="K6" s="424" t="s">
        <v>691</v>
      </c>
      <c r="L6" s="424" t="s">
        <v>692</v>
      </c>
      <c r="M6" s="424" t="s">
        <v>692</v>
      </c>
      <c r="N6" s="424" t="s">
        <v>693</v>
      </c>
      <c r="O6" s="424" t="s">
        <v>692</v>
      </c>
      <c r="P6" s="424" t="s">
        <v>692</v>
      </c>
      <c r="Q6" s="425" t="s">
        <v>650</v>
      </c>
      <c r="R6" s="424" t="s">
        <v>651</v>
      </c>
      <c r="S6" s="424" t="s">
        <v>652</v>
      </c>
      <c r="T6" s="417"/>
      <c r="U6" s="418"/>
      <c r="V6" s="286"/>
    </row>
    <row r="7" spans="1:22" s="288" customFormat="1" ht="15" customHeight="1">
      <c r="A7" s="286" t="s">
        <v>694</v>
      </c>
      <c r="B7" s="284"/>
      <c r="C7" s="284"/>
      <c r="D7" s="284" t="s">
        <v>690</v>
      </c>
      <c r="E7" s="284" t="s">
        <v>695</v>
      </c>
      <c r="F7" s="422"/>
      <c r="G7" s="422"/>
      <c r="H7" s="422"/>
      <c r="I7" s="396" t="s">
        <v>690</v>
      </c>
      <c r="J7" s="423"/>
      <c r="K7" s="424"/>
      <c r="L7" s="424" t="s">
        <v>696</v>
      </c>
      <c r="M7" s="424" t="s">
        <v>696</v>
      </c>
      <c r="N7" s="424"/>
      <c r="O7" s="424" t="s">
        <v>696</v>
      </c>
      <c r="P7" s="424" t="s">
        <v>653</v>
      </c>
      <c r="Q7" s="425" t="s">
        <v>654</v>
      </c>
      <c r="R7" s="424"/>
      <c r="S7" s="424" t="s">
        <v>655</v>
      </c>
      <c r="T7" s="417" t="s">
        <v>656</v>
      </c>
      <c r="U7" s="418" t="s">
        <v>697</v>
      </c>
      <c r="V7" s="286"/>
    </row>
    <row r="8" spans="1:22" s="288" customFormat="1" ht="15" customHeight="1">
      <c r="A8" s="426"/>
      <c r="B8" s="427"/>
      <c r="C8" s="427"/>
      <c r="D8" s="427"/>
      <c r="E8" s="427"/>
      <c r="F8" s="428" t="s">
        <v>698</v>
      </c>
      <c r="G8" s="428" t="s">
        <v>698</v>
      </c>
      <c r="H8" s="428" t="s">
        <v>698</v>
      </c>
      <c r="I8" s="399"/>
      <c r="J8" s="429" t="s">
        <v>699</v>
      </c>
      <c r="K8" s="430" t="s">
        <v>700</v>
      </c>
      <c r="L8" s="430" t="s">
        <v>699</v>
      </c>
      <c r="M8" s="430" t="s">
        <v>700</v>
      </c>
      <c r="N8" s="430" t="s">
        <v>657</v>
      </c>
      <c r="O8" s="430" t="s">
        <v>657</v>
      </c>
      <c r="P8" s="430" t="s">
        <v>657</v>
      </c>
      <c r="Q8" s="431" t="s">
        <v>657</v>
      </c>
      <c r="R8" s="430" t="s">
        <v>658</v>
      </c>
      <c r="S8" s="430" t="s">
        <v>659</v>
      </c>
      <c r="T8" s="432"/>
      <c r="U8" s="433"/>
      <c r="V8" s="286"/>
    </row>
    <row r="9" spans="1:21" s="434" customFormat="1" ht="16.5" customHeight="1">
      <c r="A9" s="278"/>
      <c r="B9" s="286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68"/>
      <c r="U9" s="68"/>
    </row>
    <row r="10" spans="1:21" s="293" customFormat="1" ht="16.5" customHeight="1">
      <c r="A10" s="296" t="s">
        <v>701</v>
      </c>
      <c r="B10" s="304"/>
      <c r="T10" s="73"/>
      <c r="U10" s="73"/>
    </row>
    <row r="11" spans="1:21" s="293" customFormat="1" ht="16.5" customHeight="1">
      <c r="A11" s="296" t="s">
        <v>660</v>
      </c>
      <c r="B11" s="33">
        <v>121610</v>
      </c>
      <c r="C11" s="33">
        <v>81616</v>
      </c>
      <c r="D11" s="33">
        <v>72024</v>
      </c>
      <c r="E11" s="33">
        <v>27289</v>
      </c>
      <c r="F11" s="33">
        <v>32572</v>
      </c>
      <c r="G11" s="33">
        <v>1192</v>
      </c>
      <c r="H11" s="33">
        <v>10971</v>
      </c>
      <c r="I11" s="33">
        <v>9592</v>
      </c>
      <c r="J11" s="33">
        <v>242</v>
      </c>
      <c r="K11" s="33">
        <v>1627</v>
      </c>
      <c r="L11" s="33">
        <v>765</v>
      </c>
      <c r="M11" s="33">
        <v>2998</v>
      </c>
      <c r="N11" s="33">
        <v>359</v>
      </c>
      <c r="O11" s="33">
        <v>707</v>
      </c>
      <c r="P11" s="33">
        <v>127</v>
      </c>
      <c r="Q11" s="33">
        <v>307</v>
      </c>
      <c r="R11" s="33">
        <v>1008</v>
      </c>
      <c r="S11" s="33">
        <v>1452</v>
      </c>
      <c r="T11" s="33">
        <v>600</v>
      </c>
      <c r="U11" s="33">
        <v>39394</v>
      </c>
    </row>
    <row r="12" spans="1:21" s="293" customFormat="1" ht="16.5" customHeight="1">
      <c r="A12" s="296" t="s">
        <v>661</v>
      </c>
      <c r="B12" s="33">
        <v>279799</v>
      </c>
      <c r="C12" s="33">
        <v>239201</v>
      </c>
      <c r="D12" s="33">
        <v>201075</v>
      </c>
      <c r="E12" s="33">
        <v>54611</v>
      </c>
      <c r="F12" s="33">
        <v>117432</v>
      </c>
      <c r="G12" s="33">
        <v>2798</v>
      </c>
      <c r="H12" s="33">
        <v>26234</v>
      </c>
      <c r="I12" s="33">
        <v>38126</v>
      </c>
      <c r="J12" s="33">
        <v>970</v>
      </c>
      <c r="K12" s="33">
        <v>4883</v>
      </c>
      <c r="L12" s="33">
        <v>4519</v>
      </c>
      <c r="M12" s="33">
        <v>14033</v>
      </c>
      <c r="N12" s="33">
        <v>1131</v>
      </c>
      <c r="O12" s="33">
        <v>3222</v>
      </c>
      <c r="P12" s="33">
        <v>591</v>
      </c>
      <c r="Q12" s="33">
        <v>1947</v>
      </c>
      <c r="R12" s="33">
        <v>2108</v>
      </c>
      <c r="S12" s="33">
        <v>4722</v>
      </c>
      <c r="T12" s="33">
        <v>1204</v>
      </c>
      <c r="U12" s="33">
        <v>39394</v>
      </c>
    </row>
    <row r="13" spans="1:21" s="288" customFormat="1" ht="16.5" customHeight="1">
      <c r="A13" s="287" t="s">
        <v>662</v>
      </c>
      <c r="B13" s="27">
        <v>278976</v>
      </c>
      <c r="C13" s="27">
        <v>238982</v>
      </c>
      <c r="D13" s="27">
        <v>200922</v>
      </c>
      <c r="E13" s="27">
        <v>54578</v>
      </c>
      <c r="F13" s="27">
        <v>117400</v>
      </c>
      <c r="G13" s="27">
        <v>2770</v>
      </c>
      <c r="H13" s="27">
        <v>26174</v>
      </c>
      <c r="I13" s="27">
        <v>38060</v>
      </c>
      <c r="J13" s="27">
        <v>968</v>
      </c>
      <c r="K13" s="27">
        <v>4881</v>
      </c>
      <c r="L13" s="27">
        <v>4517</v>
      </c>
      <c r="M13" s="27">
        <v>14029</v>
      </c>
      <c r="N13" s="27">
        <v>1128</v>
      </c>
      <c r="O13" s="27">
        <v>3195</v>
      </c>
      <c r="P13" s="27">
        <v>591</v>
      </c>
      <c r="Q13" s="27">
        <v>1946</v>
      </c>
      <c r="R13" s="27">
        <v>2095</v>
      </c>
      <c r="S13" s="27">
        <v>4710</v>
      </c>
      <c r="T13" s="27">
        <v>600</v>
      </c>
      <c r="U13" s="27">
        <v>39394</v>
      </c>
    </row>
    <row r="14" spans="1:21" s="288" customFormat="1" ht="16.5" customHeight="1">
      <c r="A14" s="287" t="s">
        <v>663</v>
      </c>
      <c r="B14" s="286">
        <v>2.29</v>
      </c>
      <c r="C14" s="288">
        <v>2.93</v>
      </c>
      <c r="D14" s="435">
        <v>2.79</v>
      </c>
      <c r="E14" s="435">
        <v>2</v>
      </c>
      <c r="F14" s="435">
        <v>3.6</v>
      </c>
      <c r="G14" s="288">
        <v>2.32</v>
      </c>
      <c r="H14" s="288">
        <v>2.39</v>
      </c>
      <c r="I14" s="288">
        <v>3.97</v>
      </c>
      <c r="J14" s="435">
        <v>4</v>
      </c>
      <c r="K14" s="435">
        <v>3</v>
      </c>
      <c r="L14" s="435">
        <v>5.9</v>
      </c>
      <c r="M14" s="288">
        <v>4.68</v>
      </c>
      <c r="N14" s="288">
        <v>3.14</v>
      </c>
      <c r="O14" s="288">
        <v>4.52</v>
      </c>
      <c r="P14" s="288">
        <v>4.65</v>
      </c>
      <c r="Q14" s="288">
        <v>6.34</v>
      </c>
      <c r="R14" s="288">
        <v>2.08</v>
      </c>
      <c r="S14" s="288">
        <v>3.24</v>
      </c>
      <c r="T14" s="436">
        <v>1</v>
      </c>
      <c r="U14" s="436">
        <v>1</v>
      </c>
    </row>
    <row r="15" spans="1:21" s="434" customFormat="1" ht="16.5" customHeight="1">
      <c r="A15" s="301"/>
      <c r="B15" s="286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68"/>
      <c r="U15" s="68"/>
    </row>
    <row r="16" spans="1:21" s="434" customFormat="1" ht="16.5" customHeight="1">
      <c r="A16" s="437" t="s">
        <v>664</v>
      </c>
      <c r="B16" s="286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68"/>
      <c r="U16" s="68"/>
    </row>
    <row r="17" spans="1:21" s="434" customFormat="1" ht="16.5" customHeight="1">
      <c r="A17" s="437" t="s">
        <v>702</v>
      </c>
      <c r="B17" s="27">
        <v>10442</v>
      </c>
      <c r="C17" s="27">
        <v>10442</v>
      </c>
      <c r="D17" s="27">
        <v>9238</v>
      </c>
      <c r="E17" s="27" t="s">
        <v>274</v>
      </c>
      <c r="F17" s="27">
        <v>8336</v>
      </c>
      <c r="G17" s="27">
        <v>35</v>
      </c>
      <c r="H17" s="27">
        <v>867</v>
      </c>
      <c r="I17" s="27">
        <v>1204</v>
      </c>
      <c r="J17" s="27" t="s">
        <v>274</v>
      </c>
      <c r="K17" s="27" t="s">
        <v>274</v>
      </c>
      <c r="L17" s="27">
        <v>235</v>
      </c>
      <c r="M17" s="27">
        <v>418</v>
      </c>
      <c r="N17" s="27">
        <v>15</v>
      </c>
      <c r="O17" s="27">
        <v>211</v>
      </c>
      <c r="P17" s="27">
        <v>5</v>
      </c>
      <c r="Q17" s="27">
        <v>156</v>
      </c>
      <c r="R17" s="27" t="s">
        <v>274</v>
      </c>
      <c r="S17" s="27">
        <v>164</v>
      </c>
      <c r="T17" s="27" t="s">
        <v>274</v>
      </c>
      <c r="U17" s="27" t="s">
        <v>274</v>
      </c>
    </row>
    <row r="18" spans="1:21" s="434" customFormat="1" ht="16.5" customHeight="1">
      <c r="A18" s="437" t="s">
        <v>703</v>
      </c>
      <c r="B18" s="27">
        <v>39867</v>
      </c>
      <c r="C18" s="27">
        <v>39867</v>
      </c>
      <c r="D18" s="27">
        <v>33721</v>
      </c>
      <c r="E18" s="27" t="s">
        <v>274</v>
      </c>
      <c r="F18" s="27">
        <v>31227</v>
      </c>
      <c r="G18" s="27">
        <v>94</v>
      </c>
      <c r="H18" s="27">
        <v>2400</v>
      </c>
      <c r="I18" s="27">
        <v>6146</v>
      </c>
      <c r="J18" s="27" t="s">
        <v>274</v>
      </c>
      <c r="K18" s="27" t="s">
        <v>274</v>
      </c>
      <c r="L18" s="27">
        <v>1379</v>
      </c>
      <c r="M18" s="27">
        <v>2070</v>
      </c>
      <c r="N18" s="27">
        <v>57</v>
      </c>
      <c r="O18" s="27">
        <v>986</v>
      </c>
      <c r="P18" s="27">
        <v>33</v>
      </c>
      <c r="Q18" s="27">
        <v>1011</v>
      </c>
      <c r="R18" s="27" t="s">
        <v>274</v>
      </c>
      <c r="S18" s="27">
        <v>610</v>
      </c>
      <c r="T18" s="27" t="s">
        <v>274</v>
      </c>
      <c r="U18" s="27" t="s">
        <v>274</v>
      </c>
    </row>
    <row r="19" spans="1:21" s="434" customFormat="1" ht="16.5" customHeight="1">
      <c r="A19" s="437" t="s">
        <v>704</v>
      </c>
      <c r="B19" s="27">
        <v>13264</v>
      </c>
      <c r="C19" s="27">
        <v>13264</v>
      </c>
      <c r="D19" s="27">
        <v>11786</v>
      </c>
      <c r="E19" s="27" t="s">
        <v>274</v>
      </c>
      <c r="F19" s="27">
        <v>10708</v>
      </c>
      <c r="G19" s="27">
        <v>42</v>
      </c>
      <c r="H19" s="27">
        <v>1036</v>
      </c>
      <c r="I19" s="27">
        <v>1478</v>
      </c>
      <c r="J19" s="27" t="s">
        <v>274</v>
      </c>
      <c r="K19" s="27" t="s">
        <v>274</v>
      </c>
      <c r="L19" s="27">
        <v>305</v>
      </c>
      <c r="M19" s="27">
        <v>522</v>
      </c>
      <c r="N19" s="27">
        <v>18</v>
      </c>
      <c r="O19" s="27">
        <v>245</v>
      </c>
      <c r="P19" s="27">
        <v>5</v>
      </c>
      <c r="Q19" s="27">
        <v>200</v>
      </c>
      <c r="R19" s="27" t="s">
        <v>274</v>
      </c>
      <c r="S19" s="27">
        <v>183</v>
      </c>
      <c r="T19" s="27" t="s">
        <v>274</v>
      </c>
      <c r="U19" s="27" t="s">
        <v>274</v>
      </c>
    </row>
    <row r="20" spans="1:21" s="434" customFormat="1" ht="16.5" customHeight="1">
      <c r="A20" s="43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434" customFormat="1" ht="16.5" customHeight="1">
      <c r="A21" s="437" t="s">
        <v>705</v>
      </c>
      <c r="B21" s="27">
        <v>28911</v>
      </c>
      <c r="C21" s="27">
        <v>28378</v>
      </c>
      <c r="D21" s="27">
        <v>24370</v>
      </c>
      <c r="E21" s="27">
        <v>1</v>
      </c>
      <c r="F21" s="27">
        <v>19940</v>
      </c>
      <c r="G21" s="27">
        <v>294</v>
      </c>
      <c r="H21" s="27">
        <v>4135</v>
      </c>
      <c r="I21" s="27">
        <v>4008</v>
      </c>
      <c r="J21" s="27" t="s">
        <v>274</v>
      </c>
      <c r="K21" s="27">
        <v>1</v>
      </c>
      <c r="L21" s="27">
        <v>614</v>
      </c>
      <c r="M21" s="27">
        <v>1715</v>
      </c>
      <c r="N21" s="27">
        <v>100</v>
      </c>
      <c r="O21" s="27">
        <v>527</v>
      </c>
      <c r="P21" s="27">
        <v>22</v>
      </c>
      <c r="Q21" s="27">
        <v>263</v>
      </c>
      <c r="R21" s="27">
        <v>72</v>
      </c>
      <c r="S21" s="27">
        <v>694</v>
      </c>
      <c r="T21" s="27">
        <v>1</v>
      </c>
      <c r="U21" s="27">
        <v>532</v>
      </c>
    </row>
    <row r="22" spans="1:21" s="434" customFormat="1" ht="16.5" customHeight="1">
      <c r="A22" s="437" t="s">
        <v>706</v>
      </c>
      <c r="B22" s="27">
        <v>108238</v>
      </c>
      <c r="C22" s="27">
        <v>107704</v>
      </c>
      <c r="D22" s="27">
        <v>88252</v>
      </c>
      <c r="E22" s="27">
        <v>2</v>
      </c>
      <c r="F22" s="27">
        <v>76203</v>
      </c>
      <c r="G22" s="27">
        <v>810</v>
      </c>
      <c r="H22" s="27">
        <v>11237</v>
      </c>
      <c r="I22" s="27">
        <v>19452</v>
      </c>
      <c r="J22" s="27" t="s">
        <v>274</v>
      </c>
      <c r="K22" s="27">
        <v>3</v>
      </c>
      <c r="L22" s="27">
        <v>3692</v>
      </c>
      <c r="M22" s="27">
        <v>8510</v>
      </c>
      <c r="N22" s="27">
        <v>328</v>
      </c>
      <c r="O22" s="27">
        <v>2464</v>
      </c>
      <c r="P22" s="27">
        <v>120</v>
      </c>
      <c r="Q22" s="27">
        <v>1690</v>
      </c>
      <c r="R22" s="27">
        <v>162</v>
      </c>
      <c r="S22" s="27">
        <v>2483</v>
      </c>
      <c r="T22" s="27">
        <v>2</v>
      </c>
      <c r="U22" s="27">
        <v>532</v>
      </c>
    </row>
    <row r="23" spans="1:21" s="434" customFormat="1" ht="16.5" customHeight="1">
      <c r="A23" s="437" t="s">
        <v>707</v>
      </c>
      <c r="B23" s="27">
        <v>47182</v>
      </c>
      <c r="C23" s="27">
        <v>46649</v>
      </c>
      <c r="D23" s="27">
        <v>40268</v>
      </c>
      <c r="E23" s="27">
        <v>1</v>
      </c>
      <c r="F23" s="27">
        <v>33480</v>
      </c>
      <c r="G23" s="27">
        <v>427</v>
      </c>
      <c r="H23" s="27">
        <v>6360</v>
      </c>
      <c r="I23" s="27">
        <v>6381</v>
      </c>
      <c r="J23" s="27" t="s">
        <v>274</v>
      </c>
      <c r="K23" s="27">
        <v>1</v>
      </c>
      <c r="L23" s="27">
        <v>1112</v>
      </c>
      <c r="M23" s="27">
        <v>2903</v>
      </c>
      <c r="N23" s="27">
        <v>116</v>
      </c>
      <c r="O23" s="27">
        <v>724</v>
      </c>
      <c r="P23" s="27">
        <v>28</v>
      </c>
      <c r="Q23" s="27">
        <v>444</v>
      </c>
      <c r="R23" s="27">
        <v>81</v>
      </c>
      <c r="S23" s="27">
        <v>972</v>
      </c>
      <c r="T23" s="27">
        <v>1</v>
      </c>
      <c r="U23" s="27">
        <v>532</v>
      </c>
    </row>
    <row r="24" spans="1:21" s="434" customFormat="1" ht="16.5" customHeight="1">
      <c r="A24" s="43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s="434" customFormat="1" ht="16.5" customHeight="1">
      <c r="A25" s="437" t="s">
        <v>708</v>
      </c>
      <c r="B25" s="27">
        <v>39752</v>
      </c>
      <c r="C25" s="27">
        <v>27747</v>
      </c>
      <c r="D25" s="27">
        <v>20347</v>
      </c>
      <c r="E25" s="27">
        <v>13000</v>
      </c>
      <c r="F25" s="27">
        <v>3580</v>
      </c>
      <c r="G25" s="27">
        <v>428</v>
      </c>
      <c r="H25" s="27">
        <v>3339</v>
      </c>
      <c r="I25" s="27">
        <v>7400</v>
      </c>
      <c r="J25" s="27">
        <v>195</v>
      </c>
      <c r="K25" s="27">
        <v>1532</v>
      </c>
      <c r="L25" s="27">
        <v>620</v>
      </c>
      <c r="M25" s="27">
        <v>2721</v>
      </c>
      <c r="N25" s="27">
        <v>238</v>
      </c>
      <c r="O25" s="27">
        <v>369</v>
      </c>
      <c r="P25" s="27">
        <v>88</v>
      </c>
      <c r="Q25" s="27">
        <v>227</v>
      </c>
      <c r="R25" s="27">
        <v>321</v>
      </c>
      <c r="S25" s="27">
        <v>1089</v>
      </c>
      <c r="T25" s="27">
        <v>59</v>
      </c>
      <c r="U25" s="27">
        <v>11946</v>
      </c>
    </row>
    <row r="26" spans="1:21" s="434" customFormat="1" ht="16.5" customHeight="1">
      <c r="A26" s="437" t="s">
        <v>709</v>
      </c>
      <c r="B26" s="27">
        <v>87563</v>
      </c>
      <c r="C26" s="27">
        <v>75499</v>
      </c>
      <c r="D26" s="27">
        <v>45298</v>
      </c>
      <c r="E26" s="27">
        <v>26011</v>
      </c>
      <c r="F26" s="27">
        <v>11268</v>
      </c>
      <c r="G26" s="27">
        <v>919</v>
      </c>
      <c r="H26" s="27">
        <v>7100</v>
      </c>
      <c r="I26" s="27">
        <v>30201</v>
      </c>
      <c r="J26" s="27">
        <v>781</v>
      </c>
      <c r="K26" s="27">
        <v>4597</v>
      </c>
      <c r="L26" s="27">
        <v>3700</v>
      </c>
      <c r="M26" s="27">
        <v>12706</v>
      </c>
      <c r="N26" s="27">
        <v>747</v>
      </c>
      <c r="O26" s="27">
        <v>1654</v>
      </c>
      <c r="P26" s="27">
        <v>406</v>
      </c>
      <c r="Q26" s="27">
        <v>1434</v>
      </c>
      <c r="R26" s="27">
        <v>670</v>
      </c>
      <c r="S26" s="27">
        <v>3506</v>
      </c>
      <c r="T26" s="27">
        <v>118</v>
      </c>
      <c r="U26" s="27">
        <v>11946</v>
      </c>
    </row>
    <row r="27" spans="1:21" s="434" customFormat="1" ht="16.5" customHeight="1">
      <c r="A27" s="437" t="s">
        <v>710</v>
      </c>
      <c r="B27" s="27">
        <v>53472</v>
      </c>
      <c r="C27" s="27">
        <v>41467</v>
      </c>
      <c r="D27" s="27">
        <v>31879</v>
      </c>
      <c r="E27" s="27">
        <v>22191</v>
      </c>
      <c r="F27" s="27">
        <v>5766</v>
      </c>
      <c r="G27" s="27">
        <v>434</v>
      </c>
      <c r="H27" s="27">
        <v>3488</v>
      </c>
      <c r="I27" s="27">
        <v>9588</v>
      </c>
      <c r="J27" s="27">
        <v>373</v>
      </c>
      <c r="K27" s="27">
        <v>1988</v>
      </c>
      <c r="L27" s="27">
        <v>1155</v>
      </c>
      <c r="M27" s="27">
        <v>2843</v>
      </c>
      <c r="N27" s="27">
        <v>453</v>
      </c>
      <c r="O27" s="27">
        <v>639</v>
      </c>
      <c r="P27" s="27">
        <v>136</v>
      </c>
      <c r="Q27" s="27">
        <v>327</v>
      </c>
      <c r="R27" s="27">
        <v>512</v>
      </c>
      <c r="S27" s="27">
        <v>1162</v>
      </c>
      <c r="T27" s="27">
        <v>59</v>
      </c>
      <c r="U27" s="27">
        <v>11946</v>
      </c>
    </row>
    <row r="28" spans="1:21" s="434" customFormat="1" ht="16.5" customHeight="1">
      <c r="A28" s="43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s="434" customFormat="1" ht="16.5" customHeight="1">
      <c r="A29" s="437" t="s">
        <v>711</v>
      </c>
      <c r="B29" s="27">
        <v>5642</v>
      </c>
      <c r="C29" s="27">
        <v>5642</v>
      </c>
      <c r="D29" s="27" t="s">
        <v>712</v>
      </c>
      <c r="E29" s="27" t="s">
        <v>712</v>
      </c>
      <c r="F29" s="27" t="s">
        <v>712</v>
      </c>
      <c r="G29" s="27" t="s">
        <v>712</v>
      </c>
      <c r="H29" s="27" t="s">
        <v>712</v>
      </c>
      <c r="I29" s="27">
        <v>5642</v>
      </c>
      <c r="J29" s="27" t="s">
        <v>712</v>
      </c>
      <c r="K29" s="27" t="s">
        <v>712</v>
      </c>
      <c r="L29" s="27">
        <v>765</v>
      </c>
      <c r="M29" s="27">
        <v>2998</v>
      </c>
      <c r="N29" s="27" t="s">
        <v>712</v>
      </c>
      <c r="O29" s="27">
        <v>536</v>
      </c>
      <c r="P29" s="27">
        <v>21</v>
      </c>
      <c r="Q29" s="27">
        <v>307</v>
      </c>
      <c r="R29" s="27" t="s">
        <v>712</v>
      </c>
      <c r="S29" s="27">
        <v>1015</v>
      </c>
      <c r="T29" s="27" t="s">
        <v>712</v>
      </c>
      <c r="U29" s="27" t="s">
        <v>712</v>
      </c>
    </row>
    <row r="30" spans="1:21" s="434" customFormat="1" ht="16.5" customHeight="1">
      <c r="A30" s="437" t="s">
        <v>713</v>
      </c>
      <c r="B30" s="27">
        <v>26651</v>
      </c>
      <c r="C30" s="27">
        <v>26651</v>
      </c>
      <c r="D30" s="27" t="s">
        <v>712</v>
      </c>
      <c r="E30" s="27" t="s">
        <v>712</v>
      </c>
      <c r="F30" s="27" t="s">
        <v>712</v>
      </c>
      <c r="G30" s="27" t="s">
        <v>712</v>
      </c>
      <c r="H30" s="27" t="s">
        <v>712</v>
      </c>
      <c r="I30" s="27">
        <v>26651</v>
      </c>
      <c r="J30" s="27" t="s">
        <v>712</v>
      </c>
      <c r="K30" s="27" t="s">
        <v>712</v>
      </c>
      <c r="L30" s="27">
        <v>4159</v>
      </c>
      <c r="M30" s="27">
        <v>14033</v>
      </c>
      <c r="N30" s="27" t="s">
        <v>712</v>
      </c>
      <c r="O30" s="27">
        <v>2455</v>
      </c>
      <c r="P30" s="27">
        <v>112</v>
      </c>
      <c r="Q30" s="27">
        <v>1947</v>
      </c>
      <c r="R30" s="27" t="s">
        <v>712</v>
      </c>
      <c r="S30" s="27">
        <v>3585</v>
      </c>
      <c r="T30" s="27" t="s">
        <v>712</v>
      </c>
      <c r="U30" s="27" t="s">
        <v>712</v>
      </c>
    </row>
    <row r="31" spans="1:21" s="434" customFormat="1" ht="16.5" customHeight="1">
      <c r="A31" s="437"/>
      <c r="B31" s="286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68"/>
      <c r="U31" s="68"/>
    </row>
    <row r="32" spans="1:21" s="288" customFormat="1" ht="16.5" customHeight="1">
      <c r="A32" s="287" t="s">
        <v>714</v>
      </c>
      <c r="B32" s="286"/>
      <c r="T32" s="68"/>
      <c r="U32" s="68"/>
    </row>
    <row r="33" spans="1:21" s="288" customFormat="1" ht="16.5" customHeight="1">
      <c r="A33" s="287" t="s">
        <v>660</v>
      </c>
      <c r="B33" s="27">
        <v>119103</v>
      </c>
      <c r="C33" s="27">
        <v>83775</v>
      </c>
      <c r="D33" s="27">
        <v>72753</v>
      </c>
      <c r="E33" s="27">
        <v>25486</v>
      </c>
      <c r="F33" s="27">
        <v>35798</v>
      </c>
      <c r="G33" s="27">
        <v>1170</v>
      </c>
      <c r="H33" s="27">
        <v>10299</v>
      </c>
      <c r="I33" s="27">
        <v>11022</v>
      </c>
      <c r="J33" s="27">
        <v>261</v>
      </c>
      <c r="K33" s="27">
        <v>1588</v>
      </c>
      <c r="L33" s="27">
        <v>1113</v>
      </c>
      <c r="M33" s="27">
        <v>3912</v>
      </c>
      <c r="N33" s="27">
        <v>376</v>
      </c>
      <c r="O33" s="27">
        <v>726</v>
      </c>
      <c r="P33" s="27">
        <v>154</v>
      </c>
      <c r="Q33" s="27">
        <v>421</v>
      </c>
      <c r="R33" s="27">
        <v>990</v>
      </c>
      <c r="S33" s="27">
        <v>1481</v>
      </c>
      <c r="T33" s="27">
        <v>392</v>
      </c>
      <c r="U33" s="27">
        <v>34936</v>
      </c>
    </row>
    <row r="34" spans="1:21" s="288" customFormat="1" ht="16.5" customHeight="1">
      <c r="A34" s="287" t="s">
        <v>661</v>
      </c>
      <c r="B34" s="27">
        <v>291747</v>
      </c>
      <c r="C34" s="27">
        <v>256026</v>
      </c>
      <c r="D34" s="27">
        <v>210193</v>
      </c>
      <c r="E34" s="27">
        <v>51006</v>
      </c>
      <c r="F34" s="27">
        <v>131541</v>
      </c>
      <c r="G34" s="27">
        <v>2757</v>
      </c>
      <c r="H34" s="27">
        <v>24889</v>
      </c>
      <c r="I34" s="27">
        <v>45833</v>
      </c>
      <c r="J34" s="27">
        <v>1044</v>
      </c>
      <c r="K34" s="27">
        <v>4767</v>
      </c>
      <c r="L34" s="27">
        <v>6645</v>
      </c>
      <c r="M34" s="27">
        <v>18609</v>
      </c>
      <c r="N34" s="27">
        <v>1185</v>
      </c>
      <c r="O34" s="27">
        <v>3304</v>
      </c>
      <c r="P34" s="27">
        <v>709</v>
      </c>
      <c r="Q34" s="27">
        <v>2722</v>
      </c>
      <c r="R34" s="27">
        <v>2061</v>
      </c>
      <c r="S34" s="27">
        <v>4787</v>
      </c>
      <c r="T34" s="27">
        <v>785</v>
      </c>
      <c r="U34" s="27">
        <v>34936</v>
      </c>
    </row>
    <row r="35" spans="1:21" s="288" customFormat="1" ht="16.5" customHeight="1">
      <c r="A35" s="287" t="s">
        <v>662</v>
      </c>
      <c r="B35" s="27">
        <v>291159</v>
      </c>
      <c r="C35" s="27">
        <v>255831</v>
      </c>
      <c r="D35" s="27">
        <v>210047</v>
      </c>
      <c r="E35" s="27">
        <v>50972</v>
      </c>
      <c r="F35" s="27">
        <v>131503</v>
      </c>
      <c r="G35" s="27">
        <v>2738</v>
      </c>
      <c r="H35" s="27">
        <v>24834</v>
      </c>
      <c r="I35" s="27">
        <v>45784</v>
      </c>
      <c r="J35" s="27">
        <v>1044</v>
      </c>
      <c r="K35" s="27">
        <v>4764</v>
      </c>
      <c r="L35" s="27">
        <v>6641</v>
      </c>
      <c r="M35" s="27">
        <v>18605</v>
      </c>
      <c r="N35" s="27">
        <v>1184</v>
      </c>
      <c r="O35" s="27">
        <v>3303</v>
      </c>
      <c r="P35" s="27">
        <v>706</v>
      </c>
      <c r="Q35" s="27">
        <v>2716</v>
      </c>
      <c r="R35" s="27">
        <v>2050</v>
      </c>
      <c r="S35" s="27">
        <v>4771</v>
      </c>
      <c r="T35" s="27">
        <v>392</v>
      </c>
      <c r="U35" s="27">
        <v>34936</v>
      </c>
    </row>
    <row r="36" spans="1:21" s="288" customFormat="1" ht="16.5" customHeight="1">
      <c r="A36" s="287" t="s">
        <v>663</v>
      </c>
      <c r="B36" s="286">
        <v>2.44</v>
      </c>
      <c r="C36" s="288">
        <v>3.05</v>
      </c>
      <c r="D36" s="288">
        <v>2.89</v>
      </c>
      <c r="E36" s="435">
        <v>2</v>
      </c>
      <c r="F36" s="288">
        <v>3.67</v>
      </c>
      <c r="G36" s="288">
        <v>2.34</v>
      </c>
      <c r="H36" s="288">
        <v>2.41</v>
      </c>
      <c r="I36" s="288">
        <v>4.15</v>
      </c>
      <c r="J36" s="435">
        <v>4</v>
      </c>
      <c r="K36" s="435">
        <v>3</v>
      </c>
      <c r="L36" s="288">
        <v>5.97</v>
      </c>
      <c r="M36" s="288">
        <v>4.76</v>
      </c>
      <c r="N36" s="288">
        <v>3.15</v>
      </c>
      <c r="O36" s="288">
        <v>4.55</v>
      </c>
      <c r="P36" s="288">
        <v>4.58</v>
      </c>
      <c r="Q36" s="288">
        <v>6.45</v>
      </c>
      <c r="R36" s="288">
        <v>2.07</v>
      </c>
      <c r="S36" s="288">
        <v>3.22</v>
      </c>
      <c r="T36" s="436">
        <v>1</v>
      </c>
      <c r="U36" s="436">
        <v>1</v>
      </c>
    </row>
    <row r="37" spans="1:21" s="434" customFormat="1" ht="16.5" customHeight="1">
      <c r="A37" s="301"/>
      <c r="B37" s="286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68"/>
      <c r="U37" s="68"/>
    </row>
    <row r="38" spans="1:21" s="434" customFormat="1" ht="16.5" customHeight="1">
      <c r="A38" s="437" t="s">
        <v>664</v>
      </c>
      <c r="B38" s="286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68"/>
      <c r="U38" s="68"/>
    </row>
    <row r="39" spans="1:21" s="434" customFormat="1" ht="16.5" customHeight="1">
      <c r="A39" s="437" t="s">
        <v>665</v>
      </c>
      <c r="B39" s="27">
        <v>11586</v>
      </c>
      <c r="C39" s="27">
        <v>11586</v>
      </c>
      <c r="D39" s="27">
        <v>10017</v>
      </c>
      <c r="E39" s="27" t="str">
        <f>E40</f>
        <v>-</v>
      </c>
      <c r="F39" s="27">
        <v>9291</v>
      </c>
      <c r="G39" s="27">
        <v>19</v>
      </c>
      <c r="H39" s="27">
        <v>707</v>
      </c>
      <c r="I39" s="27">
        <v>1569</v>
      </c>
      <c r="J39" s="27" t="s">
        <v>712</v>
      </c>
      <c r="K39" s="27" t="s">
        <v>712</v>
      </c>
      <c r="L39" s="27">
        <v>353</v>
      </c>
      <c r="M39" s="27">
        <v>619</v>
      </c>
      <c r="N39" s="27">
        <v>13</v>
      </c>
      <c r="O39" s="27">
        <v>200</v>
      </c>
      <c r="P39" s="27">
        <v>3</v>
      </c>
      <c r="Q39" s="27">
        <v>216</v>
      </c>
      <c r="R39" s="27" t="s">
        <v>712</v>
      </c>
      <c r="S39" s="27">
        <v>165</v>
      </c>
      <c r="T39" s="27" t="s">
        <v>712</v>
      </c>
      <c r="U39" s="27" t="s">
        <v>712</v>
      </c>
    </row>
    <row r="40" spans="1:21" s="434" customFormat="1" ht="16.5" customHeight="1">
      <c r="A40" s="437" t="s">
        <v>666</v>
      </c>
      <c r="B40" s="27">
        <v>45747</v>
      </c>
      <c r="C40" s="27">
        <v>45747</v>
      </c>
      <c r="D40" s="27">
        <v>37468</v>
      </c>
      <c r="E40" s="27" t="s">
        <v>712</v>
      </c>
      <c r="F40" s="27">
        <v>35442</v>
      </c>
      <c r="G40" s="27">
        <v>48</v>
      </c>
      <c r="H40" s="27">
        <v>1978</v>
      </c>
      <c r="I40" s="27">
        <v>8279</v>
      </c>
      <c r="J40" s="27" t="s">
        <v>712</v>
      </c>
      <c r="K40" s="27" t="s">
        <v>712</v>
      </c>
      <c r="L40" s="27">
        <v>2132</v>
      </c>
      <c r="M40" s="27">
        <v>3089</v>
      </c>
      <c r="N40" s="27">
        <v>45</v>
      </c>
      <c r="O40" s="27">
        <v>937</v>
      </c>
      <c r="P40" s="27">
        <v>19</v>
      </c>
      <c r="Q40" s="27">
        <v>1432</v>
      </c>
      <c r="R40" s="27" t="s">
        <v>712</v>
      </c>
      <c r="S40" s="27">
        <v>625</v>
      </c>
      <c r="T40" s="27" t="s">
        <v>712</v>
      </c>
      <c r="U40" s="27" t="s">
        <v>712</v>
      </c>
    </row>
    <row r="41" spans="1:21" s="434" customFormat="1" ht="16.5" customHeight="1">
      <c r="A41" s="437" t="s">
        <v>667</v>
      </c>
      <c r="B41" s="27">
        <v>14898</v>
      </c>
      <c r="C41" s="27">
        <v>14898</v>
      </c>
      <c r="D41" s="27">
        <v>12924</v>
      </c>
      <c r="E41" s="27" t="s">
        <v>712</v>
      </c>
      <c r="F41" s="27">
        <v>12053</v>
      </c>
      <c r="G41" s="27">
        <v>20</v>
      </c>
      <c r="H41" s="27">
        <v>851</v>
      </c>
      <c r="I41" s="27">
        <v>1974</v>
      </c>
      <c r="J41" s="27" t="s">
        <v>712</v>
      </c>
      <c r="K41" s="27" t="s">
        <v>712</v>
      </c>
      <c r="L41" s="27">
        <v>483</v>
      </c>
      <c r="M41" s="27">
        <v>780</v>
      </c>
      <c r="N41" s="27">
        <v>17</v>
      </c>
      <c r="O41" s="27">
        <v>220</v>
      </c>
      <c r="P41" s="27">
        <v>4</v>
      </c>
      <c r="Q41" s="27">
        <v>285</v>
      </c>
      <c r="R41" s="27" t="s">
        <v>712</v>
      </c>
      <c r="S41" s="27">
        <v>185</v>
      </c>
      <c r="T41" s="27" t="s">
        <v>712</v>
      </c>
      <c r="U41" s="27" t="s">
        <v>712</v>
      </c>
    </row>
    <row r="42" spans="1:21" s="434" customFormat="1" ht="16.5" customHeight="1">
      <c r="A42" s="43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s="434" customFormat="1" ht="16.5" customHeight="1">
      <c r="A43" s="437" t="s">
        <v>668</v>
      </c>
      <c r="B43" s="27">
        <v>34142</v>
      </c>
      <c r="C43" s="27">
        <v>33343</v>
      </c>
      <c r="D43" s="27">
        <v>27851</v>
      </c>
      <c r="E43" s="27">
        <v>6</v>
      </c>
      <c r="F43" s="27">
        <v>23563</v>
      </c>
      <c r="G43" s="27">
        <v>289</v>
      </c>
      <c r="H43" s="27">
        <v>3993</v>
      </c>
      <c r="I43" s="27">
        <v>5492</v>
      </c>
      <c r="J43" s="27" t="s">
        <v>712</v>
      </c>
      <c r="K43" s="27" t="s">
        <v>712</v>
      </c>
      <c r="L43" s="27">
        <v>950</v>
      </c>
      <c r="M43" s="27">
        <v>2552</v>
      </c>
      <c r="N43" s="27">
        <v>117</v>
      </c>
      <c r="O43" s="27">
        <v>550</v>
      </c>
      <c r="P43" s="27">
        <v>15</v>
      </c>
      <c r="Q43" s="27">
        <v>373</v>
      </c>
      <c r="R43" s="27">
        <v>130</v>
      </c>
      <c r="S43" s="27">
        <v>805</v>
      </c>
      <c r="T43" s="27">
        <v>2</v>
      </c>
      <c r="U43" s="27">
        <v>797</v>
      </c>
    </row>
    <row r="44" spans="1:21" s="434" customFormat="1" ht="16.5" customHeight="1">
      <c r="A44" s="437" t="s">
        <v>669</v>
      </c>
      <c r="B44" s="27">
        <v>131045</v>
      </c>
      <c r="C44" s="27">
        <v>130244</v>
      </c>
      <c r="D44" s="27">
        <v>103209</v>
      </c>
      <c r="E44" s="27">
        <v>12</v>
      </c>
      <c r="F44" s="27">
        <v>91388</v>
      </c>
      <c r="G44" s="27">
        <v>810</v>
      </c>
      <c r="H44" s="27">
        <v>10999</v>
      </c>
      <c r="I44" s="27">
        <v>27035</v>
      </c>
      <c r="J44" s="27" t="s">
        <v>712</v>
      </c>
      <c r="K44" s="27" t="s">
        <v>712</v>
      </c>
      <c r="L44" s="27">
        <v>5763</v>
      </c>
      <c r="M44" s="27">
        <v>12737</v>
      </c>
      <c r="N44" s="27">
        <v>383</v>
      </c>
      <c r="O44" s="27">
        <v>2544</v>
      </c>
      <c r="P44" s="27">
        <v>82</v>
      </c>
      <c r="Q44" s="27">
        <v>2455</v>
      </c>
      <c r="R44" s="27">
        <v>274</v>
      </c>
      <c r="S44" s="27">
        <v>2797</v>
      </c>
      <c r="T44" s="27">
        <v>4</v>
      </c>
      <c r="U44" s="27">
        <v>797</v>
      </c>
    </row>
    <row r="45" spans="1:21" s="434" customFormat="1" ht="16.5" customHeight="1">
      <c r="A45" s="437" t="s">
        <v>670</v>
      </c>
      <c r="B45" s="27">
        <v>57114</v>
      </c>
      <c r="C45" s="27">
        <v>56315</v>
      </c>
      <c r="D45" s="27">
        <v>47181</v>
      </c>
      <c r="E45" s="27">
        <v>6</v>
      </c>
      <c r="F45" s="27">
        <v>40615</v>
      </c>
      <c r="G45" s="27">
        <v>417</v>
      </c>
      <c r="H45" s="27">
        <v>6143</v>
      </c>
      <c r="I45" s="27">
        <v>9134</v>
      </c>
      <c r="J45" s="27" t="s">
        <v>712</v>
      </c>
      <c r="K45" s="27" t="s">
        <v>712</v>
      </c>
      <c r="L45" s="27">
        <v>1806</v>
      </c>
      <c r="M45" s="27">
        <v>4486</v>
      </c>
      <c r="N45" s="27">
        <v>134</v>
      </c>
      <c r="O45" s="27">
        <v>767</v>
      </c>
      <c r="P45" s="27">
        <v>17</v>
      </c>
      <c r="Q45" s="27">
        <v>677</v>
      </c>
      <c r="R45" s="27">
        <v>145</v>
      </c>
      <c r="S45" s="27">
        <v>1102</v>
      </c>
      <c r="T45" s="27">
        <v>2</v>
      </c>
      <c r="U45" s="27">
        <v>797</v>
      </c>
    </row>
    <row r="46" spans="1:21" s="434" customFormat="1" ht="16.5" customHeight="1">
      <c r="A46" s="43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s="434" customFormat="1" ht="16.5" customHeight="1">
      <c r="A47" s="437" t="s">
        <v>671</v>
      </c>
      <c r="B47" s="27">
        <v>34672</v>
      </c>
      <c r="C47" s="27">
        <v>25364</v>
      </c>
      <c r="D47" s="27">
        <v>16834</v>
      </c>
      <c r="E47" s="27">
        <v>10740</v>
      </c>
      <c r="F47" s="27">
        <v>2784</v>
      </c>
      <c r="G47" s="27">
        <v>400</v>
      </c>
      <c r="H47" s="27">
        <v>2910</v>
      </c>
      <c r="I47" s="27">
        <v>8530</v>
      </c>
      <c r="J47" s="27">
        <v>194</v>
      </c>
      <c r="K47" s="27">
        <v>1491</v>
      </c>
      <c r="L47" s="27">
        <v>912</v>
      </c>
      <c r="M47" s="27">
        <v>3464</v>
      </c>
      <c r="N47" s="27">
        <v>262</v>
      </c>
      <c r="O47" s="27">
        <v>415</v>
      </c>
      <c r="P47" s="27">
        <v>107</v>
      </c>
      <c r="Q47" s="27">
        <v>321</v>
      </c>
      <c r="R47" s="27">
        <v>252</v>
      </c>
      <c r="S47" s="27">
        <v>1112</v>
      </c>
      <c r="T47" s="27">
        <v>36</v>
      </c>
      <c r="U47" s="27">
        <v>9272</v>
      </c>
    </row>
    <row r="48" spans="1:21" s="434" customFormat="1" ht="16.5" customHeight="1">
      <c r="A48" s="437" t="s">
        <v>672</v>
      </c>
      <c r="B48" s="27">
        <v>83148</v>
      </c>
      <c r="C48" s="27">
        <v>73804</v>
      </c>
      <c r="D48" s="27">
        <v>37308</v>
      </c>
      <c r="E48" s="27">
        <v>21493</v>
      </c>
      <c r="F48" s="27">
        <v>8760</v>
      </c>
      <c r="G48" s="27">
        <v>855</v>
      </c>
      <c r="H48" s="27">
        <v>6200</v>
      </c>
      <c r="I48" s="27">
        <v>36496</v>
      </c>
      <c r="J48" s="27">
        <v>776</v>
      </c>
      <c r="K48" s="27">
        <v>4475</v>
      </c>
      <c r="L48" s="27">
        <v>5461</v>
      </c>
      <c r="M48" s="27">
        <v>16448</v>
      </c>
      <c r="N48" s="27">
        <v>831</v>
      </c>
      <c r="O48" s="27">
        <v>1858</v>
      </c>
      <c r="P48" s="27">
        <v>492</v>
      </c>
      <c r="Q48" s="27">
        <v>2063</v>
      </c>
      <c r="R48" s="27">
        <v>527</v>
      </c>
      <c r="S48" s="27">
        <v>3565</v>
      </c>
      <c r="T48" s="27">
        <v>72</v>
      </c>
      <c r="U48" s="27">
        <v>9272</v>
      </c>
    </row>
    <row r="49" spans="1:21" s="434" customFormat="1" ht="16.5" customHeight="1">
      <c r="A49" s="437" t="s">
        <v>673</v>
      </c>
      <c r="B49" s="27">
        <v>45555</v>
      </c>
      <c r="C49" s="27">
        <v>36247</v>
      </c>
      <c r="D49" s="27">
        <v>25385</v>
      </c>
      <c r="E49" s="27">
        <v>17576</v>
      </c>
      <c r="F49" s="27">
        <v>4366</v>
      </c>
      <c r="G49" s="27">
        <v>408</v>
      </c>
      <c r="H49" s="27">
        <v>3035</v>
      </c>
      <c r="I49" s="27">
        <v>10862</v>
      </c>
      <c r="J49" s="27">
        <v>377</v>
      </c>
      <c r="K49" s="27">
        <v>1882</v>
      </c>
      <c r="L49" s="27">
        <v>1664</v>
      </c>
      <c r="M49" s="27">
        <v>3569</v>
      </c>
      <c r="N49" s="27">
        <v>485</v>
      </c>
      <c r="O49" s="27">
        <v>700</v>
      </c>
      <c r="P49" s="27">
        <v>166</v>
      </c>
      <c r="Q49" s="27">
        <v>444</v>
      </c>
      <c r="R49" s="27">
        <v>398</v>
      </c>
      <c r="S49" s="27">
        <v>1177</v>
      </c>
      <c r="T49" s="27">
        <v>36</v>
      </c>
      <c r="U49" s="27">
        <v>9272</v>
      </c>
    </row>
    <row r="50" spans="1:21" s="434" customFormat="1" ht="16.5" customHeight="1">
      <c r="A50" s="438"/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39"/>
      <c r="U50" s="439"/>
    </row>
    <row r="51" ht="13.5">
      <c r="A51" s="440" t="s">
        <v>715</v>
      </c>
    </row>
  </sheetData>
  <mergeCells count="2">
    <mergeCell ref="D4:H4"/>
    <mergeCell ref="I4:S4"/>
  </mergeCells>
  <printOptions/>
  <pageMargins left="0.32" right="0.31" top="0.62" bottom="0.86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59"/>
  <sheetViews>
    <sheetView workbookViewId="0" topLeftCell="A1">
      <selection activeCell="A1" sqref="A1"/>
    </sheetView>
  </sheetViews>
  <sheetFormatPr defaultColWidth="9.00390625" defaultRowHeight="13.5"/>
  <cols>
    <col min="1" max="1" width="0.74609375" style="138" customWidth="1"/>
    <col min="2" max="2" width="11.625" style="138" customWidth="1"/>
    <col min="3" max="3" width="1.00390625" style="138" customWidth="1"/>
    <col min="4" max="5" width="8.50390625" style="138" customWidth="1"/>
    <col min="6" max="6" width="6.50390625" style="138" customWidth="1"/>
    <col min="7" max="8" width="6.50390625" style="142" customWidth="1"/>
    <col min="9" max="10" width="6.00390625" style="138" customWidth="1"/>
    <col min="11" max="12" width="6.75390625" style="138" customWidth="1"/>
    <col min="13" max="13" width="8.625" style="138" customWidth="1"/>
    <col min="14" max="15" width="7.50390625" style="138" customWidth="1"/>
    <col min="16" max="25" width="7.125" style="138" customWidth="1"/>
    <col min="26" max="27" width="7.875" style="138" customWidth="1"/>
    <col min="28" max="28" width="8.00390625" style="314" customWidth="1"/>
    <col min="29" max="16384" width="9.00390625" style="138" customWidth="1"/>
  </cols>
  <sheetData>
    <row r="1" spans="1:28" s="1" customFormat="1" ht="21.75" customHeight="1">
      <c r="A1" s="1" t="s">
        <v>716</v>
      </c>
      <c r="G1" s="409"/>
      <c r="H1" s="409"/>
      <c r="P1" s="1" t="s">
        <v>717</v>
      </c>
      <c r="AB1" s="441"/>
    </row>
    <row r="2" spans="7:30" s="1" customFormat="1" ht="10.5" customHeight="1">
      <c r="G2" s="409"/>
      <c r="H2" s="409"/>
      <c r="AB2" s="441"/>
      <c r="AC2" s="409"/>
      <c r="AD2" s="409"/>
    </row>
    <row r="3" spans="1:30" s="448" customFormat="1" ht="27" customHeight="1">
      <c r="A3" s="275"/>
      <c r="B3" s="275"/>
      <c r="C3" s="442"/>
      <c r="D3" s="443" t="s">
        <v>718</v>
      </c>
      <c r="E3" s="444"/>
      <c r="F3" s="444"/>
      <c r="G3" s="444"/>
      <c r="H3" s="444"/>
      <c r="I3" s="444"/>
      <c r="J3" s="444"/>
      <c r="K3" s="444"/>
      <c r="L3" s="444"/>
      <c r="M3" s="445"/>
      <c r="N3" s="444" t="s">
        <v>719</v>
      </c>
      <c r="O3" s="445"/>
      <c r="P3" s="443" t="s">
        <v>720</v>
      </c>
      <c r="Q3" s="444"/>
      <c r="R3" s="444"/>
      <c r="S3" s="444"/>
      <c r="T3" s="444"/>
      <c r="U3" s="444"/>
      <c r="V3" s="444"/>
      <c r="W3" s="444"/>
      <c r="X3" s="444"/>
      <c r="Y3" s="444"/>
      <c r="Z3" s="446"/>
      <c r="AA3" s="276"/>
      <c r="AB3" s="447"/>
      <c r="AC3" s="297"/>
      <c r="AD3" s="297"/>
    </row>
    <row r="4" spans="1:30" s="31" customFormat="1" ht="21" customHeight="1">
      <c r="A4" s="449"/>
      <c r="B4" s="449" t="s">
        <v>721</v>
      </c>
      <c r="C4" s="450"/>
      <c r="D4" s="451" t="s">
        <v>474</v>
      </c>
      <c r="E4" s="451" t="s">
        <v>596</v>
      </c>
      <c r="F4" s="451">
        <v>2</v>
      </c>
      <c r="G4" s="451">
        <v>3</v>
      </c>
      <c r="H4" s="451">
        <v>4</v>
      </c>
      <c r="I4" s="451">
        <v>5</v>
      </c>
      <c r="J4" s="451">
        <v>6</v>
      </c>
      <c r="K4" s="452" t="s">
        <v>674</v>
      </c>
      <c r="L4" s="452" t="s">
        <v>675</v>
      </c>
      <c r="M4" s="453" t="s">
        <v>595</v>
      </c>
      <c r="N4" s="454" t="s">
        <v>594</v>
      </c>
      <c r="O4" s="453" t="s">
        <v>595</v>
      </c>
      <c r="P4" s="453" t="s">
        <v>722</v>
      </c>
      <c r="Q4" s="455" t="s">
        <v>723</v>
      </c>
      <c r="R4" s="456"/>
      <c r="S4" s="456"/>
      <c r="T4" s="456"/>
      <c r="U4" s="457"/>
      <c r="V4" s="455" t="s">
        <v>724</v>
      </c>
      <c r="W4" s="456"/>
      <c r="X4" s="456"/>
      <c r="Y4" s="456"/>
      <c r="Z4" s="458" t="s">
        <v>725</v>
      </c>
      <c r="AA4" s="459" t="s">
        <v>646</v>
      </c>
      <c r="AB4" s="460" t="s">
        <v>726</v>
      </c>
      <c r="AC4" s="449"/>
      <c r="AD4" s="449"/>
    </row>
    <row r="5" spans="1:30" s="31" customFormat="1" ht="21" customHeight="1">
      <c r="A5" s="449"/>
      <c r="B5" s="449"/>
      <c r="C5" s="450"/>
      <c r="D5" s="461"/>
      <c r="E5" s="461"/>
      <c r="F5" s="461"/>
      <c r="G5" s="461"/>
      <c r="H5" s="461"/>
      <c r="I5" s="461"/>
      <c r="J5" s="461"/>
      <c r="K5" s="458"/>
      <c r="L5" s="458" t="s">
        <v>676</v>
      </c>
      <c r="M5" s="462"/>
      <c r="N5" s="463"/>
      <c r="O5" s="462"/>
      <c r="P5" s="462"/>
      <c r="Q5" s="453" t="s">
        <v>727</v>
      </c>
      <c r="R5" s="453" t="s">
        <v>728</v>
      </c>
      <c r="S5" s="452" t="s">
        <v>647</v>
      </c>
      <c r="T5" s="452" t="s">
        <v>648</v>
      </c>
      <c r="U5" s="452" t="s">
        <v>649</v>
      </c>
      <c r="V5" s="452" t="s">
        <v>647</v>
      </c>
      <c r="W5" s="452" t="s">
        <v>677</v>
      </c>
      <c r="X5" s="452" t="s">
        <v>678</v>
      </c>
      <c r="Y5" s="464" t="s">
        <v>679</v>
      </c>
      <c r="Z5" s="458" t="s">
        <v>729</v>
      </c>
      <c r="AA5" s="459" t="s">
        <v>656</v>
      </c>
      <c r="AB5" s="460"/>
      <c r="AC5" s="449"/>
      <c r="AD5" s="449"/>
    </row>
    <row r="6" spans="1:30" s="31" customFormat="1" ht="21" customHeight="1">
      <c r="A6" s="465"/>
      <c r="B6" s="465"/>
      <c r="C6" s="466"/>
      <c r="D6" s="467"/>
      <c r="E6" s="467"/>
      <c r="F6" s="467"/>
      <c r="G6" s="467"/>
      <c r="H6" s="467"/>
      <c r="I6" s="467"/>
      <c r="J6" s="467"/>
      <c r="K6" s="468" t="s">
        <v>680</v>
      </c>
      <c r="L6" s="468" t="s">
        <v>681</v>
      </c>
      <c r="M6" s="469"/>
      <c r="N6" s="470"/>
      <c r="O6" s="469"/>
      <c r="P6" s="469"/>
      <c r="Q6" s="469"/>
      <c r="R6" s="469"/>
      <c r="S6" s="468" t="s">
        <v>698</v>
      </c>
      <c r="T6" s="468" t="s">
        <v>682</v>
      </c>
      <c r="U6" s="468" t="s">
        <v>682</v>
      </c>
      <c r="V6" s="468" t="s">
        <v>683</v>
      </c>
      <c r="W6" s="468" t="s">
        <v>684</v>
      </c>
      <c r="X6" s="468" t="s">
        <v>685</v>
      </c>
      <c r="Y6" s="471"/>
      <c r="Z6" s="468" t="s">
        <v>730</v>
      </c>
      <c r="AA6" s="472"/>
      <c r="AB6" s="473"/>
      <c r="AC6" s="449"/>
      <c r="AD6" s="449"/>
    </row>
    <row r="7" spans="1:28" s="150" customFormat="1" ht="12" customHeight="1">
      <c r="A7" s="143"/>
      <c r="B7" s="143"/>
      <c r="C7" s="144"/>
      <c r="D7" s="474"/>
      <c r="E7" s="474"/>
      <c r="F7" s="474"/>
      <c r="G7" s="474"/>
      <c r="H7" s="474"/>
      <c r="I7" s="475"/>
      <c r="J7" s="475"/>
      <c r="K7" s="475"/>
      <c r="L7" s="476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316"/>
    </row>
    <row r="8" spans="1:28" s="150" customFormat="1" ht="12" customHeight="1">
      <c r="A8" s="148"/>
      <c r="B8" s="148"/>
      <c r="C8" s="149"/>
      <c r="D8" s="474"/>
      <c r="E8" s="474"/>
      <c r="F8" s="474"/>
      <c r="G8" s="474"/>
      <c r="H8" s="474"/>
      <c r="I8" s="474"/>
      <c r="J8" s="474"/>
      <c r="K8" s="474"/>
      <c r="L8" s="476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317"/>
    </row>
    <row r="9" spans="1:28" s="319" customFormat="1" ht="12" customHeight="1">
      <c r="A9" s="64"/>
      <c r="B9" s="64" t="s">
        <v>338</v>
      </c>
      <c r="C9" s="65"/>
      <c r="D9" s="477">
        <v>121610</v>
      </c>
      <c r="E9" s="477">
        <v>39394</v>
      </c>
      <c r="F9" s="477">
        <v>37398</v>
      </c>
      <c r="G9" s="477">
        <v>22419</v>
      </c>
      <c r="H9" s="477">
        <v>15898</v>
      </c>
      <c r="I9" s="478">
        <v>4778</v>
      </c>
      <c r="J9" s="478">
        <v>1306</v>
      </c>
      <c r="K9" s="478">
        <v>417</v>
      </c>
      <c r="L9" s="479">
        <v>2.3</v>
      </c>
      <c r="M9" s="478">
        <v>279799</v>
      </c>
      <c r="N9" s="478">
        <v>165</v>
      </c>
      <c r="O9" s="478">
        <v>7828</v>
      </c>
      <c r="P9" s="478">
        <v>81616</v>
      </c>
      <c r="Q9" s="478">
        <v>72024</v>
      </c>
      <c r="R9" s="478">
        <v>27289</v>
      </c>
      <c r="S9" s="478">
        <v>32572</v>
      </c>
      <c r="T9" s="478">
        <v>1192</v>
      </c>
      <c r="U9" s="478">
        <v>10971</v>
      </c>
      <c r="V9" s="478">
        <v>1869</v>
      </c>
      <c r="W9" s="478">
        <v>3763</v>
      </c>
      <c r="X9" s="478">
        <v>1008</v>
      </c>
      <c r="Y9" s="478">
        <v>2952</v>
      </c>
      <c r="Z9" s="478">
        <v>5642</v>
      </c>
      <c r="AA9" s="478">
        <v>600</v>
      </c>
      <c r="AB9" s="318" t="s">
        <v>338</v>
      </c>
    </row>
    <row r="10" spans="1:28" s="319" customFormat="1" ht="12" customHeight="1">
      <c r="A10" s="64"/>
      <c r="B10" s="64"/>
      <c r="C10" s="65"/>
      <c r="D10" s="477"/>
      <c r="E10" s="477"/>
      <c r="F10" s="477"/>
      <c r="G10" s="477"/>
      <c r="H10" s="477"/>
      <c r="I10" s="478"/>
      <c r="J10" s="478"/>
      <c r="K10" s="478"/>
      <c r="L10" s="479"/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318"/>
    </row>
    <row r="11" spans="1:28" s="319" customFormat="1" ht="12" customHeight="1">
      <c r="A11" s="216" t="s">
        <v>339</v>
      </c>
      <c r="B11" s="218"/>
      <c r="C11" s="219"/>
      <c r="D11" s="477">
        <f>SUM(D13:D57,'第13表-2'!D8:D32)</f>
        <v>46423</v>
      </c>
      <c r="E11" s="477">
        <f>SUM(E13:E57,'第13表-2'!E8:E32)</f>
        <v>18522</v>
      </c>
      <c r="F11" s="477">
        <f>SUM(F13:F57,'第13表-2'!F8:F32)</f>
        <v>13804</v>
      </c>
      <c r="G11" s="477">
        <f>SUM(G13:G57,'第13表-2'!G8:G32)</f>
        <v>7395</v>
      </c>
      <c r="H11" s="477">
        <f>SUM(H13:H57,'第13表-2'!H8:H32)</f>
        <v>4776</v>
      </c>
      <c r="I11" s="478">
        <f>SUM(I13:I57,'第13表-2'!I8:I32)</f>
        <v>1437</v>
      </c>
      <c r="J11" s="478">
        <f>SUM(J13:J57,'第13表-2'!J8:J32)</f>
        <v>369</v>
      </c>
      <c r="K11" s="478">
        <f>SUM(K13:K57,'第13表-2'!K8:K32)</f>
        <v>120</v>
      </c>
      <c r="L11" s="479">
        <f>M11/D11</f>
        <v>2.1040863365142277</v>
      </c>
      <c r="M11" s="478">
        <f>SUM(M13:M57,'第13表-2'!M8:M32)</f>
        <v>97678</v>
      </c>
      <c r="N11" s="478">
        <f>SUM(N13:N57,'第13表-2'!N8:N32)</f>
        <v>70</v>
      </c>
      <c r="O11" s="478">
        <f>SUM(O13:O57,'第13表-2'!O8:O32)</f>
        <v>2476</v>
      </c>
      <c r="P11" s="478">
        <f>SUM(P13:P57,'第13表-2'!P8:P32)</f>
        <v>27670</v>
      </c>
      <c r="Q11" s="478">
        <f>SUM(Q13:Q57,'第13表-2'!Q8:Q32)</f>
        <v>24366</v>
      </c>
      <c r="R11" s="478">
        <f>SUM(R13:R57,'第13表-2'!R8:R32)</f>
        <v>9541</v>
      </c>
      <c r="S11" s="478">
        <f>SUM(S13:S57,'第13表-2'!S8:S32)</f>
        <v>9981</v>
      </c>
      <c r="T11" s="478">
        <f>SUM(T13:T57,'第13表-2'!T8:T32)</f>
        <v>453</v>
      </c>
      <c r="U11" s="478">
        <f>SUM(U13:U57,'第13表-2'!U8:U32)</f>
        <v>4391</v>
      </c>
      <c r="V11" s="478">
        <f>SUM(V13:V57,'第13表-2'!V8:V32)</f>
        <v>643</v>
      </c>
      <c r="W11" s="478">
        <f>SUM(W13:W57,'第13表-2'!W8:W32)</f>
        <v>1127</v>
      </c>
      <c r="X11" s="478">
        <f>SUM(X13:X57,'第13表-2'!X8:X32)</f>
        <v>488</v>
      </c>
      <c r="Y11" s="478">
        <f>SUM(Y13:Y57,'第13表-2'!Y8:Y32)</f>
        <v>1046</v>
      </c>
      <c r="Z11" s="478">
        <f>SUM(Z13:Z57,'第13表-2'!Z8:Z32)</f>
        <v>1730</v>
      </c>
      <c r="AA11" s="478">
        <f>SUM(AA13:AA57,'第13表-2'!AA8:AA32)</f>
        <v>231</v>
      </c>
      <c r="AB11" s="318" t="s">
        <v>731</v>
      </c>
    </row>
    <row r="12" spans="1:28" s="150" customFormat="1" ht="12" customHeight="1">
      <c r="A12" s="148"/>
      <c r="B12" s="148" t="s">
        <v>59</v>
      </c>
      <c r="C12" s="149"/>
      <c r="D12" s="474"/>
      <c r="E12" s="474"/>
      <c r="F12" s="474"/>
      <c r="G12" s="474"/>
      <c r="H12" s="474"/>
      <c r="I12" s="475"/>
      <c r="J12" s="475"/>
      <c r="K12" s="475"/>
      <c r="L12" s="476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317" t="s">
        <v>59</v>
      </c>
    </row>
    <row r="13" spans="1:28" s="150" customFormat="1" ht="12" customHeight="1">
      <c r="A13" s="148"/>
      <c r="B13" s="148" t="s">
        <v>732</v>
      </c>
      <c r="C13" s="149"/>
      <c r="D13" s="474">
        <v>438</v>
      </c>
      <c r="E13" s="474">
        <v>120</v>
      </c>
      <c r="F13" s="474">
        <v>150</v>
      </c>
      <c r="G13" s="474">
        <v>80</v>
      </c>
      <c r="H13" s="474">
        <v>53</v>
      </c>
      <c r="I13" s="475">
        <v>21</v>
      </c>
      <c r="J13" s="475">
        <v>11</v>
      </c>
      <c r="K13" s="475">
        <v>3</v>
      </c>
      <c r="L13" s="476">
        <v>2.43</v>
      </c>
      <c r="M13" s="475">
        <v>1064</v>
      </c>
      <c r="N13" s="480" t="s">
        <v>733</v>
      </c>
      <c r="O13" s="480" t="s">
        <v>733</v>
      </c>
      <c r="P13" s="475">
        <v>317</v>
      </c>
      <c r="Q13" s="475">
        <v>259</v>
      </c>
      <c r="R13" s="475">
        <v>107</v>
      </c>
      <c r="S13" s="475">
        <v>105</v>
      </c>
      <c r="T13" s="475">
        <v>5</v>
      </c>
      <c r="U13" s="475">
        <v>42</v>
      </c>
      <c r="V13" s="475">
        <v>8</v>
      </c>
      <c r="W13" s="475">
        <v>30</v>
      </c>
      <c r="X13" s="475">
        <v>3</v>
      </c>
      <c r="Y13" s="475">
        <v>17</v>
      </c>
      <c r="Z13" s="475">
        <v>41</v>
      </c>
      <c r="AA13" s="475">
        <v>1</v>
      </c>
      <c r="AB13" s="317" t="s">
        <v>732</v>
      </c>
    </row>
    <row r="14" spans="1:28" s="150" customFormat="1" ht="12" customHeight="1">
      <c r="A14" s="148"/>
      <c r="B14" s="148" t="s">
        <v>121</v>
      </c>
      <c r="C14" s="149"/>
      <c r="D14" s="474">
        <v>705</v>
      </c>
      <c r="E14" s="474">
        <v>204</v>
      </c>
      <c r="F14" s="474">
        <v>246</v>
      </c>
      <c r="G14" s="474">
        <v>147</v>
      </c>
      <c r="H14" s="474">
        <v>73</v>
      </c>
      <c r="I14" s="475">
        <v>27</v>
      </c>
      <c r="J14" s="475">
        <v>7</v>
      </c>
      <c r="K14" s="475">
        <v>1</v>
      </c>
      <c r="L14" s="476">
        <v>2.29</v>
      </c>
      <c r="M14" s="475">
        <v>1615</v>
      </c>
      <c r="N14" s="480" t="s">
        <v>733</v>
      </c>
      <c r="O14" s="480" t="s">
        <v>733</v>
      </c>
      <c r="P14" s="475">
        <v>497</v>
      </c>
      <c r="Q14" s="475">
        <v>430</v>
      </c>
      <c r="R14" s="475">
        <v>167</v>
      </c>
      <c r="S14" s="475">
        <v>184</v>
      </c>
      <c r="T14" s="475">
        <v>9</v>
      </c>
      <c r="U14" s="475">
        <v>70</v>
      </c>
      <c r="V14" s="475">
        <v>15</v>
      </c>
      <c r="W14" s="475">
        <v>18</v>
      </c>
      <c r="X14" s="475">
        <v>6</v>
      </c>
      <c r="Y14" s="475">
        <v>28</v>
      </c>
      <c r="Z14" s="475">
        <v>31</v>
      </c>
      <c r="AA14" s="475">
        <v>4</v>
      </c>
      <c r="AB14" s="317" t="s">
        <v>121</v>
      </c>
    </row>
    <row r="15" spans="1:28" s="150" customFormat="1" ht="12" customHeight="1">
      <c r="A15" s="148"/>
      <c r="B15" s="148" t="s">
        <v>125</v>
      </c>
      <c r="C15" s="149"/>
      <c r="D15" s="474">
        <v>779</v>
      </c>
      <c r="E15" s="474">
        <v>251</v>
      </c>
      <c r="F15" s="474">
        <v>279</v>
      </c>
      <c r="G15" s="474">
        <v>143</v>
      </c>
      <c r="H15" s="474">
        <v>67</v>
      </c>
      <c r="I15" s="475">
        <v>30</v>
      </c>
      <c r="J15" s="475">
        <v>8</v>
      </c>
      <c r="K15" s="475">
        <v>1</v>
      </c>
      <c r="L15" s="476">
        <v>2.2</v>
      </c>
      <c r="M15" s="475">
        <v>1711</v>
      </c>
      <c r="N15" s="475">
        <v>4</v>
      </c>
      <c r="O15" s="475">
        <v>61</v>
      </c>
      <c r="P15" s="475">
        <v>528</v>
      </c>
      <c r="Q15" s="475">
        <v>461</v>
      </c>
      <c r="R15" s="475">
        <v>181</v>
      </c>
      <c r="S15" s="475">
        <v>164</v>
      </c>
      <c r="T15" s="475">
        <v>15</v>
      </c>
      <c r="U15" s="475">
        <v>101</v>
      </c>
      <c r="V15" s="475">
        <v>11</v>
      </c>
      <c r="W15" s="475">
        <v>21</v>
      </c>
      <c r="X15" s="475">
        <v>12</v>
      </c>
      <c r="Y15" s="475">
        <v>23</v>
      </c>
      <c r="Z15" s="475">
        <v>32</v>
      </c>
      <c r="AA15" s="480" t="s">
        <v>733</v>
      </c>
      <c r="AB15" s="317" t="s">
        <v>125</v>
      </c>
    </row>
    <row r="16" spans="1:28" s="150" customFormat="1" ht="12" customHeight="1">
      <c r="A16" s="148"/>
      <c r="B16" s="148" t="s">
        <v>129</v>
      </c>
      <c r="C16" s="149"/>
      <c r="D16" s="474">
        <v>598</v>
      </c>
      <c r="E16" s="474">
        <v>214</v>
      </c>
      <c r="F16" s="474">
        <v>183</v>
      </c>
      <c r="G16" s="474">
        <v>95</v>
      </c>
      <c r="H16" s="474">
        <v>75</v>
      </c>
      <c r="I16" s="475">
        <v>23</v>
      </c>
      <c r="J16" s="475">
        <v>5</v>
      </c>
      <c r="K16" s="475">
        <v>3</v>
      </c>
      <c r="L16" s="476">
        <v>2.23</v>
      </c>
      <c r="M16" s="475">
        <v>1332</v>
      </c>
      <c r="N16" s="475">
        <v>1</v>
      </c>
      <c r="O16" s="475">
        <v>1</v>
      </c>
      <c r="P16" s="475">
        <v>383</v>
      </c>
      <c r="Q16" s="475">
        <v>338</v>
      </c>
      <c r="R16" s="475">
        <v>133</v>
      </c>
      <c r="S16" s="475">
        <v>146</v>
      </c>
      <c r="T16" s="475">
        <v>6</v>
      </c>
      <c r="U16" s="475">
        <v>53</v>
      </c>
      <c r="V16" s="475">
        <v>12</v>
      </c>
      <c r="W16" s="475">
        <v>21</v>
      </c>
      <c r="X16" s="475">
        <v>5</v>
      </c>
      <c r="Y16" s="475">
        <v>7</v>
      </c>
      <c r="Z16" s="475">
        <v>27</v>
      </c>
      <c r="AA16" s="475">
        <v>1</v>
      </c>
      <c r="AB16" s="317" t="s">
        <v>129</v>
      </c>
    </row>
    <row r="17" spans="1:28" s="150" customFormat="1" ht="12" customHeight="1">
      <c r="A17" s="148"/>
      <c r="B17" s="148" t="s">
        <v>134</v>
      </c>
      <c r="C17" s="149"/>
      <c r="D17" s="474">
        <v>331</v>
      </c>
      <c r="E17" s="474">
        <v>130</v>
      </c>
      <c r="F17" s="474">
        <v>103</v>
      </c>
      <c r="G17" s="474">
        <v>49</v>
      </c>
      <c r="H17" s="474">
        <v>37</v>
      </c>
      <c r="I17" s="475">
        <v>10</v>
      </c>
      <c r="J17" s="475">
        <v>2</v>
      </c>
      <c r="K17" s="480" t="s">
        <v>733</v>
      </c>
      <c r="L17" s="476">
        <v>2.09</v>
      </c>
      <c r="M17" s="475">
        <v>693</v>
      </c>
      <c r="N17" s="475">
        <v>4</v>
      </c>
      <c r="O17" s="475">
        <v>69</v>
      </c>
      <c r="P17" s="475">
        <v>199</v>
      </c>
      <c r="Q17" s="475">
        <v>176</v>
      </c>
      <c r="R17" s="475">
        <v>76</v>
      </c>
      <c r="S17" s="475">
        <v>64</v>
      </c>
      <c r="T17" s="475">
        <v>3</v>
      </c>
      <c r="U17" s="475">
        <v>33</v>
      </c>
      <c r="V17" s="475">
        <v>5</v>
      </c>
      <c r="W17" s="475">
        <v>6</v>
      </c>
      <c r="X17" s="475">
        <v>1</v>
      </c>
      <c r="Y17" s="475">
        <v>11</v>
      </c>
      <c r="Z17" s="475">
        <v>13</v>
      </c>
      <c r="AA17" s="475">
        <v>2</v>
      </c>
      <c r="AB17" s="317" t="s">
        <v>134</v>
      </c>
    </row>
    <row r="18" spans="1:28" s="150" customFormat="1" ht="12" customHeight="1">
      <c r="A18" s="148"/>
      <c r="B18" s="148"/>
      <c r="C18" s="149"/>
      <c r="D18" s="474"/>
      <c r="E18" s="474"/>
      <c r="F18" s="474"/>
      <c r="G18" s="474"/>
      <c r="H18" s="474"/>
      <c r="I18" s="475"/>
      <c r="J18" s="475"/>
      <c r="K18" s="475"/>
      <c r="L18" s="476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317"/>
    </row>
    <row r="19" spans="1:28" s="150" customFormat="1" ht="12" customHeight="1">
      <c r="A19" s="148"/>
      <c r="B19" s="148" t="s">
        <v>141</v>
      </c>
      <c r="C19" s="149"/>
      <c r="D19" s="474">
        <v>605</v>
      </c>
      <c r="E19" s="474">
        <v>278</v>
      </c>
      <c r="F19" s="474">
        <v>188</v>
      </c>
      <c r="G19" s="474">
        <v>86</v>
      </c>
      <c r="H19" s="474">
        <v>39</v>
      </c>
      <c r="I19" s="475">
        <v>10</v>
      </c>
      <c r="J19" s="475">
        <v>3</v>
      </c>
      <c r="K19" s="475">
        <v>1</v>
      </c>
      <c r="L19" s="476">
        <v>1.89</v>
      </c>
      <c r="M19" s="475">
        <v>1143</v>
      </c>
      <c r="N19" s="480" t="s">
        <v>733</v>
      </c>
      <c r="O19" s="480" t="s">
        <v>733</v>
      </c>
      <c r="P19" s="475">
        <v>324</v>
      </c>
      <c r="Q19" s="475">
        <v>288</v>
      </c>
      <c r="R19" s="475">
        <v>131</v>
      </c>
      <c r="S19" s="475">
        <v>96</v>
      </c>
      <c r="T19" s="475">
        <v>6</v>
      </c>
      <c r="U19" s="475">
        <v>55</v>
      </c>
      <c r="V19" s="475">
        <v>9</v>
      </c>
      <c r="W19" s="475">
        <v>13</v>
      </c>
      <c r="X19" s="475">
        <v>7</v>
      </c>
      <c r="Y19" s="475">
        <v>7</v>
      </c>
      <c r="Z19" s="475">
        <v>18</v>
      </c>
      <c r="AA19" s="475">
        <v>3</v>
      </c>
      <c r="AB19" s="317" t="s">
        <v>141</v>
      </c>
    </row>
    <row r="20" spans="1:28" s="150" customFormat="1" ht="12" customHeight="1">
      <c r="A20" s="148"/>
      <c r="B20" s="148" t="s">
        <v>142</v>
      </c>
      <c r="C20" s="149"/>
      <c r="D20" s="474">
        <v>682</v>
      </c>
      <c r="E20" s="474">
        <v>276</v>
      </c>
      <c r="F20" s="474">
        <v>215</v>
      </c>
      <c r="G20" s="474">
        <v>107</v>
      </c>
      <c r="H20" s="474">
        <v>57</v>
      </c>
      <c r="I20" s="475">
        <v>21</v>
      </c>
      <c r="J20" s="475">
        <v>2</v>
      </c>
      <c r="K20" s="475">
        <v>4</v>
      </c>
      <c r="L20" s="476">
        <v>2.05</v>
      </c>
      <c r="M20" s="475">
        <v>1400</v>
      </c>
      <c r="N20" s="475">
        <v>5</v>
      </c>
      <c r="O20" s="475">
        <v>216</v>
      </c>
      <c r="P20" s="475">
        <v>405</v>
      </c>
      <c r="Q20" s="475">
        <v>358</v>
      </c>
      <c r="R20" s="475">
        <v>161</v>
      </c>
      <c r="S20" s="475">
        <v>135</v>
      </c>
      <c r="T20" s="475">
        <v>8</v>
      </c>
      <c r="U20" s="475">
        <v>54</v>
      </c>
      <c r="V20" s="475">
        <v>11</v>
      </c>
      <c r="W20" s="475">
        <v>15</v>
      </c>
      <c r="X20" s="475">
        <v>8</v>
      </c>
      <c r="Y20" s="475">
        <v>13</v>
      </c>
      <c r="Z20" s="475">
        <v>22</v>
      </c>
      <c r="AA20" s="475">
        <v>1</v>
      </c>
      <c r="AB20" s="317" t="s">
        <v>142</v>
      </c>
    </row>
    <row r="21" spans="1:28" s="150" customFormat="1" ht="12" customHeight="1">
      <c r="A21" s="148"/>
      <c r="B21" s="148" t="s">
        <v>146</v>
      </c>
      <c r="C21" s="149"/>
      <c r="D21" s="474">
        <v>1032</v>
      </c>
      <c r="E21" s="474">
        <v>337</v>
      </c>
      <c r="F21" s="474">
        <v>356</v>
      </c>
      <c r="G21" s="474">
        <v>185</v>
      </c>
      <c r="H21" s="474">
        <v>111</v>
      </c>
      <c r="I21" s="475">
        <v>32</v>
      </c>
      <c r="J21" s="475">
        <v>6</v>
      </c>
      <c r="K21" s="475">
        <v>5</v>
      </c>
      <c r="L21" s="476">
        <v>2.21</v>
      </c>
      <c r="M21" s="475">
        <v>2279</v>
      </c>
      <c r="N21" s="475">
        <v>1</v>
      </c>
      <c r="O21" s="475">
        <v>1</v>
      </c>
      <c r="P21" s="475">
        <v>695</v>
      </c>
      <c r="Q21" s="475">
        <v>620</v>
      </c>
      <c r="R21" s="475">
        <v>268</v>
      </c>
      <c r="S21" s="475">
        <v>247</v>
      </c>
      <c r="T21" s="475">
        <v>10</v>
      </c>
      <c r="U21" s="475">
        <v>95</v>
      </c>
      <c r="V21" s="475">
        <v>15</v>
      </c>
      <c r="W21" s="475">
        <v>30</v>
      </c>
      <c r="X21" s="475">
        <v>12</v>
      </c>
      <c r="Y21" s="475">
        <v>18</v>
      </c>
      <c r="Z21" s="475">
        <v>43</v>
      </c>
      <c r="AA21" s="480" t="s">
        <v>733</v>
      </c>
      <c r="AB21" s="317" t="s">
        <v>146</v>
      </c>
    </row>
    <row r="22" spans="1:28" s="150" customFormat="1" ht="12" customHeight="1">
      <c r="A22" s="148"/>
      <c r="B22" s="148" t="s">
        <v>150</v>
      </c>
      <c r="C22" s="149"/>
      <c r="D22" s="474">
        <v>739</v>
      </c>
      <c r="E22" s="474">
        <v>205</v>
      </c>
      <c r="F22" s="474">
        <v>269</v>
      </c>
      <c r="G22" s="474">
        <v>133</v>
      </c>
      <c r="H22" s="474">
        <v>88</v>
      </c>
      <c r="I22" s="475">
        <v>31</v>
      </c>
      <c r="J22" s="475">
        <v>11</v>
      </c>
      <c r="K22" s="475">
        <v>2</v>
      </c>
      <c r="L22" s="476">
        <v>2.34</v>
      </c>
      <c r="M22" s="475">
        <v>1731</v>
      </c>
      <c r="N22" s="475">
        <v>1</v>
      </c>
      <c r="O22" s="475">
        <v>43</v>
      </c>
      <c r="P22" s="475">
        <v>532</v>
      </c>
      <c r="Q22" s="475">
        <v>462</v>
      </c>
      <c r="R22" s="475">
        <v>198</v>
      </c>
      <c r="S22" s="475">
        <v>185</v>
      </c>
      <c r="T22" s="475">
        <v>11</v>
      </c>
      <c r="U22" s="475">
        <v>68</v>
      </c>
      <c r="V22" s="475">
        <v>11</v>
      </c>
      <c r="W22" s="475">
        <v>27</v>
      </c>
      <c r="X22" s="475">
        <v>6</v>
      </c>
      <c r="Y22" s="475">
        <v>26</v>
      </c>
      <c r="Z22" s="475">
        <v>41</v>
      </c>
      <c r="AA22" s="475">
        <v>2</v>
      </c>
      <c r="AB22" s="317" t="s">
        <v>150</v>
      </c>
    </row>
    <row r="23" spans="1:28" s="150" customFormat="1" ht="12" customHeight="1">
      <c r="A23" s="148"/>
      <c r="B23" s="148" t="s">
        <v>154</v>
      </c>
      <c r="C23" s="149"/>
      <c r="D23" s="474">
        <v>442</v>
      </c>
      <c r="E23" s="474">
        <v>105</v>
      </c>
      <c r="F23" s="474">
        <v>162</v>
      </c>
      <c r="G23" s="474">
        <v>96</v>
      </c>
      <c r="H23" s="474">
        <v>56</v>
      </c>
      <c r="I23" s="475">
        <v>17</v>
      </c>
      <c r="J23" s="475">
        <v>5</v>
      </c>
      <c r="K23" s="475">
        <v>1</v>
      </c>
      <c r="L23" s="476">
        <v>2.4</v>
      </c>
      <c r="M23" s="475">
        <v>1063</v>
      </c>
      <c r="N23" s="475">
        <v>3</v>
      </c>
      <c r="O23" s="475">
        <v>131</v>
      </c>
      <c r="P23" s="475">
        <v>334</v>
      </c>
      <c r="Q23" s="475">
        <v>281</v>
      </c>
      <c r="R23" s="475">
        <v>114</v>
      </c>
      <c r="S23" s="475">
        <v>107</v>
      </c>
      <c r="T23" s="475">
        <v>7</v>
      </c>
      <c r="U23" s="475">
        <v>53</v>
      </c>
      <c r="V23" s="475">
        <v>13</v>
      </c>
      <c r="W23" s="475">
        <v>24</v>
      </c>
      <c r="X23" s="475">
        <v>1</v>
      </c>
      <c r="Y23" s="475">
        <v>15</v>
      </c>
      <c r="Z23" s="475">
        <v>30</v>
      </c>
      <c r="AA23" s="475">
        <v>3</v>
      </c>
      <c r="AB23" s="317" t="s">
        <v>154</v>
      </c>
    </row>
    <row r="24" spans="1:28" s="150" customFormat="1" ht="12" customHeight="1">
      <c r="A24" s="148"/>
      <c r="B24" s="148"/>
      <c r="C24" s="149"/>
      <c r="D24" s="474"/>
      <c r="E24" s="474"/>
      <c r="F24" s="474"/>
      <c r="G24" s="474"/>
      <c r="H24" s="474"/>
      <c r="I24" s="475"/>
      <c r="J24" s="475"/>
      <c r="K24" s="475"/>
      <c r="L24" s="476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317"/>
    </row>
    <row r="25" spans="1:28" s="150" customFormat="1" ht="12" customHeight="1">
      <c r="A25" s="148"/>
      <c r="B25" s="148" t="s">
        <v>161</v>
      </c>
      <c r="C25" s="149"/>
      <c r="D25" s="474">
        <v>867</v>
      </c>
      <c r="E25" s="474">
        <v>287</v>
      </c>
      <c r="F25" s="474">
        <v>294</v>
      </c>
      <c r="G25" s="474">
        <v>164</v>
      </c>
      <c r="H25" s="474">
        <v>91</v>
      </c>
      <c r="I25" s="475">
        <v>22</v>
      </c>
      <c r="J25" s="475">
        <v>6</v>
      </c>
      <c r="K25" s="475">
        <v>3</v>
      </c>
      <c r="L25" s="476">
        <v>2.19</v>
      </c>
      <c r="M25" s="475">
        <v>1899</v>
      </c>
      <c r="N25" s="475">
        <v>2</v>
      </c>
      <c r="O25" s="475">
        <v>70</v>
      </c>
      <c r="P25" s="475">
        <v>576</v>
      </c>
      <c r="Q25" s="475">
        <v>492</v>
      </c>
      <c r="R25" s="475">
        <v>189</v>
      </c>
      <c r="S25" s="475">
        <v>183</v>
      </c>
      <c r="T25" s="475">
        <v>8</v>
      </c>
      <c r="U25" s="475">
        <v>112</v>
      </c>
      <c r="V25" s="475">
        <v>20</v>
      </c>
      <c r="W25" s="475">
        <v>22</v>
      </c>
      <c r="X25" s="475">
        <v>15</v>
      </c>
      <c r="Y25" s="475">
        <v>27</v>
      </c>
      <c r="Z25" s="475">
        <v>38</v>
      </c>
      <c r="AA25" s="475">
        <v>4</v>
      </c>
      <c r="AB25" s="317" t="s">
        <v>161</v>
      </c>
    </row>
    <row r="26" spans="1:28" s="150" customFormat="1" ht="12" customHeight="1">
      <c r="A26" s="148"/>
      <c r="B26" s="148" t="s">
        <v>162</v>
      </c>
      <c r="C26" s="149"/>
      <c r="D26" s="474">
        <v>618</v>
      </c>
      <c r="E26" s="474">
        <v>219</v>
      </c>
      <c r="F26" s="474">
        <v>198</v>
      </c>
      <c r="G26" s="474">
        <v>110</v>
      </c>
      <c r="H26" s="474">
        <v>64</v>
      </c>
      <c r="I26" s="475">
        <v>20</v>
      </c>
      <c r="J26" s="475">
        <v>7</v>
      </c>
      <c r="K26" s="480" t="s">
        <v>733</v>
      </c>
      <c r="L26" s="476">
        <v>2.17</v>
      </c>
      <c r="M26" s="475">
        <v>1343</v>
      </c>
      <c r="N26" s="480" t="s">
        <v>733</v>
      </c>
      <c r="O26" s="480" t="s">
        <v>733</v>
      </c>
      <c r="P26" s="475">
        <v>397</v>
      </c>
      <c r="Q26" s="475">
        <v>351</v>
      </c>
      <c r="R26" s="475">
        <v>136</v>
      </c>
      <c r="S26" s="475">
        <v>137</v>
      </c>
      <c r="T26" s="475">
        <v>5</v>
      </c>
      <c r="U26" s="475">
        <v>73</v>
      </c>
      <c r="V26" s="475">
        <v>11</v>
      </c>
      <c r="W26" s="475">
        <v>14</v>
      </c>
      <c r="X26" s="475">
        <v>2</v>
      </c>
      <c r="Y26" s="475">
        <v>19</v>
      </c>
      <c r="Z26" s="475">
        <v>26</v>
      </c>
      <c r="AA26" s="475">
        <v>2</v>
      </c>
      <c r="AB26" s="317" t="s">
        <v>162</v>
      </c>
    </row>
    <row r="27" spans="1:28" s="150" customFormat="1" ht="12" customHeight="1">
      <c r="A27" s="148"/>
      <c r="B27" s="148" t="s">
        <v>166</v>
      </c>
      <c r="C27" s="149"/>
      <c r="D27" s="474">
        <v>462</v>
      </c>
      <c r="E27" s="474">
        <v>168</v>
      </c>
      <c r="F27" s="474">
        <v>161</v>
      </c>
      <c r="G27" s="474">
        <v>77</v>
      </c>
      <c r="H27" s="474">
        <v>38</v>
      </c>
      <c r="I27" s="475">
        <v>14</v>
      </c>
      <c r="J27" s="475">
        <v>3</v>
      </c>
      <c r="K27" s="475">
        <v>1</v>
      </c>
      <c r="L27" s="476">
        <v>2.1</v>
      </c>
      <c r="M27" s="475">
        <v>969</v>
      </c>
      <c r="N27" s="480" t="s">
        <v>733</v>
      </c>
      <c r="O27" s="480" t="s">
        <v>733</v>
      </c>
      <c r="P27" s="475">
        <v>293</v>
      </c>
      <c r="Q27" s="475">
        <v>266</v>
      </c>
      <c r="R27" s="475">
        <v>113</v>
      </c>
      <c r="S27" s="475">
        <v>98</v>
      </c>
      <c r="T27" s="475">
        <v>3</v>
      </c>
      <c r="U27" s="475">
        <v>52</v>
      </c>
      <c r="V27" s="475">
        <v>4</v>
      </c>
      <c r="W27" s="475">
        <v>10</v>
      </c>
      <c r="X27" s="475">
        <v>4</v>
      </c>
      <c r="Y27" s="475">
        <v>9</v>
      </c>
      <c r="Z27" s="475">
        <v>13</v>
      </c>
      <c r="AA27" s="475">
        <v>1</v>
      </c>
      <c r="AB27" s="317" t="s">
        <v>166</v>
      </c>
    </row>
    <row r="28" spans="1:28" s="150" customFormat="1" ht="12" customHeight="1">
      <c r="A28" s="148"/>
      <c r="B28" s="148" t="s">
        <v>169</v>
      </c>
      <c r="C28" s="149"/>
      <c r="D28" s="474">
        <v>407</v>
      </c>
      <c r="E28" s="474">
        <v>230</v>
      </c>
      <c r="F28" s="474">
        <v>97</v>
      </c>
      <c r="G28" s="474">
        <v>46</v>
      </c>
      <c r="H28" s="474">
        <v>27</v>
      </c>
      <c r="I28" s="475">
        <v>4</v>
      </c>
      <c r="J28" s="475">
        <v>2</v>
      </c>
      <c r="K28" s="475">
        <v>1</v>
      </c>
      <c r="L28" s="479">
        <v>1.74</v>
      </c>
      <c r="M28" s="475">
        <v>709</v>
      </c>
      <c r="N28" s="475">
        <v>1</v>
      </c>
      <c r="O28" s="475">
        <v>1</v>
      </c>
      <c r="P28" s="475">
        <v>177</v>
      </c>
      <c r="Q28" s="475">
        <v>151</v>
      </c>
      <c r="R28" s="475">
        <v>75</v>
      </c>
      <c r="S28" s="475">
        <v>52</v>
      </c>
      <c r="T28" s="475">
        <v>3</v>
      </c>
      <c r="U28" s="475">
        <v>21</v>
      </c>
      <c r="V28" s="475">
        <v>8</v>
      </c>
      <c r="W28" s="475">
        <v>7</v>
      </c>
      <c r="X28" s="475">
        <v>4</v>
      </c>
      <c r="Y28" s="475">
        <v>7</v>
      </c>
      <c r="Z28" s="475">
        <v>13</v>
      </c>
      <c r="AA28" s="480" t="s">
        <v>733</v>
      </c>
      <c r="AB28" s="317" t="s">
        <v>169</v>
      </c>
    </row>
    <row r="29" spans="1:28" s="150" customFormat="1" ht="12" customHeight="1">
      <c r="A29" s="148"/>
      <c r="B29" s="148" t="s">
        <v>172</v>
      </c>
      <c r="C29" s="149"/>
      <c r="D29" s="474">
        <v>602</v>
      </c>
      <c r="E29" s="474">
        <v>227</v>
      </c>
      <c r="F29" s="474">
        <v>208</v>
      </c>
      <c r="G29" s="474">
        <v>93</v>
      </c>
      <c r="H29" s="474">
        <v>49</v>
      </c>
      <c r="I29" s="475">
        <v>21</v>
      </c>
      <c r="J29" s="475">
        <v>3</v>
      </c>
      <c r="K29" s="475">
        <v>1</v>
      </c>
      <c r="L29" s="476">
        <v>2.07</v>
      </c>
      <c r="M29" s="475">
        <v>1248</v>
      </c>
      <c r="N29" s="480" t="s">
        <v>733</v>
      </c>
      <c r="O29" s="480" t="s">
        <v>733</v>
      </c>
      <c r="P29" s="475">
        <v>368</v>
      </c>
      <c r="Q29" s="475">
        <v>313</v>
      </c>
      <c r="R29" s="475">
        <v>140</v>
      </c>
      <c r="S29" s="475">
        <v>112</v>
      </c>
      <c r="T29" s="475">
        <v>7</v>
      </c>
      <c r="U29" s="475">
        <v>54</v>
      </c>
      <c r="V29" s="475">
        <v>13</v>
      </c>
      <c r="W29" s="475">
        <v>16</v>
      </c>
      <c r="X29" s="475">
        <v>6</v>
      </c>
      <c r="Y29" s="475">
        <v>20</v>
      </c>
      <c r="Z29" s="475">
        <v>25</v>
      </c>
      <c r="AA29" s="475">
        <v>7</v>
      </c>
      <c r="AB29" s="317" t="s">
        <v>172</v>
      </c>
    </row>
    <row r="30" spans="1:28" s="150" customFormat="1" ht="12" customHeight="1">
      <c r="A30" s="148"/>
      <c r="B30" s="148"/>
      <c r="C30" s="149"/>
      <c r="D30" s="474"/>
      <c r="E30" s="474"/>
      <c r="F30" s="474"/>
      <c r="G30" s="474"/>
      <c r="H30" s="474"/>
      <c r="I30" s="475"/>
      <c r="J30" s="475"/>
      <c r="K30" s="475"/>
      <c r="L30" s="476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475"/>
      <c r="X30" s="475"/>
      <c r="Y30" s="475"/>
      <c r="Z30" s="475"/>
      <c r="AA30" s="475"/>
      <c r="AB30" s="317"/>
    </row>
    <row r="31" spans="1:28" s="150" customFormat="1" ht="12" customHeight="1">
      <c r="A31" s="148"/>
      <c r="B31" s="148" t="s">
        <v>178</v>
      </c>
      <c r="C31" s="149"/>
      <c r="D31" s="474">
        <v>414</v>
      </c>
      <c r="E31" s="474">
        <v>169</v>
      </c>
      <c r="F31" s="474">
        <v>122</v>
      </c>
      <c r="G31" s="474">
        <v>70</v>
      </c>
      <c r="H31" s="474">
        <v>39</v>
      </c>
      <c r="I31" s="475">
        <v>11</v>
      </c>
      <c r="J31" s="475">
        <v>1</v>
      </c>
      <c r="K31" s="475">
        <v>2</v>
      </c>
      <c r="L31" s="476">
        <v>2.06</v>
      </c>
      <c r="M31" s="475">
        <v>854</v>
      </c>
      <c r="N31" s="480" t="s">
        <v>733</v>
      </c>
      <c r="O31" s="480" t="s">
        <v>733</v>
      </c>
      <c r="P31" s="475">
        <v>244</v>
      </c>
      <c r="Q31" s="475">
        <v>215</v>
      </c>
      <c r="R31" s="475">
        <v>69</v>
      </c>
      <c r="S31" s="475">
        <v>78</v>
      </c>
      <c r="T31" s="475">
        <v>2</v>
      </c>
      <c r="U31" s="475">
        <v>66</v>
      </c>
      <c r="V31" s="475">
        <v>6</v>
      </c>
      <c r="W31" s="475">
        <v>6</v>
      </c>
      <c r="X31" s="475">
        <v>8</v>
      </c>
      <c r="Y31" s="475">
        <v>9</v>
      </c>
      <c r="Z31" s="475">
        <v>12</v>
      </c>
      <c r="AA31" s="475">
        <v>1</v>
      </c>
      <c r="AB31" s="317" t="s">
        <v>178</v>
      </c>
    </row>
    <row r="32" spans="1:28" s="150" customFormat="1" ht="12" customHeight="1">
      <c r="A32" s="148"/>
      <c r="B32" s="148" t="s">
        <v>180</v>
      </c>
      <c r="C32" s="149"/>
      <c r="D32" s="474">
        <v>203</v>
      </c>
      <c r="E32" s="474">
        <v>91</v>
      </c>
      <c r="F32" s="474">
        <v>61</v>
      </c>
      <c r="G32" s="474">
        <v>29</v>
      </c>
      <c r="H32" s="474">
        <v>18</v>
      </c>
      <c r="I32" s="475">
        <v>3</v>
      </c>
      <c r="J32" s="475">
        <v>1</v>
      </c>
      <c r="K32" s="480" t="s">
        <v>733</v>
      </c>
      <c r="L32" s="476">
        <v>1.94</v>
      </c>
      <c r="M32" s="475">
        <v>393</v>
      </c>
      <c r="N32" s="480" t="s">
        <v>733</v>
      </c>
      <c r="O32" s="480" t="s">
        <v>733</v>
      </c>
      <c r="P32" s="475">
        <v>111</v>
      </c>
      <c r="Q32" s="475">
        <v>93</v>
      </c>
      <c r="R32" s="475">
        <v>39</v>
      </c>
      <c r="S32" s="475">
        <v>36</v>
      </c>
      <c r="T32" s="475">
        <v>1</v>
      </c>
      <c r="U32" s="475">
        <v>17</v>
      </c>
      <c r="V32" s="475">
        <v>3</v>
      </c>
      <c r="W32" s="475">
        <v>4</v>
      </c>
      <c r="X32" s="475">
        <v>6</v>
      </c>
      <c r="Y32" s="475">
        <v>5</v>
      </c>
      <c r="Z32" s="475">
        <v>7</v>
      </c>
      <c r="AA32" s="475">
        <v>1</v>
      </c>
      <c r="AB32" s="317" t="s">
        <v>180</v>
      </c>
    </row>
    <row r="33" spans="1:28" s="150" customFormat="1" ht="12" customHeight="1">
      <c r="A33" s="148"/>
      <c r="B33" s="148" t="s">
        <v>184</v>
      </c>
      <c r="C33" s="149"/>
      <c r="D33" s="474">
        <v>951</v>
      </c>
      <c r="E33" s="474">
        <v>441</v>
      </c>
      <c r="F33" s="474">
        <v>266</v>
      </c>
      <c r="G33" s="474">
        <v>131</v>
      </c>
      <c r="H33" s="474">
        <v>75</v>
      </c>
      <c r="I33" s="475">
        <v>20</v>
      </c>
      <c r="J33" s="475">
        <v>14</v>
      </c>
      <c r="K33" s="475">
        <v>4</v>
      </c>
      <c r="L33" s="476">
        <v>1.98</v>
      </c>
      <c r="M33" s="475">
        <v>1880</v>
      </c>
      <c r="N33" s="475">
        <v>1</v>
      </c>
      <c r="O33" s="475">
        <v>3</v>
      </c>
      <c r="P33" s="475">
        <v>500</v>
      </c>
      <c r="Q33" s="475">
        <v>426</v>
      </c>
      <c r="R33" s="475">
        <v>167</v>
      </c>
      <c r="S33" s="475">
        <v>158</v>
      </c>
      <c r="T33" s="475">
        <v>9</v>
      </c>
      <c r="U33" s="475">
        <v>92</v>
      </c>
      <c r="V33" s="475">
        <v>13</v>
      </c>
      <c r="W33" s="475">
        <v>17</v>
      </c>
      <c r="X33" s="475">
        <v>16</v>
      </c>
      <c r="Y33" s="475">
        <v>28</v>
      </c>
      <c r="Z33" s="475">
        <v>37</v>
      </c>
      <c r="AA33" s="475">
        <v>10</v>
      </c>
      <c r="AB33" s="317" t="s">
        <v>184</v>
      </c>
    </row>
    <row r="34" spans="1:28" s="150" customFormat="1" ht="12" customHeight="1">
      <c r="A34" s="148"/>
      <c r="B34" s="148" t="s">
        <v>187</v>
      </c>
      <c r="C34" s="149"/>
      <c r="D34" s="474">
        <v>179</v>
      </c>
      <c r="E34" s="474">
        <v>73</v>
      </c>
      <c r="F34" s="474">
        <v>75</v>
      </c>
      <c r="G34" s="474">
        <v>16</v>
      </c>
      <c r="H34" s="474">
        <v>8</v>
      </c>
      <c r="I34" s="475">
        <v>4</v>
      </c>
      <c r="J34" s="475">
        <v>2</v>
      </c>
      <c r="K34" s="475">
        <v>1</v>
      </c>
      <c r="L34" s="476">
        <v>1.91</v>
      </c>
      <c r="M34" s="475">
        <v>342</v>
      </c>
      <c r="N34" s="480" t="s">
        <v>733</v>
      </c>
      <c r="O34" s="480" t="s">
        <v>733</v>
      </c>
      <c r="P34" s="475">
        <v>103</v>
      </c>
      <c r="Q34" s="475">
        <v>89</v>
      </c>
      <c r="R34" s="475">
        <v>48</v>
      </c>
      <c r="S34" s="475">
        <v>22</v>
      </c>
      <c r="T34" s="475">
        <v>2</v>
      </c>
      <c r="U34" s="475">
        <v>17</v>
      </c>
      <c r="V34" s="475">
        <v>1</v>
      </c>
      <c r="W34" s="475">
        <v>4</v>
      </c>
      <c r="X34" s="475">
        <v>5</v>
      </c>
      <c r="Y34" s="475">
        <v>4</v>
      </c>
      <c r="Z34" s="475">
        <v>5</v>
      </c>
      <c r="AA34" s="475">
        <v>3</v>
      </c>
      <c r="AB34" s="317" t="s">
        <v>187</v>
      </c>
    </row>
    <row r="35" spans="1:28" s="150" customFormat="1" ht="12" customHeight="1">
      <c r="A35" s="148"/>
      <c r="B35" s="148" t="s">
        <v>190</v>
      </c>
      <c r="C35" s="149"/>
      <c r="D35" s="474">
        <v>819</v>
      </c>
      <c r="E35" s="474">
        <v>351</v>
      </c>
      <c r="F35" s="474">
        <v>257</v>
      </c>
      <c r="G35" s="474">
        <v>119</v>
      </c>
      <c r="H35" s="474">
        <v>60</v>
      </c>
      <c r="I35" s="475">
        <v>23</v>
      </c>
      <c r="J35" s="475">
        <v>9</v>
      </c>
      <c r="K35" s="480" t="s">
        <v>733</v>
      </c>
      <c r="L35" s="476">
        <v>1.99</v>
      </c>
      <c r="M35" s="475">
        <v>1631</v>
      </c>
      <c r="N35" s="475">
        <v>2</v>
      </c>
      <c r="O35" s="475">
        <v>3</v>
      </c>
      <c r="P35" s="475">
        <v>462</v>
      </c>
      <c r="Q35" s="475">
        <v>383</v>
      </c>
      <c r="R35" s="475">
        <v>157</v>
      </c>
      <c r="S35" s="475">
        <v>121</v>
      </c>
      <c r="T35" s="475">
        <v>1</v>
      </c>
      <c r="U35" s="475">
        <v>104</v>
      </c>
      <c r="V35" s="475">
        <v>21</v>
      </c>
      <c r="W35" s="475">
        <v>21</v>
      </c>
      <c r="X35" s="475">
        <v>11</v>
      </c>
      <c r="Y35" s="475">
        <v>26</v>
      </c>
      <c r="Z35" s="475">
        <v>31</v>
      </c>
      <c r="AA35" s="475">
        <v>6</v>
      </c>
      <c r="AB35" s="317" t="s">
        <v>190</v>
      </c>
    </row>
    <row r="36" spans="1:28" s="150" customFormat="1" ht="12" customHeight="1">
      <c r="A36" s="148"/>
      <c r="B36" s="148"/>
      <c r="C36" s="149"/>
      <c r="D36" s="474"/>
      <c r="E36" s="474"/>
      <c r="F36" s="474"/>
      <c r="G36" s="474"/>
      <c r="H36" s="474"/>
      <c r="I36" s="475"/>
      <c r="J36" s="475"/>
      <c r="K36" s="475"/>
      <c r="L36" s="476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5"/>
      <c r="AA36" s="475"/>
      <c r="AB36" s="317"/>
    </row>
    <row r="37" spans="1:28" s="150" customFormat="1" ht="12" customHeight="1">
      <c r="A37" s="148"/>
      <c r="B37" s="148" t="s">
        <v>195</v>
      </c>
      <c r="C37" s="149"/>
      <c r="D37" s="474">
        <v>608</v>
      </c>
      <c r="E37" s="474">
        <v>320</v>
      </c>
      <c r="F37" s="474">
        <v>151</v>
      </c>
      <c r="G37" s="474">
        <v>70</v>
      </c>
      <c r="H37" s="474">
        <v>38</v>
      </c>
      <c r="I37" s="475">
        <v>21</v>
      </c>
      <c r="J37" s="475">
        <v>6</v>
      </c>
      <c r="K37" s="475">
        <v>2</v>
      </c>
      <c r="L37" s="476">
        <v>1.87</v>
      </c>
      <c r="M37" s="475">
        <v>1139</v>
      </c>
      <c r="N37" s="480" t="s">
        <v>733</v>
      </c>
      <c r="O37" s="480" t="s">
        <v>733</v>
      </c>
      <c r="P37" s="475">
        <v>287</v>
      </c>
      <c r="Q37" s="475">
        <v>243</v>
      </c>
      <c r="R37" s="475">
        <v>99</v>
      </c>
      <c r="S37" s="475">
        <v>81</v>
      </c>
      <c r="T37" s="475">
        <v>4</v>
      </c>
      <c r="U37" s="475">
        <v>59</v>
      </c>
      <c r="V37" s="475">
        <v>4</v>
      </c>
      <c r="W37" s="475">
        <v>13</v>
      </c>
      <c r="X37" s="475">
        <v>6</v>
      </c>
      <c r="Y37" s="475">
        <v>21</v>
      </c>
      <c r="Z37" s="475">
        <v>28</v>
      </c>
      <c r="AA37" s="475">
        <v>1</v>
      </c>
      <c r="AB37" s="317" t="s">
        <v>195</v>
      </c>
    </row>
    <row r="38" spans="1:28" s="150" customFormat="1" ht="12" customHeight="1">
      <c r="A38" s="148"/>
      <c r="B38" s="148" t="s">
        <v>198</v>
      </c>
      <c r="C38" s="149"/>
      <c r="D38" s="474">
        <v>892</v>
      </c>
      <c r="E38" s="474">
        <v>453</v>
      </c>
      <c r="F38" s="474">
        <v>220</v>
      </c>
      <c r="G38" s="474">
        <v>128</v>
      </c>
      <c r="H38" s="474">
        <v>68</v>
      </c>
      <c r="I38" s="475">
        <v>13</v>
      </c>
      <c r="J38" s="475">
        <v>8</v>
      </c>
      <c r="K38" s="475">
        <v>2</v>
      </c>
      <c r="L38" s="476">
        <v>1.88</v>
      </c>
      <c r="M38" s="475">
        <v>1677</v>
      </c>
      <c r="N38" s="480" t="s">
        <v>733</v>
      </c>
      <c r="O38" s="480" t="s">
        <v>733</v>
      </c>
      <c r="P38" s="475">
        <v>433</v>
      </c>
      <c r="Q38" s="475">
        <v>366</v>
      </c>
      <c r="R38" s="475">
        <v>132</v>
      </c>
      <c r="S38" s="475">
        <v>137</v>
      </c>
      <c r="T38" s="475">
        <v>5</v>
      </c>
      <c r="U38" s="475">
        <v>92</v>
      </c>
      <c r="V38" s="475">
        <v>13</v>
      </c>
      <c r="W38" s="475">
        <v>17</v>
      </c>
      <c r="X38" s="475">
        <v>10</v>
      </c>
      <c r="Y38" s="475">
        <v>27</v>
      </c>
      <c r="Z38" s="475">
        <v>32</v>
      </c>
      <c r="AA38" s="475">
        <v>6</v>
      </c>
      <c r="AB38" s="317" t="s">
        <v>198</v>
      </c>
    </row>
    <row r="39" spans="1:28" s="150" customFormat="1" ht="12" customHeight="1">
      <c r="A39" s="148"/>
      <c r="B39" s="148" t="s">
        <v>202</v>
      </c>
      <c r="C39" s="149"/>
      <c r="D39" s="474">
        <v>466</v>
      </c>
      <c r="E39" s="474">
        <v>198</v>
      </c>
      <c r="F39" s="474">
        <v>142</v>
      </c>
      <c r="G39" s="474">
        <v>63</v>
      </c>
      <c r="H39" s="474">
        <v>46</v>
      </c>
      <c r="I39" s="475">
        <v>12</v>
      </c>
      <c r="J39" s="475">
        <v>5</v>
      </c>
      <c r="K39" s="480" t="s">
        <v>733</v>
      </c>
      <c r="L39" s="476">
        <v>2.03</v>
      </c>
      <c r="M39" s="475">
        <v>945</v>
      </c>
      <c r="N39" s="480" t="s">
        <v>733</v>
      </c>
      <c r="O39" s="480" t="s">
        <v>733</v>
      </c>
      <c r="P39" s="475">
        <v>265</v>
      </c>
      <c r="Q39" s="475">
        <v>230</v>
      </c>
      <c r="R39" s="475">
        <v>98</v>
      </c>
      <c r="S39" s="475">
        <v>77</v>
      </c>
      <c r="T39" s="475">
        <v>5</v>
      </c>
      <c r="U39" s="475">
        <v>50</v>
      </c>
      <c r="V39" s="475">
        <v>5</v>
      </c>
      <c r="W39" s="475">
        <v>12</v>
      </c>
      <c r="X39" s="475">
        <v>3</v>
      </c>
      <c r="Y39" s="475">
        <v>15</v>
      </c>
      <c r="Z39" s="475">
        <v>21</v>
      </c>
      <c r="AA39" s="475">
        <v>3</v>
      </c>
      <c r="AB39" s="317" t="s">
        <v>202</v>
      </c>
    </row>
    <row r="40" spans="1:28" s="150" customFormat="1" ht="12" customHeight="1">
      <c r="A40" s="148"/>
      <c r="B40" s="148" t="s">
        <v>206</v>
      </c>
      <c r="C40" s="149"/>
      <c r="D40" s="474">
        <v>695</v>
      </c>
      <c r="E40" s="474">
        <v>289</v>
      </c>
      <c r="F40" s="474">
        <v>210</v>
      </c>
      <c r="G40" s="474">
        <v>117</v>
      </c>
      <c r="H40" s="474">
        <v>56</v>
      </c>
      <c r="I40" s="475">
        <v>17</v>
      </c>
      <c r="J40" s="475">
        <v>5</v>
      </c>
      <c r="K40" s="475">
        <v>1</v>
      </c>
      <c r="L40" s="476">
        <v>2.02</v>
      </c>
      <c r="M40" s="475">
        <v>1406</v>
      </c>
      <c r="N40" s="475">
        <v>3</v>
      </c>
      <c r="O40" s="475">
        <v>3</v>
      </c>
      <c r="P40" s="475">
        <v>403</v>
      </c>
      <c r="Q40" s="475">
        <v>352</v>
      </c>
      <c r="R40" s="475">
        <v>141</v>
      </c>
      <c r="S40" s="475">
        <v>134</v>
      </c>
      <c r="T40" s="475">
        <v>6</v>
      </c>
      <c r="U40" s="475">
        <v>71</v>
      </c>
      <c r="V40" s="475">
        <v>10</v>
      </c>
      <c r="W40" s="475">
        <v>15</v>
      </c>
      <c r="X40" s="475">
        <v>10</v>
      </c>
      <c r="Y40" s="475">
        <v>16</v>
      </c>
      <c r="Z40" s="475">
        <v>24</v>
      </c>
      <c r="AA40" s="475">
        <v>3</v>
      </c>
      <c r="AB40" s="317" t="s">
        <v>206</v>
      </c>
    </row>
    <row r="41" spans="1:28" s="150" customFormat="1" ht="12" customHeight="1">
      <c r="A41" s="148"/>
      <c r="B41" s="148" t="s">
        <v>210</v>
      </c>
      <c r="C41" s="149"/>
      <c r="D41" s="474">
        <v>948</v>
      </c>
      <c r="E41" s="474">
        <v>404</v>
      </c>
      <c r="F41" s="474">
        <v>289</v>
      </c>
      <c r="G41" s="474">
        <v>144</v>
      </c>
      <c r="H41" s="474">
        <v>75</v>
      </c>
      <c r="I41" s="475">
        <v>26</v>
      </c>
      <c r="J41" s="475">
        <v>5</v>
      </c>
      <c r="K41" s="475">
        <v>5</v>
      </c>
      <c r="L41" s="476">
        <v>2.01</v>
      </c>
      <c r="M41" s="475">
        <v>1909</v>
      </c>
      <c r="N41" s="480" t="s">
        <v>733</v>
      </c>
      <c r="O41" s="480" t="s">
        <v>733</v>
      </c>
      <c r="P41" s="475">
        <v>536</v>
      </c>
      <c r="Q41" s="475">
        <v>480</v>
      </c>
      <c r="R41" s="475">
        <v>194</v>
      </c>
      <c r="S41" s="475">
        <v>175</v>
      </c>
      <c r="T41" s="475">
        <v>11</v>
      </c>
      <c r="U41" s="475">
        <v>100</v>
      </c>
      <c r="V41" s="475">
        <v>5</v>
      </c>
      <c r="W41" s="475">
        <v>23</v>
      </c>
      <c r="X41" s="475">
        <v>7</v>
      </c>
      <c r="Y41" s="475">
        <v>21</v>
      </c>
      <c r="Z41" s="475">
        <v>35</v>
      </c>
      <c r="AA41" s="475">
        <v>8</v>
      </c>
      <c r="AB41" s="317" t="s">
        <v>210</v>
      </c>
    </row>
    <row r="42" spans="1:28" s="150" customFormat="1" ht="12" customHeight="1">
      <c r="A42" s="148"/>
      <c r="B42" s="148"/>
      <c r="C42" s="149"/>
      <c r="D42" s="474"/>
      <c r="E42" s="474"/>
      <c r="F42" s="474"/>
      <c r="G42" s="474"/>
      <c r="H42" s="474"/>
      <c r="I42" s="475"/>
      <c r="J42" s="475"/>
      <c r="K42" s="475"/>
      <c r="L42" s="476"/>
      <c r="M42" s="475"/>
      <c r="N42" s="475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Y42" s="475"/>
      <c r="Z42" s="475"/>
      <c r="AA42" s="475"/>
      <c r="AB42" s="317"/>
    </row>
    <row r="43" spans="1:28" s="150" customFormat="1" ht="12" customHeight="1">
      <c r="A43" s="148"/>
      <c r="B43" s="148" t="s">
        <v>215</v>
      </c>
      <c r="C43" s="149"/>
      <c r="D43" s="474">
        <v>1326</v>
      </c>
      <c r="E43" s="474">
        <v>483</v>
      </c>
      <c r="F43" s="474">
        <v>420</v>
      </c>
      <c r="G43" s="474">
        <v>239</v>
      </c>
      <c r="H43" s="474">
        <v>127</v>
      </c>
      <c r="I43" s="475">
        <v>40</v>
      </c>
      <c r="J43" s="475">
        <v>12</v>
      </c>
      <c r="K43" s="475">
        <v>5</v>
      </c>
      <c r="L43" s="476">
        <v>2.15</v>
      </c>
      <c r="M43" s="475">
        <v>2855</v>
      </c>
      <c r="N43" s="475">
        <v>1</v>
      </c>
      <c r="O43" s="475">
        <v>29</v>
      </c>
      <c r="P43" s="475">
        <v>835</v>
      </c>
      <c r="Q43" s="475">
        <v>726</v>
      </c>
      <c r="R43" s="475">
        <v>301</v>
      </c>
      <c r="S43" s="475">
        <v>284</v>
      </c>
      <c r="T43" s="475">
        <v>20</v>
      </c>
      <c r="U43" s="475">
        <v>121</v>
      </c>
      <c r="V43" s="475">
        <v>20</v>
      </c>
      <c r="W43" s="475">
        <v>34</v>
      </c>
      <c r="X43" s="475">
        <v>12</v>
      </c>
      <c r="Y43" s="475">
        <v>43</v>
      </c>
      <c r="Z43" s="475">
        <v>60</v>
      </c>
      <c r="AA43" s="475">
        <v>8</v>
      </c>
      <c r="AB43" s="317" t="s">
        <v>215</v>
      </c>
    </row>
    <row r="44" spans="1:28" s="150" customFormat="1" ht="12" customHeight="1">
      <c r="A44" s="148"/>
      <c r="B44" s="148" t="s">
        <v>218</v>
      </c>
      <c r="C44" s="149"/>
      <c r="D44" s="474">
        <v>707</v>
      </c>
      <c r="E44" s="474">
        <v>314</v>
      </c>
      <c r="F44" s="474">
        <v>216</v>
      </c>
      <c r="G44" s="474">
        <v>96</v>
      </c>
      <c r="H44" s="474">
        <v>55</v>
      </c>
      <c r="I44" s="475">
        <v>15</v>
      </c>
      <c r="J44" s="475">
        <v>9</v>
      </c>
      <c r="K44" s="475">
        <v>2</v>
      </c>
      <c r="L44" s="476">
        <v>1.98</v>
      </c>
      <c r="M44" s="475">
        <v>1397</v>
      </c>
      <c r="N44" s="475">
        <v>1</v>
      </c>
      <c r="O44" s="475">
        <v>5</v>
      </c>
      <c r="P44" s="475">
        <v>388</v>
      </c>
      <c r="Q44" s="475">
        <v>338</v>
      </c>
      <c r="R44" s="475">
        <v>131</v>
      </c>
      <c r="S44" s="475">
        <v>122</v>
      </c>
      <c r="T44" s="475">
        <v>10</v>
      </c>
      <c r="U44" s="475">
        <v>75</v>
      </c>
      <c r="V44" s="475">
        <v>8</v>
      </c>
      <c r="W44" s="475">
        <v>13</v>
      </c>
      <c r="X44" s="475">
        <v>17</v>
      </c>
      <c r="Y44" s="475">
        <v>12</v>
      </c>
      <c r="Z44" s="475">
        <v>18</v>
      </c>
      <c r="AA44" s="475">
        <v>5</v>
      </c>
      <c r="AB44" s="317" t="s">
        <v>218</v>
      </c>
    </row>
    <row r="45" spans="1:28" s="150" customFormat="1" ht="12" customHeight="1">
      <c r="A45" s="148"/>
      <c r="B45" s="148" t="s">
        <v>222</v>
      </c>
      <c r="C45" s="149"/>
      <c r="D45" s="474">
        <v>4</v>
      </c>
      <c r="E45" s="474">
        <v>1</v>
      </c>
      <c r="F45" s="474">
        <v>2</v>
      </c>
      <c r="G45" s="474">
        <v>1</v>
      </c>
      <c r="H45" s="480" t="s">
        <v>733</v>
      </c>
      <c r="I45" s="480" t="s">
        <v>733</v>
      </c>
      <c r="J45" s="480" t="s">
        <v>733</v>
      </c>
      <c r="K45" s="480" t="s">
        <v>733</v>
      </c>
      <c r="L45" s="476">
        <v>2</v>
      </c>
      <c r="M45" s="475">
        <v>8</v>
      </c>
      <c r="N45" s="480" t="s">
        <v>733</v>
      </c>
      <c r="O45" s="480" t="s">
        <v>733</v>
      </c>
      <c r="P45" s="475">
        <v>3</v>
      </c>
      <c r="Q45" s="475">
        <v>3</v>
      </c>
      <c r="R45" s="475">
        <v>2</v>
      </c>
      <c r="S45" s="475">
        <v>1</v>
      </c>
      <c r="T45" s="480" t="s">
        <v>733</v>
      </c>
      <c r="U45" s="480" t="s">
        <v>733</v>
      </c>
      <c r="V45" s="480" t="s">
        <v>733</v>
      </c>
      <c r="W45" s="480" t="s">
        <v>733</v>
      </c>
      <c r="X45" s="480" t="s">
        <v>733</v>
      </c>
      <c r="Y45" s="480" t="s">
        <v>733</v>
      </c>
      <c r="Z45" s="480" t="s">
        <v>733</v>
      </c>
      <c r="AA45" s="480" t="s">
        <v>733</v>
      </c>
      <c r="AB45" s="317" t="s">
        <v>222</v>
      </c>
    </row>
    <row r="46" spans="1:28" s="150" customFormat="1" ht="12" customHeight="1">
      <c r="A46" s="148"/>
      <c r="B46" s="148" t="s">
        <v>226</v>
      </c>
      <c r="C46" s="149"/>
      <c r="D46" s="474">
        <v>273</v>
      </c>
      <c r="E46" s="474">
        <v>72</v>
      </c>
      <c r="F46" s="474">
        <v>102</v>
      </c>
      <c r="G46" s="474">
        <v>50</v>
      </c>
      <c r="H46" s="474">
        <v>37</v>
      </c>
      <c r="I46" s="475">
        <v>7</v>
      </c>
      <c r="J46" s="475">
        <v>5</v>
      </c>
      <c r="K46" s="480" t="s">
        <v>733</v>
      </c>
      <c r="L46" s="476">
        <v>2.34</v>
      </c>
      <c r="M46" s="475">
        <v>639</v>
      </c>
      <c r="N46" s="475">
        <v>1</v>
      </c>
      <c r="O46" s="475">
        <v>50</v>
      </c>
      <c r="P46" s="475">
        <v>197</v>
      </c>
      <c r="Q46" s="475">
        <v>174</v>
      </c>
      <c r="R46" s="475">
        <v>71</v>
      </c>
      <c r="S46" s="475">
        <v>70</v>
      </c>
      <c r="T46" s="475">
        <v>5</v>
      </c>
      <c r="U46" s="475">
        <v>28</v>
      </c>
      <c r="V46" s="475">
        <v>4</v>
      </c>
      <c r="W46" s="475">
        <v>5</v>
      </c>
      <c r="X46" s="475">
        <v>4</v>
      </c>
      <c r="Y46" s="475">
        <v>10</v>
      </c>
      <c r="Z46" s="475">
        <v>11</v>
      </c>
      <c r="AA46" s="475">
        <v>4</v>
      </c>
      <c r="AB46" s="317" t="s">
        <v>226</v>
      </c>
    </row>
    <row r="47" spans="1:28" s="150" customFormat="1" ht="12" customHeight="1">
      <c r="A47" s="148"/>
      <c r="B47" s="148" t="s">
        <v>229</v>
      </c>
      <c r="C47" s="149"/>
      <c r="D47" s="474">
        <v>419</v>
      </c>
      <c r="E47" s="474">
        <v>157</v>
      </c>
      <c r="F47" s="474">
        <v>111</v>
      </c>
      <c r="G47" s="474">
        <v>60</v>
      </c>
      <c r="H47" s="474">
        <v>63</v>
      </c>
      <c r="I47" s="475">
        <v>21</v>
      </c>
      <c r="J47" s="475">
        <v>6</v>
      </c>
      <c r="K47" s="475">
        <v>1</v>
      </c>
      <c r="L47" s="479">
        <v>2.29</v>
      </c>
      <c r="M47" s="475">
        <v>959</v>
      </c>
      <c r="N47" s="480" t="s">
        <v>733</v>
      </c>
      <c r="O47" s="480" t="s">
        <v>733</v>
      </c>
      <c r="P47" s="475">
        <v>261</v>
      </c>
      <c r="Q47" s="475">
        <v>219</v>
      </c>
      <c r="R47" s="475">
        <v>79</v>
      </c>
      <c r="S47" s="475">
        <v>105</v>
      </c>
      <c r="T47" s="475">
        <v>3</v>
      </c>
      <c r="U47" s="475">
        <v>32</v>
      </c>
      <c r="V47" s="475">
        <v>5</v>
      </c>
      <c r="W47" s="475">
        <v>17</v>
      </c>
      <c r="X47" s="475">
        <v>7</v>
      </c>
      <c r="Y47" s="475">
        <v>13</v>
      </c>
      <c r="Z47" s="475">
        <v>24</v>
      </c>
      <c r="AA47" s="475">
        <v>1</v>
      </c>
      <c r="AB47" s="317" t="s">
        <v>229</v>
      </c>
    </row>
    <row r="48" spans="1:28" s="150" customFormat="1" ht="12" customHeight="1">
      <c r="A48" s="148"/>
      <c r="B48" s="148"/>
      <c r="C48" s="149"/>
      <c r="D48" s="474"/>
      <c r="E48" s="474"/>
      <c r="F48" s="474"/>
      <c r="G48" s="474"/>
      <c r="H48" s="474"/>
      <c r="I48" s="475"/>
      <c r="J48" s="475"/>
      <c r="K48" s="475"/>
      <c r="L48" s="476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5"/>
      <c r="AB48" s="317"/>
    </row>
    <row r="49" spans="1:28" s="150" customFormat="1" ht="12" customHeight="1">
      <c r="A49" s="148"/>
      <c r="B49" s="148" t="s">
        <v>233</v>
      </c>
      <c r="C49" s="149"/>
      <c r="D49" s="474">
        <v>1191</v>
      </c>
      <c r="E49" s="474">
        <v>410</v>
      </c>
      <c r="F49" s="474">
        <v>317</v>
      </c>
      <c r="G49" s="474">
        <v>206</v>
      </c>
      <c r="H49" s="474">
        <v>185</v>
      </c>
      <c r="I49" s="475">
        <v>60</v>
      </c>
      <c r="J49" s="475">
        <v>11</v>
      </c>
      <c r="K49" s="475">
        <v>2</v>
      </c>
      <c r="L49" s="476">
        <v>2.34</v>
      </c>
      <c r="M49" s="475">
        <v>2782</v>
      </c>
      <c r="N49" s="475">
        <v>1</v>
      </c>
      <c r="O49" s="475">
        <v>11</v>
      </c>
      <c r="P49" s="475">
        <v>774</v>
      </c>
      <c r="Q49" s="475">
        <v>695</v>
      </c>
      <c r="R49" s="475">
        <v>233</v>
      </c>
      <c r="S49" s="475">
        <v>357</v>
      </c>
      <c r="T49" s="475">
        <v>12</v>
      </c>
      <c r="U49" s="475">
        <v>93</v>
      </c>
      <c r="V49" s="475">
        <v>14</v>
      </c>
      <c r="W49" s="475">
        <v>27</v>
      </c>
      <c r="X49" s="475">
        <v>6</v>
      </c>
      <c r="Y49" s="475">
        <v>32</v>
      </c>
      <c r="Z49" s="475">
        <v>43</v>
      </c>
      <c r="AA49" s="475">
        <v>7</v>
      </c>
      <c r="AB49" s="317" t="s">
        <v>734</v>
      </c>
    </row>
    <row r="50" spans="1:28" s="150" customFormat="1" ht="12" customHeight="1">
      <c r="A50" s="148"/>
      <c r="B50" s="148" t="s">
        <v>236</v>
      </c>
      <c r="C50" s="149"/>
      <c r="D50" s="474">
        <v>680</v>
      </c>
      <c r="E50" s="474">
        <v>266</v>
      </c>
      <c r="F50" s="474">
        <v>169</v>
      </c>
      <c r="G50" s="474">
        <v>114</v>
      </c>
      <c r="H50" s="474">
        <v>94</v>
      </c>
      <c r="I50" s="475">
        <v>29</v>
      </c>
      <c r="J50" s="475">
        <v>5</v>
      </c>
      <c r="K50" s="475">
        <v>3</v>
      </c>
      <c r="L50" s="476">
        <v>2.23</v>
      </c>
      <c r="M50" s="475">
        <v>1518</v>
      </c>
      <c r="N50" s="480" t="s">
        <v>733</v>
      </c>
      <c r="O50" s="480" t="s">
        <v>733</v>
      </c>
      <c r="P50" s="475">
        <v>411</v>
      </c>
      <c r="Q50" s="475">
        <v>365</v>
      </c>
      <c r="R50" s="475">
        <v>115</v>
      </c>
      <c r="S50" s="475">
        <v>179</v>
      </c>
      <c r="T50" s="475">
        <v>7</v>
      </c>
      <c r="U50" s="475">
        <v>64</v>
      </c>
      <c r="V50" s="475">
        <v>11</v>
      </c>
      <c r="W50" s="475">
        <v>18</v>
      </c>
      <c r="X50" s="475">
        <v>2</v>
      </c>
      <c r="Y50" s="475">
        <v>15</v>
      </c>
      <c r="Z50" s="475">
        <v>29</v>
      </c>
      <c r="AA50" s="475">
        <v>3</v>
      </c>
      <c r="AB50" s="317" t="s">
        <v>735</v>
      </c>
    </row>
    <row r="51" spans="1:28" s="150" customFormat="1" ht="12" customHeight="1">
      <c r="A51" s="148"/>
      <c r="B51" s="148" t="s">
        <v>240</v>
      </c>
      <c r="C51" s="149"/>
      <c r="D51" s="474">
        <v>993</v>
      </c>
      <c r="E51" s="474">
        <v>567</v>
      </c>
      <c r="F51" s="474">
        <v>198</v>
      </c>
      <c r="G51" s="474">
        <v>121</v>
      </c>
      <c r="H51" s="474">
        <v>76</v>
      </c>
      <c r="I51" s="475">
        <v>21</v>
      </c>
      <c r="J51" s="475">
        <v>9</v>
      </c>
      <c r="K51" s="475">
        <v>1</v>
      </c>
      <c r="L51" s="476">
        <v>1.81</v>
      </c>
      <c r="M51" s="475">
        <v>1796</v>
      </c>
      <c r="N51" s="480" t="s">
        <v>733</v>
      </c>
      <c r="O51" s="480" t="s">
        <v>733</v>
      </c>
      <c r="P51" s="475">
        <v>422</v>
      </c>
      <c r="Q51" s="475">
        <v>379</v>
      </c>
      <c r="R51" s="475">
        <v>137</v>
      </c>
      <c r="S51" s="475">
        <v>169</v>
      </c>
      <c r="T51" s="475">
        <v>6</v>
      </c>
      <c r="U51" s="475">
        <v>67</v>
      </c>
      <c r="V51" s="475">
        <v>10</v>
      </c>
      <c r="W51" s="475">
        <v>15</v>
      </c>
      <c r="X51" s="475">
        <v>7</v>
      </c>
      <c r="Y51" s="475">
        <v>11</v>
      </c>
      <c r="Z51" s="475">
        <v>22</v>
      </c>
      <c r="AA51" s="475">
        <v>4</v>
      </c>
      <c r="AB51" s="317" t="s">
        <v>736</v>
      </c>
    </row>
    <row r="52" spans="1:28" s="150" customFormat="1" ht="12" customHeight="1">
      <c r="A52" s="148"/>
      <c r="B52" s="148" t="s">
        <v>244</v>
      </c>
      <c r="C52" s="149"/>
      <c r="D52" s="481">
        <v>181</v>
      </c>
      <c r="E52" s="474">
        <v>57</v>
      </c>
      <c r="F52" s="474">
        <v>49</v>
      </c>
      <c r="G52" s="474">
        <v>40</v>
      </c>
      <c r="H52" s="474">
        <v>28</v>
      </c>
      <c r="I52" s="474">
        <v>2</v>
      </c>
      <c r="J52" s="474">
        <v>4</v>
      </c>
      <c r="K52" s="474">
        <v>1</v>
      </c>
      <c r="L52" s="476">
        <v>2.36</v>
      </c>
      <c r="M52" s="474">
        <v>428</v>
      </c>
      <c r="N52" s="482" t="s">
        <v>733</v>
      </c>
      <c r="O52" s="482" t="s">
        <v>733</v>
      </c>
      <c r="P52" s="474">
        <v>123</v>
      </c>
      <c r="Q52" s="474">
        <v>110</v>
      </c>
      <c r="R52" s="474">
        <v>35</v>
      </c>
      <c r="S52" s="474">
        <v>55</v>
      </c>
      <c r="T52" s="474">
        <v>2</v>
      </c>
      <c r="U52" s="474">
        <v>18</v>
      </c>
      <c r="V52" s="474">
        <v>4</v>
      </c>
      <c r="W52" s="474">
        <v>6</v>
      </c>
      <c r="X52" s="474">
        <v>1</v>
      </c>
      <c r="Y52" s="474">
        <v>2</v>
      </c>
      <c r="Z52" s="474">
        <v>7</v>
      </c>
      <c r="AA52" s="483">
        <v>1</v>
      </c>
      <c r="AB52" s="317" t="s">
        <v>244</v>
      </c>
    </row>
    <row r="53" spans="1:28" s="150" customFormat="1" ht="12" customHeight="1">
      <c r="A53" s="148"/>
      <c r="B53" s="148" t="s">
        <v>248</v>
      </c>
      <c r="C53" s="149"/>
      <c r="D53" s="481">
        <v>837</v>
      </c>
      <c r="E53" s="474">
        <v>376</v>
      </c>
      <c r="F53" s="474">
        <v>215</v>
      </c>
      <c r="G53" s="474">
        <v>130</v>
      </c>
      <c r="H53" s="474">
        <v>89</v>
      </c>
      <c r="I53" s="474">
        <v>19</v>
      </c>
      <c r="J53" s="474">
        <v>5</v>
      </c>
      <c r="K53" s="474">
        <v>3</v>
      </c>
      <c r="L53" s="476">
        <v>2.03</v>
      </c>
      <c r="M53" s="474">
        <v>1698</v>
      </c>
      <c r="N53" s="482" t="s">
        <v>733</v>
      </c>
      <c r="O53" s="482" t="s">
        <v>733</v>
      </c>
      <c r="P53" s="474">
        <v>458</v>
      </c>
      <c r="Q53" s="474">
        <v>406</v>
      </c>
      <c r="R53" s="474">
        <v>153</v>
      </c>
      <c r="S53" s="474">
        <v>172</v>
      </c>
      <c r="T53" s="474">
        <v>8</v>
      </c>
      <c r="U53" s="474">
        <v>73</v>
      </c>
      <c r="V53" s="474">
        <v>15</v>
      </c>
      <c r="W53" s="474">
        <v>21</v>
      </c>
      <c r="X53" s="474">
        <v>4</v>
      </c>
      <c r="Y53" s="474">
        <v>12</v>
      </c>
      <c r="Z53" s="474">
        <v>30</v>
      </c>
      <c r="AA53" s="483">
        <v>3</v>
      </c>
      <c r="AB53" s="317" t="s">
        <v>248</v>
      </c>
    </row>
    <row r="54" spans="1:28" s="150" customFormat="1" ht="12" customHeight="1">
      <c r="A54" s="148"/>
      <c r="B54" s="148"/>
      <c r="C54" s="149"/>
      <c r="D54" s="481"/>
      <c r="E54" s="474"/>
      <c r="F54" s="474"/>
      <c r="G54" s="474"/>
      <c r="H54" s="474"/>
      <c r="I54" s="474"/>
      <c r="J54" s="474"/>
      <c r="K54" s="474"/>
      <c r="L54" s="476"/>
      <c r="M54" s="474"/>
      <c r="N54" s="474"/>
      <c r="O54" s="474"/>
      <c r="P54" s="474"/>
      <c r="Q54" s="474"/>
      <c r="R54" s="474"/>
      <c r="S54" s="474"/>
      <c r="T54" s="474"/>
      <c r="U54" s="474"/>
      <c r="V54" s="474"/>
      <c r="W54" s="474"/>
      <c r="X54" s="474"/>
      <c r="Y54" s="474"/>
      <c r="Z54" s="474"/>
      <c r="AA54" s="483"/>
      <c r="AB54" s="317"/>
    </row>
    <row r="55" spans="1:28" s="150" customFormat="1" ht="12" customHeight="1">
      <c r="A55" s="148"/>
      <c r="B55" s="148" t="s">
        <v>253</v>
      </c>
      <c r="C55" s="149"/>
      <c r="D55" s="481">
        <v>1087</v>
      </c>
      <c r="E55" s="474">
        <v>248</v>
      </c>
      <c r="F55" s="474">
        <v>335</v>
      </c>
      <c r="G55" s="474">
        <v>253</v>
      </c>
      <c r="H55" s="474">
        <v>182</v>
      </c>
      <c r="I55" s="474">
        <v>55</v>
      </c>
      <c r="J55" s="474">
        <v>14</v>
      </c>
      <c r="K55" s="482" t="s">
        <v>733</v>
      </c>
      <c r="L55" s="476">
        <v>2.54</v>
      </c>
      <c r="M55" s="474">
        <v>2764</v>
      </c>
      <c r="N55" s="482" t="s">
        <v>733</v>
      </c>
      <c r="O55" s="482" t="s">
        <v>733</v>
      </c>
      <c r="P55" s="474">
        <v>835</v>
      </c>
      <c r="Q55" s="474">
        <v>766</v>
      </c>
      <c r="R55" s="474">
        <v>251</v>
      </c>
      <c r="S55" s="474">
        <v>400</v>
      </c>
      <c r="T55" s="474">
        <v>11</v>
      </c>
      <c r="U55" s="474">
        <v>104</v>
      </c>
      <c r="V55" s="474">
        <v>14</v>
      </c>
      <c r="W55" s="474">
        <v>22</v>
      </c>
      <c r="X55" s="474">
        <v>10</v>
      </c>
      <c r="Y55" s="474">
        <v>23</v>
      </c>
      <c r="Z55" s="474">
        <v>36</v>
      </c>
      <c r="AA55" s="483">
        <v>4</v>
      </c>
      <c r="AB55" s="317" t="s">
        <v>253</v>
      </c>
    </row>
    <row r="56" spans="1:28" s="150" customFormat="1" ht="12" customHeight="1">
      <c r="A56" s="148"/>
      <c r="B56" s="148" t="s">
        <v>256</v>
      </c>
      <c r="C56" s="149"/>
      <c r="D56" s="481">
        <v>1490</v>
      </c>
      <c r="E56" s="474">
        <v>479</v>
      </c>
      <c r="F56" s="474">
        <v>468</v>
      </c>
      <c r="G56" s="474">
        <v>286</v>
      </c>
      <c r="H56" s="474">
        <v>190</v>
      </c>
      <c r="I56" s="474">
        <v>53</v>
      </c>
      <c r="J56" s="474">
        <v>9</v>
      </c>
      <c r="K56" s="474">
        <v>5</v>
      </c>
      <c r="L56" s="476">
        <v>2.27</v>
      </c>
      <c r="M56" s="474">
        <v>3387</v>
      </c>
      <c r="N56" s="474">
        <v>1</v>
      </c>
      <c r="O56" s="474">
        <v>11</v>
      </c>
      <c r="P56" s="474">
        <v>1001</v>
      </c>
      <c r="Q56" s="474">
        <v>930</v>
      </c>
      <c r="R56" s="474">
        <v>309</v>
      </c>
      <c r="S56" s="474">
        <v>417</v>
      </c>
      <c r="T56" s="474">
        <v>14</v>
      </c>
      <c r="U56" s="474">
        <v>190</v>
      </c>
      <c r="V56" s="474">
        <v>15</v>
      </c>
      <c r="W56" s="474">
        <v>27</v>
      </c>
      <c r="X56" s="474">
        <v>10</v>
      </c>
      <c r="Y56" s="474">
        <v>19</v>
      </c>
      <c r="Z56" s="474">
        <v>37</v>
      </c>
      <c r="AA56" s="483">
        <v>10</v>
      </c>
      <c r="AB56" s="317" t="s">
        <v>256</v>
      </c>
    </row>
    <row r="57" spans="1:28" s="150" customFormat="1" ht="12" customHeight="1">
      <c r="A57" s="148"/>
      <c r="B57" s="148" t="s">
        <v>259</v>
      </c>
      <c r="C57" s="149"/>
      <c r="D57" s="481">
        <v>1102</v>
      </c>
      <c r="E57" s="474">
        <v>549</v>
      </c>
      <c r="F57" s="474">
        <v>268</v>
      </c>
      <c r="G57" s="474">
        <v>144</v>
      </c>
      <c r="H57" s="474">
        <v>106</v>
      </c>
      <c r="I57" s="474">
        <v>28</v>
      </c>
      <c r="J57" s="474">
        <v>6</v>
      </c>
      <c r="K57" s="474">
        <v>1</v>
      </c>
      <c r="L57" s="484">
        <v>1.93</v>
      </c>
      <c r="M57" s="474">
        <v>2125</v>
      </c>
      <c r="N57" s="482" t="s">
        <v>733</v>
      </c>
      <c r="O57" s="482" t="s">
        <v>733</v>
      </c>
      <c r="P57" s="474">
        <v>550</v>
      </c>
      <c r="Q57" s="474">
        <v>492</v>
      </c>
      <c r="R57" s="474">
        <v>191</v>
      </c>
      <c r="S57" s="474">
        <v>200</v>
      </c>
      <c r="T57" s="474">
        <v>11</v>
      </c>
      <c r="U57" s="474">
        <v>90</v>
      </c>
      <c r="V57" s="474">
        <v>10</v>
      </c>
      <c r="W57" s="474">
        <v>20</v>
      </c>
      <c r="X57" s="474">
        <v>7</v>
      </c>
      <c r="Y57" s="474">
        <v>21</v>
      </c>
      <c r="Z57" s="474">
        <v>36</v>
      </c>
      <c r="AA57" s="483">
        <v>3</v>
      </c>
      <c r="AB57" s="317" t="s">
        <v>259</v>
      </c>
    </row>
    <row r="58" spans="1:28" s="150" customFormat="1" ht="10.5" customHeight="1">
      <c r="A58" s="155"/>
      <c r="B58" s="155"/>
      <c r="C58" s="156"/>
      <c r="D58" s="485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7"/>
      <c r="AB58" s="320"/>
    </row>
    <row r="59" spans="4:28" s="85" customFormat="1" ht="18.75" customHeight="1">
      <c r="D59" s="85" t="s">
        <v>737</v>
      </c>
      <c r="G59" s="13"/>
      <c r="H59" s="13"/>
      <c r="AB59" s="488"/>
    </row>
  </sheetData>
  <mergeCells count="21">
    <mergeCell ref="AB4:AB5"/>
    <mergeCell ref="A11:C11"/>
    <mergeCell ref="D3:M3"/>
    <mergeCell ref="N3:O3"/>
    <mergeCell ref="P3:Y3"/>
    <mergeCell ref="Q5:Q6"/>
    <mergeCell ref="R5:R6"/>
    <mergeCell ref="Y5:Y6"/>
    <mergeCell ref="D4:D6"/>
    <mergeCell ref="E4:E6"/>
    <mergeCell ref="F4:F6"/>
    <mergeCell ref="G4:G6"/>
    <mergeCell ref="H4:H6"/>
    <mergeCell ref="I4:I6"/>
    <mergeCell ref="J4:J6"/>
    <mergeCell ref="Q4:U4"/>
    <mergeCell ref="V4:Y4"/>
    <mergeCell ref="M4:M6"/>
    <mergeCell ref="N4:N6"/>
    <mergeCell ref="O4:O6"/>
    <mergeCell ref="P4:P6"/>
  </mergeCells>
  <printOptions/>
  <pageMargins left="0.32" right="0.26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59"/>
  <sheetViews>
    <sheetView workbookViewId="0" topLeftCell="A1">
      <selection activeCell="A1" sqref="A1"/>
    </sheetView>
  </sheetViews>
  <sheetFormatPr defaultColWidth="9.00390625" defaultRowHeight="13.5"/>
  <cols>
    <col min="1" max="1" width="0.875" style="138" customWidth="1"/>
    <col min="2" max="2" width="11.625" style="138" customWidth="1"/>
    <col min="3" max="3" width="1.00390625" style="138" customWidth="1"/>
    <col min="4" max="5" width="8.50390625" style="138" customWidth="1"/>
    <col min="6" max="6" width="6.50390625" style="138" customWidth="1"/>
    <col min="7" max="8" width="6.50390625" style="142" customWidth="1"/>
    <col min="9" max="10" width="6.00390625" style="138" customWidth="1"/>
    <col min="11" max="12" width="6.75390625" style="138" customWidth="1"/>
    <col min="13" max="13" width="8.625" style="138" customWidth="1"/>
    <col min="14" max="15" width="7.50390625" style="138" customWidth="1"/>
    <col min="16" max="25" width="7.125" style="138" customWidth="1"/>
    <col min="26" max="27" width="7.875" style="138" customWidth="1"/>
    <col min="28" max="28" width="9.00390625" style="314" customWidth="1"/>
    <col min="29" max="16384" width="9.00390625" style="138" customWidth="1"/>
  </cols>
  <sheetData>
    <row r="1" spans="1:28" s="1" customFormat="1" ht="21.75" customHeight="1">
      <c r="A1" s="1" t="s">
        <v>716</v>
      </c>
      <c r="G1" s="409"/>
      <c r="H1" s="409"/>
      <c r="P1" s="1" t="s">
        <v>738</v>
      </c>
      <c r="AB1" s="441"/>
    </row>
    <row r="2" spans="7:30" s="1" customFormat="1" ht="10.5" customHeight="1">
      <c r="G2" s="409"/>
      <c r="H2" s="409"/>
      <c r="AB2" s="441"/>
      <c r="AC2" s="409"/>
      <c r="AD2" s="409"/>
    </row>
    <row r="3" spans="1:30" s="448" customFormat="1" ht="27" customHeight="1">
      <c r="A3" s="275"/>
      <c r="B3" s="275"/>
      <c r="C3" s="275"/>
      <c r="D3" s="443" t="s">
        <v>718</v>
      </c>
      <c r="E3" s="444"/>
      <c r="F3" s="444"/>
      <c r="G3" s="444"/>
      <c r="H3" s="444"/>
      <c r="I3" s="444"/>
      <c r="J3" s="444"/>
      <c r="K3" s="444"/>
      <c r="L3" s="444"/>
      <c r="M3" s="445"/>
      <c r="N3" s="443" t="s">
        <v>719</v>
      </c>
      <c r="O3" s="445"/>
      <c r="P3" s="443" t="s">
        <v>720</v>
      </c>
      <c r="Q3" s="444"/>
      <c r="R3" s="444"/>
      <c r="S3" s="444"/>
      <c r="T3" s="444"/>
      <c r="U3" s="444"/>
      <c r="V3" s="444"/>
      <c r="W3" s="444"/>
      <c r="X3" s="444"/>
      <c r="Y3" s="445"/>
      <c r="Z3" s="446"/>
      <c r="AA3" s="279"/>
      <c r="AB3" s="447"/>
      <c r="AC3" s="297"/>
      <c r="AD3" s="297"/>
    </row>
    <row r="4" spans="1:30" s="31" customFormat="1" ht="21" customHeight="1">
      <c r="A4" s="449"/>
      <c r="B4" s="449" t="s">
        <v>721</v>
      </c>
      <c r="C4" s="449"/>
      <c r="D4" s="451" t="s">
        <v>474</v>
      </c>
      <c r="E4" s="451" t="s">
        <v>596</v>
      </c>
      <c r="F4" s="451">
        <v>2</v>
      </c>
      <c r="G4" s="451">
        <v>3</v>
      </c>
      <c r="H4" s="451">
        <v>4</v>
      </c>
      <c r="I4" s="451">
        <v>5</v>
      </c>
      <c r="J4" s="451">
        <v>6</v>
      </c>
      <c r="K4" s="452" t="s">
        <v>674</v>
      </c>
      <c r="L4" s="452" t="s">
        <v>675</v>
      </c>
      <c r="M4" s="453" t="s">
        <v>595</v>
      </c>
      <c r="N4" s="453" t="s">
        <v>594</v>
      </c>
      <c r="O4" s="453" t="s">
        <v>595</v>
      </c>
      <c r="P4" s="453" t="s">
        <v>722</v>
      </c>
      <c r="Q4" s="455" t="s">
        <v>723</v>
      </c>
      <c r="R4" s="456"/>
      <c r="S4" s="456"/>
      <c r="T4" s="456"/>
      <c r="U4" s="457"/>
      <c r="V4" s="455" t="s">
        <v>724</v>
      </c>
      <c r="W4" s="456"/>
      <c r="X4" s="456"/>
      <c r="Y4" s="457"/>
      <c r="Z4" s="458" t="s">
        <v>725</v>
      </c>
      <c r="AA4" s="458" t="s">
        <v>646</v>
      </c>
      <c r="AB4" s="460" t="s">
        <v>726</v>
      </c>
      <c r="AC4" s="449"/>
      <c r="AD4" s="449"/>
    </row>
    <row r="5" spans="1:30" s="31" customFormat="1" ht="21" customHeight="1">
      <c r="A5" s="449"/>
      <c r="B5" s="449"/>
      <c r="C5" s="449"/>
      <c r="D5" s="461"/>
      <c r="E5" s="461"/>
      <c r="F5" s="461"/>
      <c r="G5" s="461"/>
      <c r="H5" s="461"/>
      <c r="I5" s="461"/>
      <c r="J5" s="461"/>
      <c r="K5" s="458"/>
      <c r="L5" s="458" t="s">
        <v>676</v>
      </c>
      <c r="M5" s="462"/>
      <c r="N5" s="462"/>
      <c r="O5" s="462"/>
      <c r="P5" s="462"/>
      <c r="Q5" s="453" t="s">
        <v>727</v>
      </c>
      <c r="R5" s="453" t="s">
        <v>728</v>
      </c>
      <c r="S5" s="452" t="s">
        <v>647</v>
      </c>
      <c r="T5" s="452" t="s">
        <v>648</v>
      </c>
      <c r="U5" s="452" t="s">
        <v>649</v>
      </c>
      <c r="V5" s="452" t="s">
        <v>647</v>
      </c>
      <c r="W5" s="452" t="s">
        <v>677</v>
      </c>
      <c r="X5" s="452" t="s">
        <v>678</v>
      </c>
      <c r="Y5" s="453" t="s">
        <v>679</v>
      </c>
      <c r="Z5" s="458" t="s">
        <v>729</v>
      </c>
      <c r="AA5" s="458" t="s">
        <v>656</v>
      </c>
      <c r="AB5" s="460"/>
      <c r="AC5" s="449"/>
      <c r="AD5" s="449"/>
    </row>
    <row r="6" spans="1:30" s="31" customFormat="1" ht="21" customHeight="1">
      <c r="A6" s="465"/>
      <c r="B6" s="465"/>
      <c r="C6" s="465"/>
      <c r="D6" s="467"/>
      <c r="E6" s="467"/>
      <c r="F6" s="467"/>
      <c r="G6" s="467"/>
      <c r="H6" s="467"/>
      <c r="I6" s="467"/>
      <c r="J6" s="467"/>
      <c r="K6" s="468" t="s">
        <v>680</v>
      </c>
      <c r="L6" s="468" t="s">
        <v>681</v>
      </c>
      <c r="M6" s="469"/>
      <c r="N6" s="469"/>
      <c r="O6" s="469"/>
      <c r="P6" s="469"/>
      <c r="Q6" s="469"/>
      <c r="R6" s="469"/>
      <c r="S6" s="468" t="s">
        <v>739</v>
      </c>
      <c r="T6" s="468" t="s">
        <v>682</v>
      </c>
      <c r="U6" s="468" t="s">
        <v>682</v>
      </c>
      <c r="V6" s="468" t="s">
        <v>683</v>
      </c>
      <c r="W6" s="468" t="s">
        <v>684</v>
      </c>
      <c r="X6" s="468" t="s">
        <v>685</v>
      </c>
      <c r="Y6" s="469"/>
      <c r="Z6" s="468" t="s">
        <v>730</v>
      </c>
      <c r="AA6" s="468"/>
      <c r="AB6" s="473"/>
      <c r="AC6" s="449"/>
      <c r="AD6" s="449"/>
    </row>
    <row r="7" spans="1:28" s="150" customFormat="1" ht="12" customHeight="1">
      <c r="A7" s="143"/>
      <c r="B7" s="143"/>
      <c r="C7" s="144"/>
      <c r="D7" s="474"/>
      <c r="E7" s="474"/>
      <c r="F7" s="474"/>
      <c r="G7" s="474"/>
      <c r="H7" s="474"/>
      <c r="I7" s="475"/>
      <c r="J7" s="475"/>
      <c r="K7" s="475"/>
      <c r="L7" s="476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316"/>
    </row>
    <row r="8" spans="1:28" s="150" customFormat="1" ht="12" customHeight="1">
      <c r="A8" s="148"/>
      <c r="B8" s="148" t="s">
        <v>106</v>
      </c>
      <c r="C8" s="149"/>
      <c r="D8" s="474">
        <v>912</v>
      </c>
      <c r="E8" s="474">
        <v>399</v>
      </c>
      <c r="F8" s="474">
        <v>234</v>
      </c>
      <c r="G8" s="474">
        <v>133</v>
      </c>
      <c r="H8" s="474">
        <v>108</v>
      </c>
      <c r="I8" s="474">
        <v>31</v>
      </c>
      <c r="J8" s="474">
        <v>2</v>
      </c>
      <c r="K8" s="474">
        <v>5</v>
      </c>
      <c r="L8" s="476">
        <v>2.08</v>
      </c>
      <c r="M8" s="474">
        <v>1901</v>
      </c>
      <c r="N8" s="474">
        <v>1</v>
      </c>
      <c r="O8" s="474">
        <v>83</v>
      </c>
      <c r="P8" s="474">
        <v>505</v>
      </c>
      <c r="Q8" s="474">
        <v>444</v>
      </c>
      <c r="R8" s="474">
        <v>162</v>
      </c>
      <c r="S8" s="474">
        <v>194</v>
      </c>
      <c r="T8" s="474">
        <v>11</v>
      </c>
      <c r="U8" s="474">
        <v>77</v>
      </c>
      <c r="V8" s="474">
        <v>7</v>
      </c>
      <c r="W8" s="474">
        <v>24</v>
      </c>
      <c r="X8" s="474">
        <v>7</v>
      </c>
      <c r="Y8" s="474">
        <v>23</v>
      </c>
      <c r="Z8" s="474">
        <v>41</v>
      </c>
      <c r="AA8" s="474">
        <v>8</v>
      </c>
      <c r="AB8" s="317" t="s">
        <v>106</v>
      </c>
    </row>
    <row r="9" spans="1:28" s="150" customFormat="1" ht="12" customHeight="1">
      <c r="A9" s="148"/>
      <c r="B9" s="148" t="s">
        <v>109</v>
      </c>
      <c r="C9" s="149"/>
      <c r="D9" s="474">
        <v>1173</v>
      </c>
      <c r="E9" s="474">
        <v>631</v>
      </c>
      <c r="F9" s="474">
        <v>250</v>
      </c>
      <c r="G9" s="474">
        <v>154</v>
      </c>
      <c r="H9" s="474">
        <v>102</v>
      </c>
      <c r="I9" s="474">
        <v>20</v>
      </c>
      <c r="J9" s="474">
        <v>11</v>
      </c>
      <c r="K9" s="474">
        <v>5</v>
      </c>
      <c r="L9" s="476">
        <v>1.88</v>
      </c>
      <c r="M9" s="474">
        <v>2203</v>
      </c>
      <c r="N9" s="474">
        <v>2</v>
      </c>
      <c r="O9" s="474">
        <v>21</v>
      </c>
      <c r="P9" s="474">
        <v>536</v>
      </c>
      <c r="Q9" s="474">
        <v>466</v>
      </c>
      <c r="R9" s="474">
        <v>157</v>
      </c>
      <c r="S9" s="474">
        <v>210</v>
      </c>
      <c r="T9" s="474">
        <v>12</v>
      </c>
      <c r="U9" s="474">
        <v>87</v>
      </c>
      <c r="V9" s="474">
        <v>17</v>
      </c>
      <c r="W9" s="474">
        <v>20</v>
      </c>
      <c r="X9" s="474">
        <v>9</v>
      </c>
      <c r="Y9" s="474">
        <v>24</v>
      </c>
      <c r="Z9" s="474">
        <v>36</v>
      </c>
      <c r="AA9" s="474">
        <v>6</v>
      </c>
      <c r="AB9" s="317" t="s">
        <v>109</v>
      </c>
    </row>
    <row r="10" spans="1:28" s="150" customFormat="1" ht="12" customHeight="1">
      <c r="A10" s="148"/>
      <c r="B10" s="148" t="s">
        <v>112</v>
      </c>
      <c r="C10" s="149"/>
      <c r="D10" s="474">
        <v>1366</v>
      </c>
      <c r="E10" s="474">
        <v>505</v>
      </c>
      <c r="F10" s="474">
        <v>438</v>
      </c>
      <c r="G10" s="474">
        <v>228</v>
      </c>
      <c r="H10" s="474">
        <v>132</v>
      </c>
      <c r="I10" s="474">
        <v>44</v>
      </c>
      <c r="J10" s="474">
        <v>13</v>
      </c>
      <c r="K10" s="474">
        <v>6</v>
      </c>
      <c r="L10" s="476">
        <v>2.15</v>
      </c>
      <c r="M10" s="474">
        <v>2933</v>
      </c>
      <c r="N10" s="474">
        <v>2</v>
      </c>
      <c r="O10" s="474">
        <v>161</v>
      </c>
      <c r="P10" s="474">
        <v>857</v>
      </c>
      <c r="Q10" s="474">
        <v>752</v>
      </c>
      <c r="R10" s="474">
        <v>305</v>
      </c>
      <c r="S10" s="474">
        <v>301</v>
      </c>
      <c r="T10" s="474">
        <v>15</v>
      </c>
      <c r="U10" s="474">
        <v>131</v>
      </c>
      <c r="V10" s="474">
        <v>20</v>
      </c>
      <c r="W10" s="474">
        <v>32</v>
      </c>
      <c r="X10" s="474">
        <v>21</v>
      </c>
      <c r="Y10" s="474">
        <v>32</v>
      </c>
      <c r="Z10" s="474">
        <v>49</v>
      </c>
      <c r="AA10" s="474">
        <v>4</v>
      </c>
      <c r="AB10" s="317" t="s">
        <v>112</v>
      </c>
    </row>
    <row r="11" spans="1:28" s="150" customFormat="1" ht="12" customHeight="1">
      <c r="A11" s="148"/>
      <c r="B11" s="148" t="s">
        <v>115</v>
      </c>
      <c r="C11" s="149"/>
      <c r="D11" s="474">
        <v>1139</v>
      </c>
      <c r="E11" s="474">
        <v>470</v>
      </c>
      <c r="F11" s="474">
        <v>367</v>
      </c>
      <c r="G11" s="474">
        <v>163</v>
      </c>
      <c r="H11" s="474">
        <v>113</v>
      </c>
      <c r="I11" s="474">
        <v>20</v>
      </c>
      <c r="J11" s="474">
        <v>5</v>
      </c>
      <c r="K11" s="474">
        <v>1</v>
      </c>
      <c r="L11" s="476">
        <v>2</v>
      </c>
      <c r="M11" s="474">
        <v>2282</v>
      </c>
      <c r="N11" s="474" t="s">
        <v>740</v>
      </c>
      <c r="O11" s="474" t="s">
        <v>740</v>
      </c>
      <c r="P11" s="474">
        <v>664</v>
      </c>
      <c r="Q11" s="474">
        <v>589</v>
      </c>
      <c r="R11" s="474">
        <v>251</v>
      </c>
      <c r="S11" s="474">
        <v>220</v>
      </c>
      <c r="T11" s="474">
        <v>12</v>
      </c>
      <c r="U11" s="474">
        <v>106</v>
      </c>
      <c r="V11" s="474">
        <v>19</v>
      </c>
      <c r="W11" s="474">
        <v>24</v>
      </c>
      <c r="X11" s="474">
        <v>15</v>
      </c>
      <c r="Y11" s="474">
        <v>17</v>
      </c>
      <c r="Z11" s="474">
        <v>37</v>
      </c>
      <c r="AA11" s="474">
        <v>5</v>
      </c>
      <c r="AB11" s="317" t="s">
        <v>115</v>
      </c>
    </row>
    <row r="12" spans="1:28" s="150" customFormat="1" ht="12" customHeight="1">
      <c r="A12" s="148"/>
      <c r="B12" s="148" t="s">
        <v>118</v>
      </c>
      <c r="C12" s="149"/>
      <c r="D12" s="474">
        <v>1289</v>
      </c>
      <c r="E12" s="474">
        <v>550</v>
      </c>
      <c r="F12" s="474">
        <v>386</v>
      </c>
      <c r="G12" s="474">
        <v>187</v>
      </c>
      <c r="H12" s="474">
        <v>110</v>
      </c>
      <c r="I12" s="474">
        <v>41</v>
      </c>
      <c r="J12" s="474">
        <v>13</v>
      </c>
      <c r="K12" s="474">
        <v>2</v>
      </c>
      <c r="L12" s="476">
        <v>2.03</v>
      </c>
      <c r="M12" s="474">
        <v>2620</v>
      </c>
      <c r="N12" s="474">
        <v>3</v>
      </c>
      <c r="O12" s="474">
        <v>153</v>
      </c>
      <c r="P12" s="474">
        <v>730</v>
      </c>
      <c r="Q12" s="474">
        <v>611</v>
      </c>
      <c r="R12" s="474">
        <v>259</v>
      </c>
      <c r="S12" s="474">
        <v>213</v>
      </c>
      <c r="T12" s="474">
        <v>11</v>
      </c>
      <c r="U12" s="474">
        <v>128</v>
      </c>
      <c r="V12" s="474">
        <v>19</v>
      </c>
      <c r="W12" s="474">
        <v>50</v>
      </c>
      <c r="X12" s="474">
        <v>16</v>
      </c>
      <c r="Y12" s="474">
        <v>34</v>
      </c>
      <c r="Z12" s="474">
        <v>65</v>
      </c>
      <c r="AA12" s="474">
        <v>9</v>
      </c>
      <c r="AB12" s="317" t="s">
        <v>118</v>
      </c>
    </row>
    <row r="13" spans="1:28" s="150" customFormat="1" ht="12" customHeight="1">
      <c r="A13" s="148"/>
      <c r="B13" s="148"/>
      <c r="C13" s="149"/>
      <c r="D13" s="474"/>
      <c r="E13" s="474"/>
      <c r="F13" s="474"/>
      <c r="G13" s="474"/>
      <c r="H13" s="474"/>
      <c r="I13" s="474"/>
      <c r="J13" s="474"/>
      <c r="K13" s="474"/>
      <c r="L13" s="476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317"/>
    </row>
    <row r="14" spans="1:28" s="150" customFormat="1" ht="12" customHeight="1">
      <c r="A14" s="148"/>
      <c r="B14" s="148" t="s">
        <v>122</v>
      </c>
      <c r="C14" s="149"/>
      <c r="D14" s="474">
        <v>968</v>
      </c>
      <c r="E14" s="474">
        <v>326</v>
      </c>
      <c r="F14" s="474">
        <v>308</v>
      </c>
      <c r="G14" s="474">
        <v>165</v>
      </c>
      <c r="H14" s="474">
        <v>116</v>
      </c>
      <c r="I14" s="474">
        <v>39</v>
      </c>
      <c r="J14" s="474">
        <v>9</v>
      </c>
      <c r="K14" s="474">
        <v>5</v>
      </c>
      <c r="L14" s="476">
        <v>2.26</v>
      </c>
      <c r="M14" s="474">
        <v>2186</v>
      </c>
      <c r="N14" s="474" t="s">
        <v>740</v>
      </c>
      <c r="O14" s="474" t="s">
        <v>740</v>
      </c>
      <c r="P14" s="474">
        <v>636</v>
      </c>
      <c r="Q14" s="474">
        <v>550</v>
      </c>
      <c r="R14" s="474">
        <v>212</v>
      </c>
      <c r="S14" s="474">
        <v>224</v>
      </c>
      <c r="T14" s="474">
        <v>12</v>
      </c>
      <c r="U14" s="474">
        <v>102</v>
      </c>
      <c r="V14" s="474">
        <v>12</v>
      </c>
      <c r="W14" s="474">
        <v>33</v>
      </c>
      <c r="X14" s="474">
        <v>10</v>
      </c>
      <c r="Y14" s="474">
        <v>31</v>
      </c>
      <c r="Z14" s="474">
        <v>52</v>
      </c>
      <c r="AA14" s="474">
        <v>6</v>
      </c>
      <c r="AB14" s="317" t="s">
        <v>122</v>
      </c>
    </row>
    <row r="15" spans="1:28" s="150" customFormat="1" ht="12" customHeight="1">
      <c r="A15" s="148"/>
      <c r="B15" s="148" t="s">
        <v>126</v>
      </c>
      <c r="C15" s="149"/>
      <c r="D15" s="474">
        <v>547</v>
      </c>
      <c r="E15" s="474">
        <v>220</v>
      </c>
      <c r="F15" s="474">
        <v>186</v>
      </c>
      <c r="G15" s="474">
        <v>85</v>
      </c>
      <c r="H15" s="474">
        <v>38</v>
      </c>
      <c r="I15" s="474">
        <v>15</v>
      </c>
      <c r="J15" s="474">
        <v>3</v>
      </c>
      <c r="K15" s="474" t="s">
        <v>740</v>
      </c>
      <c r="L15" s="476">
        <v>2</v>
      </c>
      <c r="M15" s="474">
        <v>1092</v>
      </c>
      <c r="N15" s="474" t="s">
        <v>740</v>
      </c>
      <c r="O15" s="474" t="s">
        <v>740</v>
      </c>
      <c r="P15" s="474">
        <v>325</v>
      </c>
      <c r="Q15" s="474">
        <v>295</v>
      </c>
      <c r="R15" s="474">
        <v>122</v>
      </c>
      <c r="S15" s="474">
        <v>86</v>
      </c>
      <c r="T15" s="474">
        <v>13</v>
      </c>
      <c r="U15" s="474">
        <v>74</v>
      </c>
      <c r="V15" s="474">
        <v>5</v>
      </c>
      <c r="W15" s="474">
        <v>14</v>
      </c>
      <c r="X15" s="474">
        <v>2</v>
      </c>
      <c r="Y15" s="474">
        <v>9</v>
      </c>
      <c r="Z15" s="474">
        <v>19</v>
      </c>
      <c r="AA15" s="474">
        <v>2</v>
      </c>
      <c r="AB15" s="317" t="s">
        <v>126</v>
      </c>
    </row>
    <row r="16" spans="1:28" s="150" customFormat="1" ht="12" customHeight="1">
      <c r="A16" s="148"/>
      <c r="B16" s="148" t="s">
        <v>130</v>
      </c>
      <c r="C16" s="149"/>
      <c r="D16" s="474">
        <v>680</v>
      </c>
      <c r="E16" s="474">
        <v>273</v>
      </c>
      <c r="F16" s="474">
        <v>206</v>
      </c>
      <c r="G16" s="474">
        <v>112</v>
      </c>
      <c r="H16" s="474">
        <v>63</v>
      </c>
      <c r="I16" s="474">
        <v>21</v>
      </c>
      <c r="J16" s="474">
        <v>4</v>
      </c>
      <c r="K16" s="474">
        <v>1</v>
      </c>
      <c r="L16" s="476">
        <v>2.07</v>
      </c>
      <c r="M16" s="474">
        <v>1410</v>
      </c>
      <c r="N16" s="474">
        <v>1</v>
      </c>
      <c r="O16" s="474">
        <v>90</v>
      </c>
      <c r="P16" s="474">
        <v>400</v>
      </c>
      <c r="Q16" s="474">
        <v>352</v>
      </c>
      <c r="R16" s="474">
        <v>125</v>
      </c>
      <c r="S16" s="474">
        <v>142</v>
      </c>
      <c r="T16" s="474">
        <v>5</v>
      </c>
      <c r="U16" s="474">
        <v>80</v>
      </c>
      <c r="V16" s="474">
        <v>2</v>
      </c>
      <c r="W16" s="474">
        <v>17</v>
      </c>
      <c r="X16" s="474">
        <v>8</v>
      </c>
      <c r="Y16" s="474">
        <v>21</v>
      </c>
      <c r="Z16" s="474">
        <v>30</v>
      </c>
      <c r="AA16" s="474">
        <v>7</v>
      </c>
      <c r="AB16" s="317" t="s">
        <v>130</v>
      </c>
    </row>
    <row r="17" spans="1:28" s="150" customFormat="1" ht="12" customHeight="1">
      <c r="A17" s="148"/>
      <c r="B17" s="148" t="s">
        <v>135</v>
      </c>
      <c r="C17" s="149"/>
      <c r="D17" s="474">
        <v>1037</v>
      </c>
      <c r="E17" s="474">
        <v>338</v>
      </c>
      <c r="F17" s="474">
        <v>324</v>
      </c>
      <c r="G17" s="474">
        <v>191</v>
      </c>
      <c r="H17" s="474">
        <v>132</v>
      </c>
      <c r="I17" s="474">
        <v>38</v>
      </c>
      <c r="J17" s="474">
        <v>11</v>
      </c>
      <c r="K17" s="474">
        <v>3</v>
      </c>
      <c r="L17" s="476">
        <v>2.28</v>
      </c>
      <c r="M17" s="474">
        <v>2364</v>
      </c>
      <c r="N17" s="474">
        <v>1</v>
      </c>
      <c r="O17" s="474">
        <v>38</v>
      </c>
      <c r="P17" s="474">
        <v>693</v>
      </c>
      <c r="Q17" s="474">
        <v>608</v>
      </c>
      <c r="R17" s="474">
        <v>230</v>
      </c>
      <c r="S17" s="474">
        <v>274</v>
      </c>
      <c r="T17" s="474">
        <v>9</v>
      </c>
      <c r="U17" s="474">
        <v>95</v>
      </c>
      <c r="V17" s="474">
        <v>18</v>
      </c>
      <c r="W17" s="474">
        <v>36</v>
      </c>
      <c r="X17" s="474">
        <v>9</v>
      </c>
      <c r="Y17" s="474">
        <v>22</v>
      </c>
      <c r="Z17" s="474">
        <v>50</v>
      </c>
      <c r="AA17" s="474">
        <v>6</v>
      </c>
      <c r="AB17" s="317" t="s">
        <v>135</v>
      </c>
    </row>
    <row r="18" spans="1:28" s="150" customFormat="1" ht="12" customHeight="1">
      <c r="A18" s="148"/>
      <c r="B18" s="148" t="s">
        <v>138</v>
      </c>
      <c r="C18" s="149"/>
      <c r="D18" s="474">
        <v>1128</v>
      </c>
      <c r="E18" s="474">
        <v>409</v>
      </c>
      <c r="F18" s="474">
        <v>355</v>
      </c>
      <c r="G18" s="474">
        <v>169</v>
      </c>
      <c r="H18" s="474">
        <v>148</v>
      </c>
      <c r="I18" s="474">
        <v>40</v>
      </c>
      <c r="J18" s="474">
        <v>6</v>
      </c>
      <c r="K18" s="474">
        <v>1</v>
      </c>
      <c r="L18" s="476">
        <v>2.18</v>
      </c>
      <c r="M18" s="474">
        <v>2461</v>
      </c>
      <c r="N18" s="474">
        <v>2</v>
      </c>
      <c r="O18" s="474">
        <v>14</v>
      </c>
      <c r="P18" s="474">
        <v>717</v>
      </c>
      <c r="Q18" s="474">
        <v>642</v>
      </c>
      <c r="R18" s="474">
        <v>268</v>
      </c>
      <c r="S18" s="474">
        <v>278</v>
      </c>
      <c r="T18" s="474">
        <v>7</v>
      </c>
      <c r="U18" s="474">
        <v>89</v>
      </c>
      <c r="V18" s="474">
        <v>18</v>
      </c>
      <c r="W18" s="474">
        <v>26</v>
      </c>
      <c r="X18" s="474">
        <v>13</v>
      </c>
      <c r="Y18" s="474">
        <v>18</v>
      </c>
      <c r="Z18" s="474">
        <v>34</v>
      </c>
      <c r="AA18" s="474">
        <v>2</v>
      </c>
      <c r="AB18" s="317" t="s">
        <v>138</v>
      </c>
    </row>
    <row r="19" spans="1:28" s="150" customFormat="1" ht="12" customHeight="1">
      <c r="A19" s="148"/>
      <c r="B19" s="148"/>
      <c r="C19" s="149"/>
      <c r="D19" s="474"/>
      <c r="E19" s="474"/>
      <c r="F19" s="474"/>
      <c r="G19" s="474"/>
      <c r="H19" s="474"/>
      <c r="I19" s="474"/>
      <c r="J19" s="474"/>
      <c r="K19" s="474"/>
      <c r="L19" s="476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317"/>
    </row>
    <row r="20" spans="1:28" s="150" customFormat="1" ht="12" customHeight="1">
      <c r="A20" s="148"/>
      <c r="B20" s="148" t="s">
        <v>143</v>
      </c>
      <c r="C20" s="149"/>
      <c r="D20" s="474">
        <v>740</v>
      </c>
      <c r="E20" s="474">
        <v>337</v>
      </c>
      <c r="F20" s="474">
        <v>213</v>
      </c>
      <c r="G20" s="474">
        <v>110</v>
      </c>
      <c r="H20" s="474">
        <v>48</v>
      </c>
      <c r="I20" s="474">
        <v>25</v>
      </c>
      <c r="J20" s="474">
        <v>5</v>
      </c>
      <c r="K20" s="474">
        <v>2</v>
      </c>
      <c r="L20" s="476">
        <v>1.96</v>
      </c>
      <c r="M20" s="474">
        <v>1454</v>
      </c>
      <c r="N20" s="474">
        <v>2</v>
      </c>
      <c r="O20" s="474">
        <v>131</v>
      </c>
      <c r="P20" s="474">
        <v>399</v>
      </c>
      <c r="Q20" s="474">
        <v>344</v>
      </c>
      <c r="R20" s="474">
        <v>156</v>
      </c>
      <c r="S20" s="474">
        <v>126</v>
      </c>
      <c r="T20" s="474">
        <v>7</v>
      </c>
      <c r="U20" s="474">
        <v>55</v>
      </c>
      <c r="V20" s="474">
        <v>16</v>
      </c>
      <c r="W20" s="474">
        <v>21</v>
      </c>
      <c r="X20" s="474">
        <v>6</v>
      </c>
      <c r="Y20" s="474">
        <v>12</v>
      </c>
      <c r="Z20" s="474">
        <v>27</v>
      </c>
      <c r="AA20" s="474">
        <v>4</v>
      </c>
      <c r="AB20" s="317" t="s">
        <v>143</v>
      </c>
    </row>
    <row r="21" spans="1:28" s="150" customFormat="1" ht="12" customHeight="1">
      <c r="A21" s="148"/>
      <c r="B21" s="148" t="s">
        <v>147</v>
      </c>
      <c r="C21" s="149"/>
      <c r="D21" s="474">
        <v>1110</v>
      </c>
      <c r="E21" s="474">
        <v>559</v>
      </c>
      <c r="F21" s="474">
        <v>334</v>
      </c>
      <c r="G21" s="474">
        <v>124</v>
      </c>
      <c r="H21" s="474">
        <v>63</v>
      </c>
      <c r="I21" s="474">
        <v>20</v>
      </c>
      <c r="J21" s="474">
        <v>7</v>
      </c>
      <c r="K21" s="474">
        <v>3</v>
      </c>
      <c r="L21" s="476">
        <v>1.81</v>
      </c>
      <c r="M21" s="474">
        <v>2014</v>
      </c>
      <c r="N21" s="474">
        <v>4</v>
      </c>
      <c r="O21" s="474">
        <v>62</v>
      </c>
      <c r="P21" s="474">
        <v>546</v>
      </c>
      <c r="Q21" s="474">
        <v>469</v>
      </c>
      <c r="R21" s="474">
        <v>220</v>
      </c>
      <c r="S21" s="474">
        <v>137</v>
      </c>
      <c r="T21" s="474">
        <v>11</v>
      </c>
      <c r="U21" s="474">
        <v>101</v>
      </c>
      <c r="V21" s="474">
        <v>19</v>
      </c>
      <c r="W21" s="474">
        <v>27</v>
      </c>
      <c r="X21" s="474">
        <v>10</v>
      </c>
      <c r="Y21" s="474">
        <v>21</v>
      </c>
      <c r="Z21" s="474">
        <v>36</v>
      </c>
      <c r="AA21" s="474">
        <v>5</v>
      </c>
      <c r="AB21" s="317" t="s">
        <v>147</v>
      </c>
    </row>
    <row r="22" spans="1:28" s="150" customFormat="1" ht="12" customHeight="1">
      <c r="A22" s="148"/>
      <c r="B22" s="148" t="s">
        <v>151</v>
      </c>
      <c r="C22" s="149"/>
      <c r="D22" s="474">
        <v>614</v>
      </c>
      <c r="E22" s="474">
        <v>252</v>
      </c>
      <c r="F22" s="474">
        <v>175</v>
      </c>
      <c r="G22" s="474">
        <v>81</v>
      </c>
      <c r="H22" s="474">
        <v>78</v>
      </c>
      <c r="I22" s="474">
        <v>25</v>
      </c>
      <c r="J22" s="474">
        <v>3</v>
      </c>
      <c r="K22" s="474" t="s">
        <v>740</v>
      </c>
      <c r="L22" s="476">
        <v>2.12</v>
      </c>
      <c r="M22" s="474">
        <v>1300</v>
      </c>
      <c r="N22" s="474" t="s">
        <v>740</v>
      </c>
      <c r="O22" s="474" t="s">
        <v>740</v>
      </c>
      <c r="P22" s="474">
        <v>358</v>
      </c>
      <c r="Q22" s="474">
        <v>326</v>
      </c>
      <c r="R22" s="474">
        <v>122</v>
      </c>
      <c r="S22" s="474">
        <v>152</v>
      </c>
      <c r="T22" s="474">
        <v>6</v>
      </c>
      <c r="U22" s="474">
        <v>46</v>
      </c>
      <c r="V22" s="474">
        <v>5</v>
      </c>
      <c r="W22" s="474">
        <v>11</v>
      </c>
      <c r="X22" s="474">
        <v>7</v>
      </c>
      <c r="Y22" s="474">
        <v>9</v>
      </c>
      <c r="Z22" s="474">
        <v>16</v>
      </c>
      <c r="AA22" s="474">
        <v>4</v>
      </c>
      <c r="AB22" s="317" t="s">
        <v>151</v>
      </c>
    </row>
    <row r="23" spans="1:28" s="150" customFormat="1" ht="12" customHeight="1">
      <c r="A23" s="148"/>
      <c r="B23" s="148" t="s">
        <v>155</v>
      </c>
      <c r="C23" s="149"/>
      <c r="D23" s="474">
        <v>995</v>
      </c>
      <c r="E23" s="474">
        <v>463</v>
      </c>
      <c r="F23" s="474">
        <v>298</v>
      </c>
      <c r="G23" s="474">
        <v>113</v>
      </c>
      <c r="H23" s="474">
        <v>89</v>
      </c>
      <c r="I23" s="474">
        <v>24</v>
      </c>
      <c r="J23" s="474">
        <v>7</v>
      </c>
      <c r="K23" s="474">
        <v>1</v>
      </c>
      <c r="L23" s="476">
        <v>1.94</v>
      </c>
      <c r="M23" s="474">
        <v>1926</v>
      </c>
      <c r="N23" s="474">
        <v>7</v>
      </c>
      <c r="O23" s="474">
        <v>64</v>
      </c>
      <c r="P23" s="474">
        <v>527</v>
      </c>
      <c r="Q23" s="474">
        <v>473</v>
      </c>
      <c r="R23" s="474">
        <v>211</v>
      </c>
      <c r="S23" s="474">
        <v>176</v>
      </c>
      <c r="T23" s="474">
        <v>7</v>
      </c>
      <c r="U23" s="474">
        <v>79</v>
      </c>
      <c r="V23" s="474">
        <v>10</v>
      </c>
      <c r="W23" s="474">
        <v>19</v>
      </c>
      <c r="X23" s="474">
        <v>13</v>
      </c>
      <c r="Y23" s="474">
        <v>12</v>
      </c>
      <c r="Z23" s="474">
        <v>27</v>
      </c>
      <c r="AA23" s="474">
        <v>5</v>
      </c>
      <c r="AB23" s="317" t="s">
        <v>155</v>
      </c>
    </row>
    <row r="24" spans="1:28" s="150" customFormat="1" ht="12" customHeight="1">
      <c r="A24" s="148"/>
      <c r="B24" s="148" t="s">
        <v>158</v>
      </c>
      <c r="C24" s="149"/>
      <c r="D24" s="474">
        <v>416</v>
      </c>
      <c r="E24" s="474">
        <v>143</v>
      </c>
      <c r="F24" s="474">
        <v>131</v>
      </c>
      <c r="G24" s="474">
        <v>68</v>
      </c>
      <c r="H24" s="474">
        <v>57</v>
      </c>
      <c r="I24" s="474">
        <v>12</v>
      </c>
      <c r="J24" s="474">
        <v>4</v>
      </c>
      <c r="K24" s="474">
        <v>1</v>
      </c>
      <c r="L24" s="476">
        <v>2.23</v>
      </c>
      <c r="M24" s="474">
        <v>928</v>
      </c>
      <c r="N24" s="474" t="s">
        <v>740</v>
      </c>
      <c r="O24" s="474" t="s">
        <v>740</v>
      </c>
      <c r="P24" s="474">
        <v>272</v>
      </c>
      <c r="Q24" s="474">
        <v>247</v>
      </c>
      <c r="R24" s="474">
        <v>89</v>
      </c>
      <c r="S24" s="474">
        <v>108</v>
      </c>
      <c r="T24" s="474">
        <v>5</v>
      </c>
      <c r="U24" s="474">
        <v>45</v>
      </c>
      <c r="V24" s="474">
        <v>6</v>
      </c>
      <c r="W24" s="474">
        <v>10</v>
      </c>
      <c r="X24" s="474">
        <v>5</v>
      </c>
      <c r="Y24" s="474">
        <v>4</v>
      </c>
      <c r="Z24" s="474">
        <v>12</v>
      </c>
      <c r="AA24" s="474">
        <v>1</v>
      </c>
      <c r="AB24" s="317" t="s">
        <v>158</v>
      </c>
    </row>
    <row r="25" spans="1:28" s="150" customFormat="1" ht="12" customHeight="1">
      <c r="A25" s="148"/>
      <c r="B25" s="148"/>
      <c r="C25" s="149"/>
      <c r="D25" s="474"/>
      <c r="E25" s="474"/>
      <c r="F25" s="474"/>
      <c r="G25" s="474"/>
      <c r="H25" s="474"/>
      <c r="I25" s="474"/>
      <c r="J25" s="474"/>
      <c r="K25" s="474"/>
      <c r="L25" s="476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317"/>
    </row>
    <row r="26" spans="1:28" s="150" customFormat="1" ht="12" customHeight="1">
      <c r="A26" s="148"/>
      <c r="B26" s="148" t="s">
        <v>163</v>
      </c>
      <c r="C26" s="149"/>
      <c r="D26" s="474">
        <v>1384</v>
      </c>
      <c r="E26" s="474">
        <v>502</v>
      </c>
      <c r="F26" s="474">
        <v>427</v>
      </c>
      <c r="G26" s="474">
        <v>260</v>
      </c>
      <c r="H26" s="474">
        <v>134</v>
      </c>
      <c r="I26" s="474">
        <v>50</v>
      </c>
      <c r="J26" s="474">
        <v>4</v>
      </c>
      <c r="K26" s="474">
        <v>7</v>
      </c>
      <c r="L26" s="476">
        <v>2.16</v>
      </c>
      <c r="M26" s="474">
        <v>2995</v>
      </c>
      <c r="N26" s="474">
        <v>2</v>
      </c>
      <c r="O26" s="474">
        <v>2</v>
      </c>
      <c r="P26" s="474">
        <v>876</v>
      </c>
      <c r="Q26" s="474">
        <v>778</v>
      </c>
      <c r="R26" s="474">
        <v>300</v>
      </c>
      <c r="S26" s="474">
        <v>319</v>
      </c>
      <c r="T26" s="474">
        <v>14</v>
      </c>
      <c r="U26" s="474">
        <v>145</v>
      </c>
      <c r="V26" s="474">
        <v>25</v>
      </c>
      <c r="W26" s="474">
        <v>35</v>
      </c>
      <c r="X26" s="474">
        <v>15</v>
      </c>
      <c r="Y26" s="474">
        <v>23</v>
      </c>
      <c r="Z26" s="474">
        <v>51</v>
      </c>
      <c r="AA26" s="474">
        <v>6</v>
      </c>
      <c r="AB26" s="317" t="s">
        <v>163</v>
      </c>
    </row>
    <row r="27" spans="1:28" s="150" customFormat="1" ht="12" customHeight="1">
      <c r="A27" s="148"/>
      <c r="B27" s="148" t="s">
        <v>167</v>
      </c>
      <c r="C27" s="149"/>
      <c r="D27" s="474">
        <v>1283</v>
      </c>
      <c r="E27" s="474">
        <v>481</v>
      </c>
      <c r="F27" s="474">
        <v>375</v>
      </c>
      <c r="G27" s="474">
        <v>211</v>
      </c>
      <c r="H27" s="474">
        <v>151</v>
      </c>
      <c r="I27" s="474">
        <v>55</v>
      </c>
      <c r="J27" s="474">
        <v>7</v>
      </c>
      <c r="K27" s="474">
        <v>3</v>
      </c>
      <c r="L27" s="476">
        <v>2.19</v>
      </c>
      <c r="M27" s="474">
        <v>2807</v>
      </c>
      <c r="N27" s="474" t="s">
        <v>740</v>
      </c>
      <c r="O27" s="474" t="s">
        <v>740</v>
      </c>
      <c r="P27" s="474">
        <v>798</v>
      </c>
      <c r="Q27" s="474">
        <v>707</v>
      </c>
      <c r="R27" s="474">
        <v>273</v>
      </c>
      <c r="S27" s="474">
        <v>326</v>
      </c>
      <c r="T27" s="474">
        <v>6</v>
      </c>
      <c r="U27" s="474">
        <v>102</v>
      </c>
      <c r="V27" s="474">
        <v>18</v>
      </c>
      <c r="W27" s="474">
        <v>29</v>
      </c>
      <c r="X27" s="474">
        <v>16</v>
      </c>
      <c r="Y27" s="474">
        <v>28</v>
      </c>
      <c r="Z27" s="474">
        <v>44</v>
      </c>
      <c r="AA27" s="474">
        <v>4</v>
      </c>
      <c r="AB27" s="317" t="s">
        <v>741</v>
      </c>
    </row>
    <row r="28" spans="1:28" s="150" customFormat="1" ht="12" customHeight="1">
      <c r="A28" s="148"/>
      <c r="B28" s="148" t="s">
        <v>170</v>
      </c>
      <c r="C28" s="149"/>
      <c r="D28" s="474">
        <v>419</v>
      </c>
      <c r="E28" s="474">
        <v>133</v>
      </c>
      <c r="F28" s="474">
        <v>98</v>
      </c>
      <c r="G28" s="474">
        <v>91</v>
      </c>
      <c r="H28" s="474">
        <v>77</v>
      </c>
      <c r="I28" s="474">
        <v>18</v>
      </c>
      <c r="J28" s="474">
        <v>2</v>
      </c>
      <c r="K28" s="474" t="s">
        <v>740</v>
      </c>
      <c r="L28" s="479">
        <v>2.42</v>
      </c>
      <c r="M28" s="474">
        <v>1012</v>
      </c>
      <c r="N28" s="474">
        <v>6</v>
      </c>
      <c r="O28" s="474">
        <v>784</v>
      </c>
      <c r="P28" s="474">
        <v>283</v>
      </c>
      <c r="Q28" s="474">
        <v>263</v>
      </c>
      <c r="R28" s="474">
        <v>65</v>
      </c>
      <c r="S28" s="474">
        <v>158</v>
      </c>
      <c r="T28" s="474">
        <v>3</v>
      </c>
      <c r="U28" s="474">
        <v>37</v>
      </c>
      <c r="V28" s="474">
        <v>2</v>
      </c>
      <c r="W28" s="474">
        <v>5</v>
      </c>
      <c r="X28" s="474">
        <v>3</v>
      </c>
      <c r="Y28" s="474">
        <v>10</v>
      </c>
      <c r="Z28" s="474">
        <v>8</v>
      </c>
      <c r="AA28" s="474">
        <v>3</v>
      </c>
      <c r="AB28" s="317" t="s">
        <v>170</v>
      </c>
    </row>
    <row r="29" spans="1:28" s="150" customFormat="1" ht="12" customHeight="1">
      <c r="A29" s="148"/>
      <c r="B29" s="148" t="s">
        <v>173</v>
      </c>
      <c r="C29" s="149"/>
      <c r="D29" s="474">
        <v>714</v>
      </c>
      <c r="E29" s="474">
        <v>293</v>
      </c>
      <c r="F29" s="474">
        <v>163</v>
      </c>
      <c r="G29" s="474">
        <v>112</v>
      </c>
      <c r="H29" s="474">
        <v>116</v>
      </c>
      <c r="I29" s="474">
        <v>27</v>
      </c>
      <c r="J29" s="474">
        <v>2</v>
      </c>
      <c r="K29" s="474">
        <v>1</v>
      </c>
      <c r="L29" s="476">
        <v>2.2</v>
      </c>
      <c r="M29" s="474">
        <v>1573</v>
      </c>
      <c r="N29" s="474" t="s">
        <v>740</v>
      </c>
      <c r="O29" s="474" t="s">
        <v>740</v>
      </c>
      <c r="P29" s="474">
        <v>421</v>
      </c>
      <c r="Q29" s="474">
        <v>387</v>
      </c>
      <c r="R29" s="474">
        <v>138</v>
      </c>
      <c r="S29" s="474">
        <v>210</v>
      </c>
      <c r="T29" s="474">
        <v>6</v>
      </c>
      <c r="U29" s="474">
        <v>33</v>
      </c>
      <c r="V29" s="474">
        <v>6</v>
      </c>
      <c r="W29" s="474">
        <v>13</v>
      </c>
      <c r="X29" s="474">
        <v>4</v>
      </c>
      <c r="Y29" s="474">
        <v>11</v>
      </c>
      <c r="Z29" s="474">
        <v>20</v>
      </c>
      <c r="AA29" s="474" t="s">
        <v>740</v>
      </c>
      <c r="AB29" s="317" t="s">
        <v>173</v>
      </c>
    </row>
    <row r="30" spans="1:28" s="150" customFormat="1" ht="12" customHeight="1">
      <c r="A30" s="148"/>
      <c r="B30" s="148" t="s">
        <v>175</v>
      </c>
      <c r="C30" s="149"/>
      <c r="D30" s="474">
        <v>1778</v>
      </c>
      <c r="E30" s="474">
        <v>785</v>
      </c>
      <c r="F30" s="474">
        <v>506</v>
      </c>
      <c r="G30" s="474">
        <v>268</v>
      </c>
      <c r="H30" s="474">
        <v>158</v>
      </c>
      <c r="I30" s="474">
        <v>47</v>
      </c>
      <c r="J30" s="474">
        <v>13</v>
      </c>
      <c r="K30" s="474">
        <v>1</v>
      </c>
      <c r="L30" s="476">
        <v>2</v>
      </c>
      <c r="M30" s="474">
        <v>3553</v>
      </c>
      <c r="N30" s="474">
        <v>2</v>
      </c>
      <c r="O30" s="474">
        <v>57</v>
      </c>
      <c r="P30" s="474">
        <v>985</v>
      </c>
      <c r="Q30" s="474">
        <v>880</v>
      </c>
      <c r="R30" s="474">
        <v>357</v>
      </c>
      <c r="S30" s="474">
        <v>361</v>
      </c>
      <c r="T30" s="474">
        <v>13</v>
      </c>
      <c r="U30" s="474">
        <v>149</v>
      </c>
      <c r="V30" s="474">
        <v>16</v>
      </c>
      <c r="W30" s="474">
        <v>36</v>
      </c>
      <c r="X30" s="474">
        <v>20</v>
      </c>
      <c r="Y30" s="474">
        <v>33</v>
      </c>
      <c r="Z30" s="474">
        <v>50</v>
      </c>
      <c r="AA30" s="474">
        <v>8</v>
      </c>
      <c r="AB30" s="317" t="s">
        <v>175</v>
      </c>
    </row>
    <row r="31" spans="1:28" s="150" customFormat="1" ht="12" customHeight="1">
      <c r="A31" s="148"/>
      <c r="B31" s="148"/>
      <c r="C31" s="149"/>
      <c r="D31" s="474"/>
      <c r="E31" s="474"/>
      <c r="F31" s="474"/>
      <c r="G31" s="474"/>
      <c r="H31" s="474"/>
      <c r="I31" s="474"/>
      <c r="J31" s="474"/>
      <c r="K31" s="474"/>
      <c r="L31" s="476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317"/>
    </row>
    <row r="32" spans="1:28" s="150" customFormat="1" ht="12" customHeight="1">
      <c r="A32" s="148"/>
      <c r="B32" s="148" t="s">
        <v>181</v>
      </c>
      <c r="C32" s="149"/>
      <c r="D32" s="474">
        <v>959</v>
      </c>
      <c r="E32" s="474">
        <v>434</v>
      </c>
      <c r="F32" s="474">
        <v>258</v>
      </c>
      <c r="G32" s="474">
        <v>132</v>
      </c>
      <c r="H32" s="474">
        <v>103</v>
      </c>
      <c r="I32" s="474">
        <v>22</v>
      </c>
      <c r="J32" s="474">
        <v>6</v>
      </c>
      <c r="K32" s="474">
        <v>4</v>
      </c>
      <c r="L32" s="476">
        <v>2.02</v>
      </c>
      <c r="M32" s="474">
        <v>1933</v>
      </c>
      <c r="N32" s="474">
        <v>2</v>
      </c>
      <c r="O32" s="474">
        <v>108</v>
      </c>
      <c r="P32" s="474">
        <v>515</v>
      </c>
      <c r="Q32" s="474">
        <v>457</v>
      </c>
      <c r="R32" s="474">
        <v>178</v>
      </c>
      <c r="S32" s="474">
        <v>201</v>
      </c>
      <c r="T32" s="474">
        <v>7</v>
      </c>
      <c r="U32" s="474">
        <v>71</v>
      </c>
      <c r="V32" s="474">
        <v>6</v>
      </c>
      <c r="W32" s="474">
        <v>14</v>
      </c>
      <c r="X32" s="474">
        <v>18</v>
      </c>
      <c r="Y32" s="474">
        <v>20</v>
      </c>
      <c r="Z32" s="474">
        <v>28</v>
      </c>
      <c r="AA32" s="474">
        <v>10</v>
      </c>
      <c r="AB32" s="317" t="s">
        <v>181</v>
      </c>
    </row>
    <row r="33" spans="1:28" s="150" customFormat="1" ht="12" customHeight="1">
      <c r="A33" s="148"/>
      <c r="B33" s="148"/>
      <c r="C33" s="149"/>
      <c r="D33" s="474"/>
      <c r="E33" s="474"/>
      <c r="F33" s="474"/>
      <c r="G33" s="474"/>
      <c r="H33" s="474"/>
      <c r="I33" s="474"/>
      <c r="J33" s="474"/>
      <c r="K33" s="474"/>
      <c r="L33" s="476"/>
      <c r="M33" s="474"/>
      <c r="N33" s="474"/>
      <c r="O33" s="474"/>
      <c r="P33" s="474"/>
      <c r="Q33" s="474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317"/>
    </row>
    <row r="34" spans="1:28" s="319" customFormat="1" ht="12" customHeight="1">
      <c r="A34" s="216" t="s">
        <v>342</v>
      </c>
      <c r="B34" s="216"/>
      <c r="C34" s="217"/>
      <c r="D34" s="477">
        <f>SUM(D36:D57,'第13表-3'!D8:D26)</f>
        <v>23793</v>
      </c>
      <c r="E34" s="477">
        <f>SUM(E36:E57,'第13表-3'!E8:E26)</f>
        <v>7724</v>
      </c>
      <c r="F34" s="477">
        <f>SUM(F36:F57,'第13表-3'!F8:F26)</f>
        <v>7374</v>
      </c>
      <c r="G34" s="477">
        <f>SUM(G36:G57,'第13表-3'!G8:G26)</f>
        <v>4344</v>
      </c>
      <c r="H34" s="477">
        <f>SUM(H36:H57,'第13表-3'!H8:H26)</f>
        <v>3137</v>
      </c>
      <c r="I34" s="477">
        <f>SUM(I36:I57,'第13表-3'!I8:I26)</f>
        <v>922</v>
      </c>
      <c r="J34" s="477">
        <f>SUM(J36:J57,'第13表-3'!J8:J26)</f>
        <v>230</v>
      </c>
      <c r="K34" s="477">
        <f>SUM(K36:K57,'第13表-3'!K8:K26)</f>
        <v>62</v>
      </c>
      <c r="L34" s="479">
        <f>M34/D34</f>
        <v>2.290253435884504</v>
      </c>
      <c r="M34" s="477">
        <f>SUM(M36:M57,'第13表-3'!M8:M26)</f>
        <v>54492</v>
      </c>
      <c r="N34" s="477">
        <f>SUM(N36:N57,'第13表-3'!N8:N26)</f>
        <v>51</v>
      </c>
      <c r="O34" s="477">
        <f>SUM(O36:O57,'第13表-3'!O8:O26)</f>
        <v>2951</v>
      </c>
      <c r="P34" s="477">
        <f>SUM(P36:P57,'第13表-3'!P8:P26)</f>
        <v>15984</v>
      </c>
      <c r="Q34" s="477">
        <f>SUM(Q36:Q57,'第13表-3'!Q8:Q26)</f>
        <v>14296</v>
      </c>
      <c r="R34" s="477">
        <f>SUM(R36:R57,'第13表-3'!R8:R26)</f>
        <v>5532</v>
      </c>
      <c r="S34" s="477">
        <f>SUM(S36:S57,'第13表-3'!S8:S26)</f>
        <v>6397</v>
      </c>
      <c r="T34" s="477">
        <f>SUM(T36:T57,'第13表-3'!T8:T26)</f>
        <v>209</v>
      </c>
      <c r="U34" s="477">
        <f>SUM(U36:U57,'第13表-3'!U8:U26)</f>
        <v>2158</v>
      </c>
      <c r="V34" s="477">
        <f>SUM(V36:V57,'第13表-3'!V8:V26)</f>
        <v>344</v>
      </c>
      <c r="W34" s="477">
        <f>SUM(W36:W57,'第13表-3'!W8:W26)</f>
        <v>681</v>
      </c>
      <c r="X34" s="477">
        <f>SUM(X36:X57,'第13表-3'!X8:X26)</f>
        <v>161</v>
      </c>
      <c r="Y34" s="477">
        <f>SUM(Y36:Y57,'第13表-3'!Y8:Y26)</f>
        <v>502</v>
      </c>
      <c r="Z34" s="477">
        <f>SUM(Z36:Z57,'第13表-3'!Z8:Z26)</f>
        <v>1002</v>
      </c>
      <c r="AA34" s="477">
        <f>SUM(AA36:AA57,'第13表-3'!AA8:AA26)</f>
        <v>85</v>
      </c>
      <c r="AB34" s="318" t="s">
        <v>742</v>
      </c>
    </row>
    <row r="35" spans="1:28" s="150" customFormat="1" ht="12" customHeight="1">
      <c r="A35" s="148"/>
      <c r="B35" s="148"/>
      <c r="C35" s="149"/>
      <c r="D35" s="474"/>
      <c r="E35" s="474"/>
      <c r="F35" s="474"/>
      <c r="G35" s="474"/>
      <c r="H35" s="474"/>
      <c r="I35" s="474"/>
      <c r="J35" s="474"/>
      <c r="K35" s="474"/>
      <c r="L35" s="476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317"/>
    </row>
    <row r="36" spans="1:28" s="150" customFormat="1" ht="12" customHeight="1">
      <c r="A36" s="148"/>
      <c r="B36" s="148" t="s">
        <v>192</v>
      </c>
      <c r="C36" s="149"/>
      <c r="D36" s="474">
        <v>2689</v>
      </c>
      <c r="E36" s="474">
        <v>992</v>
      </c>
      <c r="F36" s="474">
        <v>828</v>
      </c>
      <c r="G36" s="474">
        <v>473</v>
      </c>
      <c r="H36" s="474">
        <v>279</v>
      </c>
      <c r="I36" s="474">
        <v>96</v>
      </c>
      <c r="J36" s="474">
        <v>16</v>
      </c>
      <c r="K36" s="474">
        <v>5</v>
      </c>
      <c r="L36" s="476">
        <v>2.15</v>
      </c>
      <c r="M36" s="474">
        <v>5794</v>
      </c>
      <c r="N36" s="474">
        <v>3</v>
      </c>
      <c r="O36" s="474">
        <v>25</v>
      </c>
      <c r="P36" s="474">
        <v>1679</v>
      </c>
      <c r="Q36" s="474">
        <v>1497</v>
      </c>
      <c r="R36" s="474">
        <v>589</v>
      </c>
      <c r="S36" s="474">
        <v>625</v>
      </c>
      <c r="T36" s="474">
        <v>20</v>
      </c>
      <c r="U36" s="474">
        <v>263</v>
      </c>
      <c r="V36" s="474">
        <v>42</v>
      </c>
      <c r="W36" s="474">
        <v>55</v>
      </c>
      <c r="X36" s="474">
        <v>24</v>
      </c>
      <c r="Y36" s="474">
        <v>61</v>
      </c>
      <c r="Z36" s="474">
        <v>95</v>
      </c>
      <c r="AA36" s="474">
        <v>18</v>
      </c>
      <c r="AB36" s="317" t="s">
        <v>192</v>
      </c>
    </row>
    <row r="37" spans="1:28" s="150" customFormat="1" ht="12" customHeight="1">
      <c r="A37" s="148"/>
      <c r="B37" s="148" t="s">
        <v>196</v>
      </c>
      <c r="C37" s="149"/>
      <c r="D37" s="474">
        <v>763</v>
      </c>
      <c r="E37" s="474">
        <v>237</v>
      </c>
      <c r="F37" s="474">
        <v>257</v>
      </c>
      <c r="G37" s="474">
        <v>140</v>
      </c>
      <c r="H37" s="474">
        <v>94</v>
      </c>
      <c r="I37" s="474">
        <v>31</v>
      </c>
      <c r="J37" s="474">
        <v>4</v>
      </c>
      <c r="K37" s="474" t="s">
        <v>733</v>
      </c>
      <c r="L37" s="476">
        <v>2.26</v>
      </c>
      <c r="M37" s="474">
        <v>1726</v>
      </c>
      <c r="N37" s="474">
        <v>2</v>
      </c>
      <c r="O37" s="474">
        <v>214</v>
      </c>
      <c r="P37" s="474">
        <v>520</v>
      </c>
      <c r="Q37" s="474">
        <v>479</v>
      </c>
      <c r="R37" s="474">
        <v>179</v>
      </c>
      <c r="S37" s="474">
        <v>203</v>
      </c>
      <c r="T37" s="474">
        <v>8</v>
      </c>
      <c r="U37" s="474">
        <v>89</v>
      </c>
      <c r="V37" s="474">
        <v>8</v>
      </c>
      <c r="W37" s="474">
        <v>18</v>
      </c>
      <c r="X37" s="474">
        <v>6</v>
      </c>
      <c r="Y37" s="474">
        <v>9</v>
      </c>
      <c r="Z37" s="474">
        <v>22</v>
      </c>
      <c r="AA37" s="474">
        <v>6</v>
      </c>
      <c r="AB37" s="317" t="s">
        <v>196</v>
      </c>
    </row>
    <row r="38" spans="1:28" s="150" customFormat="1" ht="12" customHeight="1">
      <c r="A38" s="148"/>
      <c r="B38" s="148" t="s">
        <v>199</v>
      </c>
      <c r="C38" s="149"/>
      <c r="D38" s="474">
        <v>434</v>
      </c>
      <c r="E38" s="474">
        <v>142</v>
      </c>
      <c r="F38" s="474">
        <v>76</v>
      </c>
      <c r="G38" s="474">
        <v>83</v>
      </c>
      <c r="H38" s="474">
        <v>104</v>
      </c>
      <c r="I38" s="474">
        <v>25</v>
      </c>
      <c r="J38" s="474">
        <v>3</v>
      </c>
      <c r="K38" s="474">
        <v>1</v>
      </c>
      <c r="L38" s="476">
        <v>2.56</v>
      </c>
      <c r="M38" s="474">
        <v>1109</v>
      </c>
      <c r="N38" s="474">
        <v>11</v>
      </c>
      <c r="O38" s="474">
        <v>192</v>
      </c>
      <c r="P38" s="474">
        <v>292</v>
      </c>
      <c r="Q38" s="474">
        <v>281</v>
      </c>
      <c r="R38" s="474">
        <v>66</v>
      </c>
      <c r="S38" s="474">
        <v>198</v>
      </c>
      <c r="T38" s="474">
        <v>3</v>
      </c>
      <c r="U38" s="474">
        <v>14</v>
      </c>
      <c r="V38" s="474" t="s">
        <v>733</v>
      </c>
      <c r="W38" s="474">
        <v>5</v>
      </c>
      <c r="X38" s="474">
        <v>3</v>
      </c>
      <c r="Y38" s="474">
        <v>3</v>
      </c>
      <c r="Z38" s="474">
        <v>7</v>
      </c>
      <c r="AA38" s="474" t="s">
        <v>733</v>
      </c>
      <c r="AB38" s="317" t="s">
        <v>199</v>
      </c>
    </row>
    <row r="39" spans="1:28" s="150" customFormat="1" ht="12" customHeight="1">
      <c r="A39" s="148"/>
      <c r="B39" s="148" t="s">
        <v>203</v>
      </c>
      <c r="C39" s="149"/>
      <c r="D39" s="474">
        <v>1365</v>
      </c>
      <c r="E39" s="474">
        <v>493</v>
      </c>
      <c r="F39" s="474">
        <v>456</v>
      </c>
      <c r="G39" s="474">
        <v>215</v>
      </c>
      <c r="H39" s="474">
        <v>137</v>
      </c>
      <c r="I39" s="474">
        <v>48</v>
      </c>
      <c r="J39" s="474">
        <v>12</v>
      </c>
      <c r="K39" s="474">
        <v>4</v>
      </c>
      <c r="L39" s="476">
        <v>2.15</v>
      </c>
      <c r="M39" s="474">
        <v>2939</v>
      </c>
      <c r="N39" s="474" t="s">
        <v>733</v>
      </c>
      <c r="O39" s="474" t="s">
        <v>733</v>
      </c>
      <c r="P39" s="474">
        <v>864</v>
      </c>
      <c r="Q39" s="474">
        <v>769</v>
      </c>
      <c r="R39" s="474">
        <v>289</v>
      </c>
      <c r="S39" s="474">
        <v>291</v>
      </c>
      <c r="T39" s="474">
        <v>14</v>
      </c>
      <c r="U39" s="474">
        <v>175</v>
      </c>
      <c r="V39" s="474">
        <v>15</v>
      </c>
      <c r="W39" s="474">
        <v>31</v>
      </c>
      <c r="X39" s="474">
        <v>11</v>
      </c>
      <c r="Y39" s="474">
        <v>38</v>
      </c>
      <c r="Z39" s="474">
        <v>59</v>
      </c>
      <c r="AA39" s="474">
        <v>8</v>
      </c>
      <c r="AB39" s="317" t="s">
        <v>203</v>
      </c>
    </row>
    <row r="40" spans="1:28" s="150" customFormat="1" ht="12" customHeight="1">
      <c r="A40" s="148"/>
      <c r="B40" s="148" t="s">
        <v>207</v>
      </c>
      <c r="C40" s="149"/>
      <c r="D40" s="474">
        <v>1121</v>
      </c>
      <c r="E40" s="474">
        <v>495</v>
      </c>
      <c r="F40" s="474">
        <v>340</v>
      </c>
      <c r="G40" s="474">
        <v>156</v>
      </c>
      <c r="H40" s="474">
        <v>96</v>
      </c>
      <c r="I40" s="474">
        <v>29</v>
      </c>
      <c r="J40" s="474">
        <v>2</v>
      </c>
      <c r="K40" s="474">
        <v>3</v>
      </c>
      <c r="L40" s="476">
        <v>1.97</v>
      </c>
      <c r="M40" s="474">
        <v>2205</v>
      </c>
      <c r="N40" s="474">
        <v>5</v>
      </c>
      <c r="O40" s="474">
        <v>604</v>
      </c>
      <c r="P40" s="474">
        <v>614</v>
      </c>
      <c r="Q40" s="474">
        <v>544</v>
      </c>
      <c r="R40" s="474">
        <v>252</v>
      </c>
      <c r="S40" s="474">
        <v>204</v>
      </c>
      <c r="T40" s="474">
        <v>8</v>
      </c>
      <c r="U40" s="474">
        <v>80</v>
      </c>
      <c r="V40" s="474">
        <v>12</v>
      </c>
      <c r="W40" s="474">
        <v>27</v>
      </c>
      <c r="X40" s="474">
        <v>7</v>
      </c>
      <c r="Y40" s="474">
        <v>24</v>
      </c>
      <c r="Z40" s="474">
        <v>38</v>
      </c>
      <c r="AA40" s="474">
        <v>12</v>
      </c>
      <c r="AB40" s="317" t="s">
        <v>743</v>
      </c>
    </row>
    <row r="41" spans="1:28" s="150" customFormat="1" ht="12" customHeight="1">
      <c r="A41" s="148"/>
      <c r="B41" s="148"/>
      <c r="C41" s="149"/>
      <c r="D41" s="474"/>
      <c r="E41" s="474"/>
      <c r="F41" s="474"/>
      <c r="G41" s="474"/>
      <c r="H41" s="474"/>
      <c r="I41" s="474"/>
      <c r="J41" s="474"/>
      <c r="K41" s="474"/>
      <c r="L41" s="476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317"/>
    </row>
    <row r="42" spans="1:28" s="150" customFormat="1" ht="12" customHeight="1">
      <c r="A42" s="148"/>
      <c r="B42" s="148" t="s">
        <v>212</v>
      </c>
      <c r="C42" s="149"/>
      <c r="D42" s="474">
        <v>1265</v>
      </c>
      <c r="E42" s="474">
        <v>528</v>
      </c>
      <c r="F42" s="474">
        <v>399</v>
      </c>
      <c r="G42" s="474">
        <v>164</v>
      </c>
      <c r="H42" s="474">
        <v>123</v>
      </c>
      <c r="I42" s="474">
        <v>35</v>
      </c>
      <c r="J42" s="474">
        <v>16</v>
      </c>
      <c r="K42" s="474" t="s">
        <v>733</v>
      </c>
      <c r="L42" s="476">
        <v>2.04</v>
      </c>
      <c r="M42" s="474">
        <v>2581</v>
      </c>
      <c r="N42" s="474">
        <v>2</v>
      </c>
      <c r="O42" s="474">
        <v>82</v>
      </c>
      <c r="P42" s="474">
        <v>732</v>
      </c>
      <c r="Q42" s="474">
        <v>644</v>
      </c>
      <c r="R42" s="474">
        <v>289</v>
      </c>
      <c r="S42" s="474">
        <v>242</v>
      </c>
      <c r="T42" s="474">
        <v>5</v>
      </c>
      <c r="U42" s="474">
        <v>108</v>
      </c>
      <c r="V42" s="474">
        <v>17</v>
      </c>
      <c r="W42" s="474">
        <v>33</v>
      </c>
      <c r="X42" s="474">
        <v>20</v>
      </c>
      <c r="Y42" s="474">
        <v>18</v>
      </c>
      <c r="Z42" s="474">
        <v>41</v>
      </c>
      <c r="AA42" s="474">
        <v>5</v>
      </c>
      <c r="AB42" s="317" t="s">
        <v>744</v>
      </c>
    </row>
    <row r="43" spans="1:28" s="150" customFormat="1" ht="12" customHeight="1">
      <c r="A43" s="148"/>
      <c r="B43" s="148" t="s">
        <v>216</v>
      </c>
      <c r="C43" s="149"/>
      <c r="D43" s="474">
        <v>1190</v>
      </c>
      <c r="E43" s="474">
        <v>495</v>
      </c>
      <c r="F43" s="474">
        <v>380</v>
      </c>
      <c r="G43" s="474">
        <v>161</v>
      </c>
      <c r="H43" s="474">
        <v>115</v>
      </c>
      <c r="I43" s="474">
        <v>30</v>
      </c>
      <c r="J43" s="474">
        <v>6</v>
      </c>
      <c r="K43" s="474">
        <v>3</v>
      </c>
      <c r="L43" s="476">
        <v>2.02</v>
      </c>
      <c r="M43" s="474">
        <v>2406</v>
      </c>
      <c r="N43" s="474">
        <v>1</v>
      </c>
      <c r="O43" s="474">
        <v>124</v>
      </c>
      <c r="P43" s="474">
        <v>692</v>
      </c>
      <c r="Q43" s="474">
        <v>611</v>
      </c>
      <c r="R43" s="474">
        <v>280</v>
      </c>
      <c r="S43" s="474">
        <v>225</v>
      </c>
      <c r="T43" s="474">
        <v>6</v>
      </c>
      <c r="U43" s="474">
        <v>100</v>
      </c>
      <c r="V43" s="474">
        <v>15</v>
      </c>
      <c r="W43" s="474">
        <v>33</v>
      </c>
      <c r="X43" s="474">
        <v>10</v>
      </c>
      <c r="Y43" s="474">
        <v>23</v>
      </c>
      <c r="Z43" s="474">
        <v>45</v>
      </c>
      <c r="AA43" s="474">
        <v>3</v>
      </c>
      <c r="AB43" s="317" t="s">
        <v>745</v>
      </c>
    </row>
    <row r="44" spans="1:28" s="150" customFormat="1" ht="12" customHeight="1">
      <c r="A44" s="148"/>
      <c r="B44" s="148" t="s">
        <v>219</v>
      </c>
      <c r="C44" s="149"/>
      <c r="D44" s="474">
        <v>592</v>
      </c>
      <c r="E44" s="474">
        <v>235</v>
      </c>
      <c r="F44" s="474">
        <v>153</v>
      </c>
      <c r="G44" s="474">
        <v>94</v>
      </c>
      <c r="H44" s="474">
        <v>76</v>
      </c>
      <c r="I44" s="474">
        <v>28</v>
      </c>
      <c r="J44" s="474">
        <v>4</v>
      </c>
      <c r="K44" s="474">
        <v>2</v>
      </c>
      <c r="L44" s="476">
        <v>2.2</v>
      </c>
      <c r="M44" s="474">
        <v>1305</v>
      </c>
      <c r="N44" s="474">
        <v>1</v>
      </c>
      <c r="O44" s="474">
        <v>200</v>
      </c>
      <c r="P44" s="474">
        <v>355</v>
      </c>
      <c r="Q44" s="474">
        <v>315</v>
      </c>
      <c r="R44" s="474">
        <v>136</v>
      </c>
      <c r="S44" s="474">
        <v>155</v>
      </c>
      <c r="T44" s="474" t="s">
        <v>733</v>
      </c>
      <c r="U44" s="474">
        <v>24</v>
      </c>
      <c r="V44" s="474">
        <v>10</v>
      </c>
      <c r="W44" s="474">
        <v>13</v>
      </c>
      <c r="X44" s="474">
        <v>3</v>
      </c>
      <c r="Y44" s="474">
        <v>14</v>
      </c>
      <c r="Z44" s="474">
        <v>21</v>
      </c>
      <c r="AA44" s="474">
        <v>2</v>
      </c>
      <c r="AB44" s="317" t="s">
        <v>219</v>
      </c>
    </row>
    <row r="45" spans="1:28" s="150" customFormat="1" ht="12" customHeight="1">
      <c r="A45" s="148"/>
      <c r="B45" s="148" t="s">
        <v>223</v>
      </c>
      <c r="C45" s="149"/>
      <c r="D45" s="474">
        <v>732</v>
      </c>
      <c r="E45" s="474">
        <v>244</v>
      </c>
      <c r="F45" s="474">
        <v>212</v>
      </c>
      <c r="G45" s="474">
        <v>134</v>
      </c>
      <c r="H45" s="474">
        <v>105</v>
      </c>
      <c r="I45" s="474">
        <v>29</v>
      </c>
      <c r="J45" s="474">
        <v>7</v>
      </c>
      <c r="K45" s="474">
        <v>1</v>
      </c>
      <c r="L45" s="476">
        <v>2.3</v>
      </c>
      <c r="M45" s="474">
        <v>1685</v>
      </c>
      <c r="N45" s="474" t="s">
        <v>733</v>
      </c>
      <c r="O45" s="474" t="s">
        <v>733</v>
      </c>
      <c r="P45" s="474">
        <v>487</v>
      </c>
      <c r="Q45" s="474">
        <v>437</v>
      </c>
      <c r="R45" s="474">
        <v>176</v>
      </c>
      <c r="S45" s="474">
        <v>213</v>
      </c>
      <c r="T45" s="474">
        <v>7</v>
      </c>
      <c r="U45" s="474">
        <v>41</v>
      </c>
      <c r="V45" s="474">
        <v>15</v>
      </c>
      <c r="W45" s="474">
        <v>20</v>
      </c>
      <c r="X45" s="474">
        <v>6</v>
      </c>
      <c r="Y45" s="474">
        <v>9</v>
      </c>
      <c r="Z45" s="474">
        <v>24</v>
      </c>
      <c r="AA45" s="474">
        <v>1</v>
      </c>
      <c r="AB45" s="317" t="s">
        <v>223</v>
      </c>
    </row>
    <row r="46" spans="1:28" s="150" customFormat="1" ht="12" customHeight="1">
      <c r="A46" s="148"/>
      <c r="B46" s="148" t="s">
        <v>227</v>
      </c>
      <c r="C46" s="149"/>
      <c r="D46" s="474">
        <v>1717</v>
      </c>
      <c r="E46" s="474">
        <v>668</v>
      </c>
      <c r="F46" s="474">
        <v>526</v>
      </c>
      <c r="G46" s="474">
        <v>274</v>
      </c>
      <c r="H46" s="474">
        <v>202</v>
      </c>
      <c r="I46" s="474">
        <v>36</v>
      </c>
      <c r="J46" s="474">
        <v>10</v>
      </c>
      <c r="K46" s="474">
        <v>1</v>
      </c>
      <c r="L46" s="476">
        <v>2.09</v>
      </c>
      <c r="M46" s="474">
        <v>3597</v>
      </c>
      <c r="N46" s="474">
        <v>1</v>
      </c>
      <c r="O46" s="474">
        <v>40</v>
      </c>
      <c r="P46" s="474">
        <v>1039</v>
      </c>
      <c r="Q46" s="474">
        <v>954</v>
      </c>
      <c r="R46" s="474">
        <v>378</v>
      </c>
      <c r="S46" s="474">
        <v>395</v>
      </c>
      <c r="T46" s="474">
        <v>15</v>
      </c>
      <c r="U46" s="474">
        <v>166</v>
      </c>
      <c r="V46" s="474">
        <v>20</v>
      </c>
      <c r="W46" s="474">
        <v>23</v>
      </c>
      <c r="X46" s="474">
        <v>9</v>
      </c>
      <c r="Y46" s="474">
        <v>33</v>
      </c>
      <c r="Z46" s="474">
        <v>46</v>
      </c>
      <c r="AA46" s="474">
        <v>10</v>
      </c>
      <c r="AB46" s="317" t="s">
        <v>227</v>
      </c>
    </row>
    <row r="47" spans="1:28" s="150" customFormat="1" ht="12" customHeight="1">
      <c r="A47" s="148"/>
      <c r="B47" s="148"/>
      <c r="C47" s="149"/>
      <c r="D47" s="474"/>
      <c r="E47" s="474"/>
      <c r="F47" s="474"/>
      <c r="G47" s="474"/>
      <c r="H47" s="474"/>
      <c r="I47" s="474"/>
      <c r="J47" s="474"/>
      <c r="K47" s="474"/>
      <c r="L47" s="479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317"/>
    </row>
    <row r="48" spans="1:28" s="150" customFormat="1" ht="12" customHeight="1">
      <c r="A48" s="148"/>
      <c r="B48" s="148" t="s">
        <v>231</v>
      </c>
      <c r="C48" s="149"/>
      <c r="D48" s="474">
        <v>903</v>
      </c>
      <c r="E48" s="474">
        <v>280</v>
      </c>
      <c r="F48" s="474">
        <v>294</v>
      </c>
      <c r="G48" s="474">
        <v>197</v>
      </c>
      <c r="H48" s="474">
        <v>91</v>
      </c>
      <c r="I48" s="474">
        <v>33</v>
      </c>
      <c r="J48" s="474">
        <v>6</v>
      </c>
      <c r="K48" s="474">
        <v>2</v>
      </c>
      <c r="L48" s="476">
        <v>2.26</v>
      </c>
      <c r="M48" s="474">
        <v>2039</v>
      </c>
      <c r="N48" s="474">
        <v>4</v>
      </c>
      <c r="O48" s="474">
        <v>474</v>
      </c>
      <c r="P48" s="474">
        <v>618</v>
      </c>
      <c r="Q48" s="474">
        <v>560</v>
      </c>
      <c r="R48" s="474">
        <v>231</v>
      </c>
      <c r="S48" s="474">
        <v>236</v>
      </c>
      <c r="T48" s="474">
        <v>6</v>
      </c>
      <c r="U48" s="474">
        <v>87</v>
      </c>
      <c r="V48" s="474">
        <v>16</v>
      </c>
      <c r="W48" s="474">
        <v>17</v>
      </c>
      <c r="X48" s="474">
        <v>3</v>
      </c>
      <c r="Y48" s="474">
        <v>22</v>
      </c>
      <c r="Z48" s="474">
        <v>35</v>
      </c>
      <c r="AA48" s="474">
        <v>5</v>
      </c>
      <c r="AB48" s="317" t="s">
        <v>746</v>
      </c>
    </row>
    <row r="49" spans="1:28" s="150" customFormat="1" ht="12" customHeight="1">
      <c r="A49" s="148"/>
      <c r="B49" s="148" t="s">
        <v>234</v>
      </c>
      <c r="C49" s="149"/>
      <c r="D49" s="474">
        <v>1309</v>
      </c>
      <c r="E49" s="474">
        <v>323</v>
      </c>
      <c r="F49" s="474">
        <v>445</v>
      </c>
      <c r="G49" s="474">
        <v>270</v>
      </c>
      <c r="H49" s="474">
        <v>199</v>
      </c>
      <c r="I49" s="474">
        <v>54</v>
      </c>
      <c r="J49" s="474">
        <v>17</v>
      </c>
      <c r="K49" s="474">
        <v>1</v>
      </c>
      <c r="L49" s="476">
        <v>2.44</v>
      </c>
      <c r="M49" s="474">
        <v>3198</v>
      </c>
      <c r="N49" s="474" t="s">
        <v>733</v>
      </c>
      <c r="O49" s="474" t="s">
        <v>733</v>
      </c>
      <c r="P49" s="474">
        <v>984</v>
      </c>
      <c r="Q49" s="474">
        <v>873</v>
      </c>
      <c r="R49" s="474">
        <v>354</v>
      </c>
      <c r="S49" s="474">
        <v>393</v>
      </c>
      <c r="T49" s="474">
        <v>14</v>
      </c>
      <c r="U49" s="474">
        <v>112</v>
      </c>
      <c r="V49" s="474">
        <v>29</v>
      </c>
      <c r="W49" s="474">
        <v>49</v>
      </c>
      <c r="X49" s="474">
        <v>5</v>
      </c>
      <c r="Y49" s="474">
        <v>28</v>
      </c>
      <c r="Z49" s="474">
        <v>68</v>
      </c>
      <c r="AA49" s="474">
        <v>2</v>
      </c>
      <c r="AB49" s="317" t="s">
        <v>747</v>
      </c>
    </row>
    <row r="50" spans="1:28" s="150" customFormat="1" ht="12" customHeight="1">
      <c r="A50" s="148"/>
      <c r="B50" s="148" t="s">
        <v>237</v>
      </c>
      <c r="C50" s="149"/>
      <c r="D50" s="474">
        <v>1311</v>
      </c>
      <c r="E50" s="474">
        <v>423</v>
      </c>
      <c r="F50" s="474">
        <v>449</v>
      </c>
      <c r="G50" s="474">
        <v>241</v>
      </c>
      <c r="H50" s="474">
        <v>142</v>
      </c>
      <c r="I50" s="474">
        <v>41</v>
      </c>
      <c r="J50" s="474">
        <v>12</v>
      </c>
      <c r="K50" s="474">
        <v>3</v>
      </c>
      <c r="L50" s="476">
        <v>2.22</v>
      </c>
      <c r="M50" s="474">
        <v>2914</v>
      </c>
      <c r="N50" s="474" t="s">
        <v>733</v>
      </c>
      <c r="O50" s="474" t="s">
        <v>733</v>
      </c>
      <c r="P50" s="474">
        <v>887</v>
      </c>
      <c r="Q50" s="474">
        <v>802</v>
      </c>
      <c r="R50" s="474">
        <v>345</v>
      </c>
      <c r="S50" s="474">
        <v>323</v>
      </c>
      <c r="T50" s="474">
        <v>11</v>
      </c>
      <c r="U50" s="474">
        <v>123</v>
      </c>
      <c r="V50" s="474">
        <v>20</v>
      </c>
      <c r="W50" s="474">
        <v>28</v>
      </c>
      <c r="X50" s="474">
        <v>13</v>
      </c>
      <c r="Y50" s="474">
        <v>24</v>
      </c>
      <c r="Z50" s="474">
        <v>35</v>
      </c>
      <c r="AA50" s="474">
        <v>1</v>
      </c>
      <c r="AB50" s="317" t="s">
        <v>748</v>
      </c>
    </row>
    <row r="51" spans="1:28" s="150" customFormat="1" ht="12" customHeight="1">
      <c r="A51" s="148"/>
      <c r="B51" s="148" t="s">
        <v>241</v>
      </c>
      <c r="C51" s="149"/>
      <c r="D51" s="474">
        <v>1296</v>
      </c>
      <c r="E51" s="474">
        <v>367</v>
      </c>
      <c r="F51" s="474">
        <v>414</v>
      </c>
      <c r="G51" s="474">
        <v>257</v>
      </c>
      <c r="H51" s="474">
        <v>187</v>
      </c>
      <c r="I51" s="474">
        <v>52</v>
      </c>
      <c r="J51" s="474">
        <v>17</v>
      </c>
      <c r="K51" s="474">
        <v>2</v>
      </c>
      <c r="L51" s="476">
        <v>2.38</v>
      </c>
      <c r="M51" s="474">
        <v>3090</v>
      </c>
      <c r="N51" s="474">
        <v>2</v>
      </c>
      <c r="O51" s="474">
        <v>139</v>
      </c>
      <c r="P51" s="474">
        <v>927</v>
      </c>
      <c r="Q51" s="474">
        <v>839</v>
      </c>
      <c r="R51" s="474">
        <v>297</v>
      </c>
      <c r="S51" s="474">
        <v>386</v>
      </c>
      <c r="T51" s="474">
        <v>18</v>
      </c>
      <c r="U51" s="474">
        <v>138</v>
      </c>
      <c r="V51" s="474">
        <v>13</v>
      </c>
      <c r="W51" s="474">
        <v>36</v>
      </c>
      <c r="X51" s="474">
        <v>11</v>
      </c>
      <c r="Y51" s="474">
        <v>28</v>
      </c>
      <c r="Z51" s="474">
        <v>54</v>
      </c>
      <c r="AA51" s="474">
        <v>2</v>
      </c>
      <c r="AB51" s="317" t="s">
        <v>749</v>
      </c>
    </row>
    <row r="52" spans="1:28" s="150" customFormat="1" ht="12" customHeight="1">
      <c r="A52" s="148"/>
      <c r="B52" s="148" t="s">
        <v>245</v>
      </c>
      <c r="C52" s="149"/>
      <c r="D52" s="481">
        <v>1266</v>
      </c>
      <c r="E52" s="474">
        <v>577</v>
      </c>
      <c r="F52" s="474">
        <v>266</v>
      </c>
      <c r="G52" s="474">
        <v>194</v>
      </c>
      <c r="H52" s="474">
        <v>158</v>
      </c>
      <c r="I52" s="474">
        <v>53</v>
      </c>
      <c r="J52" s="474">
        <v>14</v>
      </c>
      <c r="K52" s="474">
        <v>4</v>
      </c>
      <c r="L52" s="476">
        <v>2.13</v>
      </c>
      <c r="M52" s="474">
        <v>2701</v>
      </c>
      <c r="N52" s="474" t="s">
        <v>733</v>
      </c>
      <c r="O52" s="474" t="s">
        <v>733</v>
      </c>
      <c r="P52" s="474">
        <v>685</v>
      </c>
      <c r="Q52" s="474">
        <v>585</v>
      </c>
      <c r="R52" s="474">
        <v>216</v>
      </c>
      <c r="S52" s="474">
        <v>305</v>
      </c>
      <c r="T52" s="474">
        <v>8</v>
      </c>
      <c r="U52" s="474">
        <v>56</v>
      </c>
      <c r="V52" s="474">
        <v>16</v>
      </c>
      <c r="W52" s="474">
        <v>45</v>
      </c>
      <c r="X52" s="474">
        <v>5</v>
      </c>
      <c r="Y52" s="474">
        <v>34</v>
      </c>
      <c r="Z52" s="474">
        <v>71</v>
      </c>
      <c r="AA52" s="483">
        <v>4</v>
      </c>
      <c r="AB52" s="317" t="s">
        <v>245</v>
      </c>
    </row>
    <row r="53" spans="1:28" s="150" customFormat="1" ht="12" customHeight="1">
      <c r="A53" s="148"/>
      <c r="B53" s="148"/>
      <c r="C53" s="149"/>
      <c r="D53" s="481"/>
      <c r="E53" s="474"/>
      <c r="F53" s="474"/>
      <c r="G53" s="474"/>
      <c r="H53" s="474"/>
      <c r="I53" s="474"/>
      <c r="J53" s="474"/>
      <c r="K53" s="474"/>
      <c r="L53" s="476"/>
      <c r="M53" s="474"/>
      <c r="N53" s="474"/>
      <c r="O53" s="474"/>
      <c r="P53" s="474"/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83"/>
      <c r="AB53" s="317"/>
    </row>
    <row r="54" spans="1:28" s="150" customFormat="1" ht="12" customHeight="1">
      <c r="A54" s="148"/>
      <c r="B54" s="148" t="s">
        <v>251</v>
      </c>
      <c r="C54" s="149"/>
      <c r="D54" s="481">
        <v>1158</v>
      </c>
      <c r="E54" s="474">
        <v>352</v>
      </c>
      <c r="F54" s="474">
        <v>341</v>
      </c>
      <c r="G54" s="474">
        <v>222</v>
      </c>
      <c r="H54" s="474">
        <v>175</v>
      </c>
      <c r="I54" s="474">
        <v>55</v>
      </c>
      <c r="J54" s="474">
        <v>11</v>
      </c>
      <c r="K54" s="474">
        <v>2</v>
      </c>
      <c r="L54" s="476">
        <v>2.38</v>
      </c>
      <c r="M54" s="474">
        <v>2755</v>
      </c>
      <c r="N54" s="474">
        <v>6</v>
      </c>
      <c r="O54" s="474">
        <v>346</v>
      </c>
      <c r="P54" s="474">
        <v>805</v>
      </c>
      <c r="Q54" s="474">
        <v>728</v>
      </c>
      <c r="R54" s="474">
        <v>282</v>
      </c>
      <c r="S54" s="474">
        <v>355</v>
      </c>
      <c r="T54" s="474">
        <v>10</v>
      </c>
      <c r="U54" s="474">
        <v>81</v>
      </c>
      <c r="V54" s="474">
        <v>15</v>
      </c>
      <c r="W54" s="474">
        <v>33</v>
      </c>
      <c r="X54" s="474">
        <v>4</v>
      </c>
      <c r="Y54" s="474">
        <v>25</v>
      </c>
      <c r="Z54" s="474">
        <v>47</v>
      </c>
      <c r="AA54" s="483">
        <v>1</v>
      </c>
      <c r="AB54" s="317" t="s">
        <v>251</v>
      </c>
    </row>
    <row r="55" spans="1:28" s="150" customFormat="1" ht="12" customHeight="1">
      <c r="A55" s="148"/>
      <c r="B55" s="148" t="s">
        <v>254</v>
      </c>
      <c r="C55" s="149"/>
      <c r="D55" s="481">
        <v>205</v>
      </c>
      <c r="E55" s="474">
        <v>24</v>
      </c>
      <c r="F55" s="474">
        <v>81</v>
      </c>
      <c r="G55" s="474">
        <v>50</v>
      </c>
      <c r="H55" s="474">
        <v>35</v>
      </c>
      <c r="I55" s="474">
        <v>7</v>
      </c>
      <c r="J55" s="474">
        <v>5</v>
      </c>
      <c r="K55" s="474">
        <v>3</v>
      </c>
      <c r="L55" s="476">
        <v>2.76</v>
      </c>
      <c r="M55" s="474">
        <v>565</v>
      </c>
      <c r="N55" s="474" t="s">
        <v>733</v>
      </c>
      <c r="O55" s="474" t="s">
        <v>733</v>
      </c>
      <c r="P55" s="474">
        <v>181</v>
      </c>
      <c r="Q55" s="474">
        <v>154</v>
      </c>
      <c r="R55" s="474">
        <v>68</v>
      </c>
      <c r="S55" s="474">
        <v>68</v>
      </c>
      <c r="T55" s="474">
        <v>1</v>
      </c>
      <c r="U55" s="474">
        <v>17</v>
      </c>
      <c r="V55" s="474">
        <v>4</v>
      </c>
      <c r="W55" s="474">
        <v>12</v>
      </c>
      <c r="X55" s="474" t="s">
        <v>733</v>
      </c>
      <c r="Y55" s="474">
        <v>11</v>
      </c>
      <c r="Z55" s="474">
        <v>20</v>
      </c>
      <c r="AA55" s="483" t="s">
        <v>733</v>
      </c>
      <c r="AB55" s="317" t="s">
        <v>254</v>
      </c>
    </row>
    <row r="56" spans="1:28" s="150" customFormat="1" ht="12" customHeight="1">
      <c r="A56" s="148"/>
      <c r="B56" s="148" t="s">
        <v>257</v>
      </c>
      <c r="C56" s="149"/>
      <c r="D56" s="481">
        <v>164</v>
      </c>
      <c r="E56" s="474">
        <v>25</v>
      </c>
      <c r="F56" s="474">
        <v>43</v>
      </c>
      <c r="G56" s="474">
        <v>37</v>
      </c>
      <c r="H56" s="474">
        <v>37</v>
      </c>
      <c r="I56" s="474">
        <v>19</v>
      </c>
      <c r="J56" s="474">
        <v>2</v>
      </c>
      <c r="K56" s="474">
        <v>1</v>
      </c>
      <c r="L56" s="476">
        <v>2.95</v>
      </c>
      <c r="M56" s="474">
        <v>484</v>
      </c>
      <c r="N56" s="474" t="s">
        <v>733</v>
      </c>
      <c r="O56" s="474" t="s">
        <v>733</v>
      </c>
      <c r="P56" s="474">
        <v>138</v>
      </c>
      <c r="Q56" s="474">
        <v>118</v>
      </c>
      <c r="R56" s="474">
        <v>33</v>
      </c>
      <c r="S56" s="474">
        <v>73</v>
      </c>
      <c r="T56" s="474" t="s">
        <v>733</v>
      </c>
      <c r="U56" s="474">
        <v>12</v>
      </c>
      <c r="V56" s="474">
        <v>5</v>
      </c>
      <c r="W56" s="474">
        <v>9</v>
      </c>
      <c r="X56" s="474">
        <v>1</v>
      </c>
      <c r="Y56" s="474">
        <v>5</v>
      </c>
      <c r="Z56" s="474">
        <v>11</v>
      </c>
      <c r="AA56" s="483">
        <v>1</v>
      </c>
      <c r="AB56" s="317" t="s">
        <v>257</v>
      </c>
    </row>
    <row r="57" spans="1:28" s="150" customFormat="1" ht="12" customHeight="1">
      <c r="A57" s="148"/>
      <c r="B57" s="148" t="s">
        <v>260</v>
      </c>
      <c r="C57" s="149"/>
      <c r="D57" s="481">
        <v>20</v>
      </c>
      <c r="E57" s="474">
        <v>9</v>
      </c>
      <c r="F57" s="474">
        <v>4</v>
      </c>
      <c r="G57" s="474">
        <v>2</v>
      </c>
      <c r="H57" s="474">
        <v>2</v>
      </c>
      <c r="I57" s="474">
        <v>1</v>
      </c>
      <c r="J57" s="474">
        <v>1</v>
      </c>
      <c r="K57" s="474">
        <v>1</v>
      </c>
      <c r="L57" s="484">
        <v>2.5</v>
      </c>
      <c r="M57" s="474">
        <v>50</v>
      </c>
      <c r="N57" s="474">
        <v>4</v>
      </c>
      <c r="O57" s="474">
        <v>54</v>
      </c>
      <c r="P57" s="474">
        <v>11</v>
      </c>
      <c r="Q57" s="474">
        <v>7</v>
      </c>
      <c r="R57" s="474">
        <v>4</v>
      </c>
      <c r="S57" s="474">
        <v>3</v>
      </c>
      <c r="T57" s="474" t="s">
        <v>733</v>
      </c>
      <c r="U57" s="474" t="s">
        <v>733</v>
      </c>
      <c r="V57" s="474">
        <v>1</v>
      </c>
      <c r="W57" s="474">
        <v>1</v>
      </c>
      <c r="X57" s="474" t="s">
        <v>733</v>
      </c>
      <c r="Y57" s="474">
        <v>2</v>
      </c>
      <c r="Z57" s="474">
        <v>3</v>
      </c>
      <c r="AA57" s="483" t="s">
        <v>733</v>
      </c>
      <c r="AB57" s="317" t="s">
        <v>260</v>
      </c>
    </row>
    <row r="58" spans="1:28" s="150" customFormat="1" ht="10.5" customHeight="1">
      <c r="A58" s="155"/>
      <c r="B58" s="155"/>
      <c r="C58" s="156"/>
      <c r="D58" s="485"/>
      <c r="E58" s="486"/>
      <c r="F58" s="486"/>
      <c r="G58" s="486"/>
      <c r="H58" s="486"/>
      <c r="I58" s="486"/>
      <c r="J58" s="486"/>
      <c r="K58" s="486"/>
      <c r="L58" s="489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7"/>
      <c r="AB58" s="320"/>
    </row>
    <row r="59" spans="4:28" s="85" customFormat="1" ht="18.75" customHeight="1">
      <c r="D59" s="85" t="s">
        <v>737</v>
      </c>
      <c r="G59" s="13"/>
      <c r="H59" s="13"/>
      <c r="AB59" s="488"/>
    </row>
  </sheetData>
  <mergeCells count="21">
    <mergeCell ref="AB4:AB5"/>
    <mergeCell ref="A34:C34"/>
    <mergeCell ref="D3:M3"/>
    <mergeCell ref="N3:O3"/>
    <mergeCell ref="P3:Y3"/>
    <mergeCell ref="D4:D6"/>
    <mergeCell ref="E4:E6"/>
    <mergeCell ref="F4:F6"/>
    <mergeCell ref="G4:G6"/>
    <mergeCell ref="H4:H6"/>
    <mergeCell ref="V4:Y4"/>
    <mergeCell ref="Q5:Q6"/>
    <mergeCell ref="R5:R6"/>
    <mergeCell ref="Y5:Y6"/>
    <mergeCell ref="P4:P6"/>
    <mergeCell ref="I4:I6"/>
    <mergeCell ref="J4:J6"/>
    <mergeCell ref="Q4:U4"/>
    <mergeCell ref="M4:M6"/>
    <mergeCell ref="N4:N6"/>
    <mergeCell ref="O4:O6"/>
  </mergeCells>
  <printOptions/>
  <pageMargins left="0.32" right="0.15" top="1.1" bottom="0.62" header="0.5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59"/>
  <sheetViews>
    <sheetView workbookViewId="0" topLeftCell="A1">
      <selection activeCell="A1" sqref="A1"/>
    </sheetView>
  </sheetViews>
  <sheetFormatPr defaultColWidth="9.00390625" defaultRowHeight="13.5"/>
  <cols>
    <col min="1" max="1" width="0.74609375" style="138" customWidth="1"/>
    <col min="2" max="2" width="11.625" style="138" customWidth="1"/>
    <col min="3" max="3" width="1.00390625" style="138" customWidth="1"/>
    <col min="4" max="4" width="8.125" style="138" customWidth="1"/>
    <col min="5" max="5" width="8.50390625" style="138" customWidth="1"/>
    <col min="6" max="6" width="6.50390625" style="138" customWidth="1"/>
    <col min="7" max="8" width="6.50390625" style="142" customWidth="1"/>
    <col min="9" max="10" width="6.00390625" style="138" customWidth="1"/>
    <col min="11" max="12" width="6.75390625" style="138" customWidth="1"/>
    <col min="13" max="13" width="8.625" style="138" customWidth="1"/>
    <col min="14" max="15" width="7.50390625" style="138" customWidth="1"/>
    <col min="16" max="25" width="7.125" style="138" customWidth="1"/>
    <col min="26" max="27" width="7.875" style="138" customWidth="1"/>
    <col min="28" max="28" width="9.00390625" style="314" customWidth="1"/>
    <col min="29" max="16384" width="9.00390625" style="138" customWidth="1"/>
  </cols>
  <sheetData>
    <row r="1" spans="1:28" s="1" customFormat="1" ht="21.75" customHeight="1">
      <c r="A1" s="1" t="s">
        <v>716</v>
      </c>
      <c r="G1" s="409"/>
      <c r="H1" s="409"/>
      <c r="P1" s="1" t="s">
        <v>750</v>
      </c>
      <c r="AB1" s="441"/>
    </row>
    <row r="2" spans="7:30" s="1" customFormat="1" ht="10.5" customHeight="1">
      <c r="G2" s="409"/>
      <c r="H2" s="409"/>
      <c r="AB2" s="441"/>
      <c r="AC2" s="409"/>
      <c r="AD2" s="409"/>
    </row>
    <row r="3" spans="1:30" s="448" customFormat="1" ht="27" customHeight="1">
      <c r="A3" s="275"/>
      <c r="B3" s="275"/>
      <c r="C3" s="442"/>
      <c r="D3" s="443" t="s">
        <v>718</v>
      </c>
      <c r="E3" s="444"/>
      <c r="F3" s="444"/>
      <c r="G3" s="444"/>
      <c r="H3" s="444"/>
      <c r="I3" s="444"/>
      <c r="J3" s="444"/>
      <c r="K3" s="444"/>
      <c r="L3" s="444"/>
      <c r="M3" s="445"/>
      <c r="N3" s="443" t="s">
        <v>719</v>
      </c>
      <c r="O3" s="445"/>
      <c r="P3" s="443" t="s">
        <v>720</v>
      </c>
      <c r="Q3" s="444"/>
      <c r="R3" s="444"/>
      <c r="S3" s="444"/>
      <c r="T3" s="444"/>
      <c r="U3" s="444"/>
      <c r="V3" s="444"/>
      <c r="W3" s="444"/>
      <c r="X3" s="444"/>
      <c r="Y3" s="445"/>
      <c r="Z3" s="277"/>
      <c r="AA3" s="447"/>
      <c r="AB3" s="447"/>
      <c r="AC3" s="297"/>
      <c r="AD3" s="297"/>
    </row>
    <row r="4" spans="1:30" s="31" customFormat="1" ht="21" customHeight="1">
      <c r="A4" s="449"/>
      <c r="B4" s="449" t="s">
        <v>721</v>
      </c>
      <c r="C4" s="450"/>
      <c r="D4" s="451" t="s">
        <v>474</v>
      </c>
      <c r="E4" s="451" t="s">
        <v>596</v>
      </c>
      <c r="F4" s="451">
        <v>2</v>
      </c>
      <c r="G4" s="451">
        <v>3</v>
      </c>
      <c r="H4" s="451">
        <v>4</v>
      </c>
      <c r="I4" s="451">
        <v>5</v>
      </c>
      <c r="J4" s="451">
        <v>6</v>
      </c>
      <c r="K4" s="452" t="s">
        <v>674</v>
      </c>
      <c r="L4" s="452" t="s">
        <v>675</v>
      </c>
      <c r="M4" s="453" t="s">
        <v>595</v>
      </c>
      <c r="N4" s="453" t="s">
        <v>594</v>
      </c>
      <c r="O4" s="453" t="s">
        <v>595</v>
      </c>
      <c r="P4" s="453" t="s">
        <v>722</v>
      </c>
      <c r="Q4" s="455" t="s">
        <v>723</v>
      </c>
      <c r="R4" s="456"/>
      <c r="S4" s="456"/>
      <c r="T4" s="456"/>
      <c r="U4" s="457"/>
      <c r="V4" s="455" t="s">
        <v>724</v>
      </c>
      <c r="W4" s="456"/>
      <c r="X4" s="456"/>
      <c r="Y4" s="457"/>
      <c r="Z4" s="490" t="s">
        <v>725</v>
      </c>
      <c r="AA4" s="459" t="s">
        <v>646</v>
      </c>
      <c r="AB4" s="460" t="s">
        <v>726</v>
      </c>
      <c r="AC4" s="449"/>
      <c r="AD4" s="449"/>
    </row>
    <row r="5" spans="1:30" s="31" customFormat="1" ht="21" customHeight="1">
      <c r="A5" s="449"/>
      <c r="B5" s="449"/>
      <c r="C5" s="450"/>
      <c r="D5" s="461"/>
      <c r="E5" s="461"/>
      <c r="F5" s="461"/>
      <c r="G5" s="461"/>
      <c r="H5" s="461"/>
      <c r="I5" s="461"/>
      <c r="J5" s="461"/>
      <c r="K5" s="458"/>
      <c r="L5" s="458" t="s">
        <v>676</v>
      </c>
      <c r="M5" s="462"/>
      <c r="N5" s="462"/>
      <c r="O5" s="462"/>
      <c r="P5" s="462"/>
      <c r="Q5" s="453" t="s">
        <v>727</v>
      </c>
      <c r="R5" s="453" t="s">
        <v>728</v>
      </c>
      <c r="S5" s="452" t="s">
        <v>647</v>
      </c>
      <c r="T5" s="452" t="s">
        <v>648</v>
      </c>
      <c r="U5" s="452" t="s">
        <v>649</v>
      </c>
      <c r="V5" s="452" t="s">
        <v>647</v>
      </c>
      <c r="W5" s="452" t="s">
        <v>677</v>
      </c>
      <c r="X5" s="452" t="s">
        <v>678</v>
      </c>
      <c r="Y5" s="453" t="s">
        <v>679</v>
      </c>
      <c r="Z5" s="490" t="s">
        <v>729</v>
      </c>
      <c r="AA5" s="459" t="s">
        <v>656</v>
      </c>
      <c r="AB5" s="460"/>
      <c r="AC5" s="449"/>
      <c r="AD5" s="449"/>
    </row>
    <row r="6" spans="1:30" s="31" customFormat="1" ht="21" customHeight="1">
      <c r="A6" s="465"/>
      <c r="B6" s="465"/>
      <c r="C6" s="466"/>
      <c r="D6" s="467"/>
      <c r="E6" s="467"/>
      <c r="F6" s="467"/>
      <c r="G6" s="467"/>
      <c r="H6" s="467"/>
      <c r="I6" s="467"/>
      <c r="J6" s="467"/>
      <c r="K6" s="468" t="s">
        <v>680</v>
      </c>
      <c r="L6" s="468" t="s">
        <v>681</v>
      </c>
      <c r="M6" s="469"/>
      <c r="N6" s="469"/>
      <c r="O6" s="469"/>
      <c r="P6" s="469"/>
      <c r="Q6" s="469"/>
      <c r="R6" s="469"/>
      <c r="S6" s="468" t="s">
        <v>739</v>
      </c>
      <c r="T6" s="468" t="s">
        <v>682</v>
      </c>
      <c r="U6" s="468" t="s">
        <v>682</v>
      </c>
      <c r="V6" s="468" t="s">
        <v>683</v>
      </c>
      <c r="W6" s="468" t="s">
        <v>684</v>
      </c>
      <c r="X6" s="468" t="s">
        <v>685</v>
      </c>
      <c r="Y6" s="469"/>
      <c r="Z6" s="491" t="s">
        <v>730</v>
      </c>
      <c r="AA6" s="492"/>
      <c r="AB6" s="473"/>
      <c r="AC6" s="449"/>
      <c r="AD6" s="449"/>
    </row>
    <row r="7" spans="1:28" s="150" customFormat="1" ht="12" customHeight="1">
      <c r="A7" s="143"/>
      <c r="B7" s="143"/>
      <c r="C7" s="144"/>
      <c r="D7" s="474"/>
      <c r="E7" s="474"/>
      <c r="F7" s="474"/>
      <c r="G7" s="474"/>
      <c r="H7" s="474"/>
      <c r="I7" s="475"/>
      <c r="J7" s="475"/>
      <c r="K7" s="475"/>
      <c r="L7" s="476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316"/>
    </row>
    <row r="8" spans="1:28" s="150" customFormat="1" ht="12" customHeight="1">
      <c r="A8" s="148"/>
      <c r="B8" s="148" t="s">
        <v>107</v>
      </c>
      <c r="C8" s="149"/>
      <c r="D8" s="474">
        <v>2023</v>
      </c>
      <c r="E8" s="474">
        <v>553</v>
      </c>
      <c r="F8" s="474">
        <v>654</v>
      </c>
      <c r="G8" s="474">
        <v>394</v>
      </c>
      <c r="H8" s="474">
        <v>319</v>
      </c>
      <c r="I8" s="474">
        <v>78</v>
      </c>
      <c r="J8" s="474">
        <v>15</v>
      </c>
      <c r="K8" s="474">
        <v>10</v>
      </c>
      <c r="L8" s="476">
        <v>2.41</v>
      </c>
      <c r="M8" s="474">
        <v>4870</v>
      </c>
      <c r="N8" s="474">
        <v>1</v>
      </c>
      <c r="O8" s="474">
        <v>61</v>
      </c>
      <c r="P8" s="474">
        <v>1468</v>
      </c>
      <c r="Q8" s="474">
        <v>1338</v>
      </c>
      <c r="R8" s="474">
        <v>458</v>
      </c>
      <c r="S8" s="474">
        <v>603</v>
      </c>
      <c r="T8" s="474">
        <v>25</v>
      </c>
      <c r="U8" s="474">
        <v>252</v>
      </c>
      <c r="V8" s="474">
        <v>13</v>
      </c>
      <c r="W8" s="474">
        <v>72</v>
      </c>
      <c r="X8" s="474">
        <v>11</v>
      </c>
      <c r="Y8" s="474">
        <v>34</v>
      </c>
      <c r="Z8" s="474">
        <v>96</v>
      </c>
      <c r="AA8" s="474">
        <v>2</v>
      </c>
      <c r="AB8" s="317" t="s">
        <v>107</v>
      </c>
    </row>
    <row r="9" spans="1:28" s="150" customFormat="1" ht="12" customHeight="1">
      <c r="A9" s="148"/>
      <c r="B9" s="148" t="s">
        <v>110</v>
      </c>
      <c r="C9" s="149"/>
      <c r="D9" s="474">
        <v>4</v>
      </c>
      <c r="E9" s="474" t="s">
        <v>740</v>
      </c>
      <c r="F9" s="474">
        <v>1</v>
      </c>
      <c r="G9" s="474">
        <v>1</v>
      </c>
      <c r="H9" s="474">
        <v>2</v>
      </c>
      <c r="I9" s="474" t="s">
        <v>740</v>
      </c>
      <c r="J9" s="474" t="s">
        <v>740</v>
      </c>
      <c r="K9" s="474" t="s">
        <v>740</v>
      </c>
      <c r="L9" s="476">
        <v>3.25</v>
      </c>
      <c r="M9" s="474">
        <v>13</v>
      </c>
      <c r="N9" s="474" t="s">
        <v>740</v>
      </c>
      <c r="O9" s="474" t="s">
        <v>740</v>
      </c>
      <c r="P9" s="474">
        <v>4</v>
      </c>
      <c r="Q9" s="474">
        <v>3</v>
      </c>
      <c r="R9" s="474">
        <v>1</v>
      </c>
      <c r="S9" s="474">
        <v>2</v>
      </c>
      <c r="T9" s="474" t="s">
        <v>740</v>
      </c>
      <c r="U9" s="474" t="s">
        <v>740</v>
      </c>
      <c r="V9" s="474" t="s">
        <v>740</v>
      </c>
      <c r="W9" s="474">
        <v>1</v>
      </c>
      <c r="X9" s="474" t="s">
        <v>740</v>
      </c>
      <c r="Y9" s="474" t="s">
        <v>740</v>
      </c>
      <c r="Z9" s="474">
        <v>1</v>
      </c>
      <c r="AA9" s="474" t="s">
        <v>740</v>
      </c>
      <c r="AB9" s="317" t="s">
        <v>110</v>
      </c>
    </row>
    <row r="10" spans="1:28" s="150" customFormat="1" ht="12" customHeight="1">
      <c r="A10" s="148"/>
      <c r="B10" s="148" t="s">
        <v>113</v>
      </c>
      <c r="C10" s="149"/>
      <c r="D10" s="474">
        <v>90</v>
      </c>
      <c r="E10" s="474">
        <v>26</v>
      </c>
      <c r="F10" s="474">
        <v>22</v>
      </c>
      <c r="G10" s="474">
        <v>16</v>
      </c>
      <c r="H10" s="474">
        <v>12</v>
      </c>
      <c r="I10" s="474">
        <v>6</v>
      </c>
      <c r="J10" s="474">
        <v>5</v>
      </c>
      <c r="K10" s="474">
        <v>3</v>
      </c>
      <c r="L10" s="476">
        <v>2.74</v>
      </c>
      <c r="M10" s="474">
        <v>247</v>
      </c>
      <c r="N10" s="474">
        <v>4</v>
      </c>
      <c r="O10" s="474">
        <v>116</v>
      </c>
      <c r="P10" s="474">
        <v>64</v>
      </c>
      <c r="Q10" s="474">
        <v>49</v>
      </c>
      <c r="R10" s="474">
        <v>18</v>
      </c>
      <c r="S10" s="474">
        <v>26</v>
      </c>
      <c r="T10" s="474" t="s">
        <v>740</v>
      </c>
      <c r="U10" s="474">
        <v>5</v>
      </c>
      <c r="V10" s="474">
        <v>4</v>
      </c>
      <c r="W10" s="474">
        <v>8</v>
      </c>
      <c r="X10" s="474" t="s">
        <v>740</v>
      </c>
      <c r="Y10" s="474">
        <v>3</v>
      </c>
      <c r="Z10" s="474">
        <v>11</v>
      </c>
      <c r="AA10" s="474" t="s">
        <v>740</v>
      </c>
      <c r="AB10" s="317" t="s">
        <v>113</v>
      </c>
    </row>
    <row r="11" spans="1:28" s="150" customFormat="1" ht="12" customHeight="1">
      <c r="A11" s="148"/>
      <c r="B11" s="148" t="s">
        <v>116</v>
      </c>
      <c r="C11" s="149"/>
      <c r="D11" s="474">
        <v>600</v>
      </c>
      <c r="E11" s="474">
        <v>70</v>
      </c>
      <c r="F11" s="474">
        <v>228</v>
      </c>
      <c r="G11" s="474">
        <v>161</v>
      </c>
      <c r="H11" s="474">
        <v>113</v>
      </c>
      <c r="I11" s="474">
        <v>23</v>
      </c>
      <c r="J11" s="474">
        <v>4</v>
      </c>
      <c r="K11" s="474">
        <v>1</v>
      </c>
      <c r="L11" s="476">
        <v>2.68</v>
      </c>
      <c r="M11" s="474">
        <v>1607</v>
      </c>
      <c r="N11" s="474" t="s">
        <v>740</v>
      </c>
      <c r="O11" s="474" t="s">
        <v>740</v>
      </c>
      <c r="P11" s="474">
        <v>530</v>
      </c>
      <c r="Q11" s="474">
        <v>494</v>
      </c>
      <c r="R11" s="474">
        <v>170</v>
      </c>
      <c r="S11" s="474">
        <v>229</v>
      </c>
      <c r="T11" s="474">
        <v>12</v>
      </c>
      <c r="U11" s="474">
        <v>83</v>
      </c>
      <c r="V11" s="474">
        <v>10</v>
      </c>
      <c r="W11" s="474">
        <v>8</v>
      </c>
      <c r="X11" s="474">
        <v>2</v>
      </c>
      <c r="Y11" s="474">
        <v>16</v>
      </c>
      <c r="Z11" s="474">
        <v>16</v>
      </c>
      <c r="AA11" s="474" t="s">
        <v>740</v>
      </c>
      <c r="AB11" s="317" t="s">
        <v>751</v>
      </c>
    </row>
    <row r="12" spans="1:28" s="150" customFormat="1" ht="12" customHeight="1">
      <c r="A12" s="148"/>
      <c r="B12" s="148" t="s">
        <v>119</v>
      </c>
      <c r="C12" s="149"/>
      <c r="D12" s="474">
        <v>815</v>
      </c>
      <c r="E12" s="474">
        <v>72</v>
      </c>
      <c r="F12" s="474">
        <v>294</v>
      </c>
      <c r="G12" s="474">
        <v>241</v>
      </c>
      <c r="H12" s="474">
        <v>141</v>
      </c>
      <c r="I12" s="474">
        <v>52</v>
      </c>
      <c r="J12" s="474">
        <v>11</v>
      </c>
      <c r="K12" s="474">
        <v>4</v>
      </c>
      <c r="L12" s="476">
        <v>2.83</v>
      </c>
      <c r="M12" s="474">
        <v>2303</v>
      </c>
      <c r="N12" s="474" t="s">
        <v>740</v>
      </c>
      <c r="O12" s="474" t="s">
        <v>740</v>
      </c>
      <c r="P12" s="474">
        <v>742</v>
      </c>
      <c r="Q12" s="474">
        <v>666</v>
      </c>
      <c r="R12" s="474">
        <v>239</v>
      </c>
      <c r="S12" s="474">
        <v>335</v>
      </c>
      <c r="T12" s="474">
        <v>12</v>
      </c>
      <c r="U12" s="474">
        <v>80</v>
      </c>
      <c r="V12" s="474">
        <v>20</v>
      </c>
      <c r="W12" s="474">
        <v>36</v>
      </c>
      <c r="X12" s="474">
        <v>4</v>
      </c>
      <c r="Y12" s="474">
        <v>16</v>
      </c>
      <c r="Z12" s="474">
        <v>48</v>
      </c>
      <c r="AA12" s="474">
        <v>1</v>
      </c>
      <c r="AB12" s="317" t="s">
        <v>752</v>
      </c>
    </row>
    <row r="13" spans="1:28" s="150" customFormat="1" ht="12" customHeight="1">
      <c r="A13" s="148"/>
      <c r="B13" s="148"/>
      <c r="C13" s="149"/>
      <c r="D13" s="474"/>
      <c r="E13" s="474"/>
      <c r="F13" s="474"/>
      <c r="G13" s="474"/>
      <c r="H13" s="474"/>
      <c r="I13" s="474"/>
      <c r="J13" s="474"/>
      <c r="K13" s="474"/>
      <c r="L13" s="476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317"/>
    </row>
    <row r="14" spans="1:28" s="150" customFormat="1" ht="12" customHeight="1">
      <c r="A14" s="148"/>
      <c r="B14" s="148" t="s">
        <v>123</v>
      </c>
      <c r="C14" s="149"/>
      <c r="D14" s="474">
        <v>477</v>
      </c>
      <c r="E14" s="474">
        <v>48</v>
      </c>
      <c r="F14" s="474">
        <v>126</v>
      </c>
      <c r="G14" s="474">
        <v>99</v>
      </c>
      <c r="H14" s="474">
        <v>144</v>
      </c>
      <c r="I14" s="474">
        <v>42</v>
      </c>
      <c r="J14" s="474">
        <v>15</v>
      </c>
      <c r="K14" s="474">
        <v>3</v>
      </c>
      <c r="L14" s="476">
        <v>3.13</v>
      </c>
      <c r="M14" s="474">
        <v>1494</v>
      </c>
      <c r="N14" s="474">
        <v>1</v>
      </c>
      <c r="O14" s="474">
        <v>159</v>
      </c>
      <c r="P14" s="474">
        <v>428</v>
      </c>
      <c r="Q14" s="474">
        <v>377</v>
      </c>
      <c r="R14" s="474">
        <v>107</v>
      </c>
      <c r="S14" s="474">
        <v>226</v>
      </c>
      <c r="T14" s="474">
        <v>2</v>
      </c>
      <c r="U14" s="474">
        <v>42</v>
      </c>
      <c r="V14" s="474">
        <v>10</v>
      </c>
      <c r="W14" s="474">
        <v>31</v>
      </c>
      <c r="X14" s="474">
        <v>1</v>
      </c>
      <c r="Y14" s="474">
        <v>9</v>
      </c>
      <c r="Z14" s="474">
        <v>40</v>
      </c>
      <c r="AA14" s="474">
        <v>1</v>
      </c>
      <c r="AB14" s="317" t="s">
        <v>753</v>
      </c>
    </row>
    <row r="15" spans="1:28" s="150" customFormat="1" ht="12" customHeight="1">
      <c r="A15" s="148"/>
      <c r="B15" s="148" t="s">
        <v>127</v>
      </c>
      <c r="C15" s="149"/>
      <c r="D15" s="474">
        <v>32</v>
      </c>
      <c r="E15" s="474">
        <v>4</v>
      </c>
      <c r="F15" s="474">
        <v>13</v>
      </c>
      <c r="G15" s="474">
        <v>6</v>
      </c>
      <c r="H15" s="474">
        <v>5</v>
      </c>
      <c r="I15" s="474">
        <v>2</v>
      </c>
      <c r="J15" s="474">
        <v>2</v>
      </c>
      <c r="K15" s="474" t="s">
        <v>740</v>
      </c>
      <c r="L15" s="476">
        <v>2.81</v>
      </c>
      <c r="M15" s="474">
        <v>90</v>
      </c>
      <c r="N15" s="474">
        <v>1</v>
      </c>
      <c r="O15" s="474">
        <v>11</v>
      </c>
      <c r="P15" s="474">
        <v>28</v>
      </c>
      <c r="Q15" s="474">
        <v>24</v>
      </c>
      <c r="R15" s="474">
        <v>13</v>
      </c>
      <c r="S15" s="474">
        <v>11</v>
      </c>
      <c r="T15" s="474" t="s">
        <v>740</v>
      </c>
      <c r="U15" s="474" t="s">
        <v>740</v>
      </c>
      <c r="V15" s="474">
        <v>1</v>
      </c>
      <c r="W15" s="474">
        <v>2</v>
      </c>
      <c r="X15" s="474" t="s">
        <v>740</v>
      </c>
      <c r="Y15" s="474">
        <v>1</v>
      </c>
      <c r="Z15" s="474">
        <v>3</v>
      </c>
      <c r="AA15" s="474" t="s">
        <v>740</v>
      </c>
      <c r="AB15" s="317" t="s">
        <v>127</v>
      </c>
    </row>
    <row r="16" spans="1:28" s="150" customFormat="1" ht="12" customHeight="1">
      <c r="A16" s="148"/>
      <c r="B16" s="148" t="s">
        <v>131</v>
      </c>
      <c r="C16" s="149"/>
      <c r="D16" s="474" t="s">
        <v>740</v>
      </c>
      <c r="E16" s="474" t="s">
        <v>740</v>
      </c>
      <c r="F16" s="474" t="s">
        <v>740</v>
      </c>
      <c r="G16" s="474" t="s">
        <v>740</v>
      </c>
      <c r="H16" s="474" t="s">
        <v>740</v>
      </c>
      <c r="I16" s="474" t="s">
        <v>740</v>
      </c>
      <c r="J16" s="474" t="s">
        <v>740</v>
      </c>
      <c r="K16" s="474" t="s">
        <v>740</v>
      </c>
      <c r="L16" s="476" t="s">
        <v>740</v>
      </c>
      <c r="M16" s="474" t="s">
        <v>740</v>
      </c>
      <c r="N16" s="474" t="s">
        <v>740</v>
      </c>
      <c r="O16" s="474" t="s">
        <v>740</v>
      </c>
      <c r="P16" s="474" t="s">
        <v>740</v>
      </c>
      <c r="Q16" s="474" t="s">
        <v>740</v>
      </c>
      <c r="R16" s="474" t="s">
        <v>740</v>
      </c>
      <c r="S16" s="474" t="s">
        <v>740</v>
      </c>
      <c r="T16" s="474" t="s">
        <v>740</v>
      </c>
      <c r="U16" s="474" t="s">
        <v>740</v>
      </c>
      <c r="V16" s="474" t="s">
        <v>740</v>
      </c>
      <c r="W16" s="474" t="s">
        <v>740</v>
      </c>
      <c r="X16" s="474" t="s">
        <v>740</v>
      </c>
      <c r="Y16" s="474" t="s">
        <v>740</v>
      </c>
      <c r="Z16" s="474" t="s">
        <v>740</v>
      </c>
      <c r="AA16" s="474" t="s">
        <v>740</v>
      </c>
      <c r="AB16" s="317" t="s">
        <v>131</v>
      </c>
    </row>
    <row r="17" spans="1:28" s="150" customFormat="1" ht="12" customHeight="1">
      <c r="A17" s="148"/>
      <c r="B17" s="148" t="s">
        <v>136</v>
      </c>
      <c r="C17" s="149"/>
      <c r="D17" s="474" t="s">
        <v>740</v>
      </c>
      <c r="E17" s="474" t="s">
        <v>740</v>
      </c>
      <c r="F17" s="474" t="s">
        <v>740</v>
      </c>
      <c r="G17" s="474" t="s">
        <v>740</v>
      </c>
      <c r="H17" s="474" t="s">
        <v>740</v>
      </c>
      <c r="I17" s="474" t="s">
        <v>740</v>
      </c>
      <c r="J17" s="474" t="s">
        <v>740</v>
      </c>
      <c r="K17" s="474" t="s">
        <v>740</v>
      </c>
      <c r="L17" s="476" t="s">
        <v>740</v>
      </c>
      <c r="M17" s="474" t="s">
        <v>740</v>
      </c>
      <c r="N17" s="474" t="s">
        <v>740</v>
      </c>
      <c r="O17" s="474" t="s">
        <v>740</v>
      </c>
      <c r="P17" s="474" t="s">
        <v>740</v>
      </c>
      <c r="Q17" s="474" t="s">
        <v>740</v>
      </c>
      <c r="R17" s="474" t="s">
        <v>740</v>
      </c>
      <c r="S17" s="474" t="s">
        <v>740</v>
      </c>
      <c r="T17" s="474" t="s">
        <v>740</v>
      </c>
      <c r="U17" s="474" t="s">
        <v>740</v>
      </c>
      <c r="V17" s="474" t="s">
        <v>740</v>
      </c>
      <c r="W17" s="474" t="s">
        <v>740</v>
      </c>
      <c r="X17" s="474" t="s">
        <v>740</v>
      </c>
      <c r="Y17" s="474" t="s">
        <v>740</v>
      </c>
      <c r="Z17" s="474" t="s">
        <v>740</v>
      </c>
      <c r="AA17" s="474" t="s">
        <v>740</v>
      </c>
      <c r="AB17" s="317" t="s">
        <v>136</v>
      </c>
    </row>
    <row r="18" spans="1:28" s="150" customFormat="1" ht="12" customHeight="1">
      <c r="A18" s="148"/>
      <c r="B18" s="148" t="s">
        <v>139</v>
      </c>
      <c r="C18" s="149"/>
      <c r="D18" s="474">
        <v>6</v>
      </c>
      <c r="E18" s="474" t="s">
        <v>740</v>
      </c>
      <c r="F18" s="474">
        <v>4</v>
      </c>
      <c r="G18" s="474">
        <v>2</v>
      </c>
      <c r="H18" s="474" t="s">
        <v>740</v>
      </c>
      <c r="I18" s="474" t="s">
        <v>740</v>
      </c>
      <c r="J18" s="474" t="s">
        <v>740</v>
      </c>
      <c r="K18" s="474" t="s">
        <v>740</v>
      </c>
      <c r="L18" s="476">
        <v>2.33</v>
      </c>
      <c r="M18" s="474">
        <v>14</v>
      </c>
      <c r="N18" s="474" t="s">
        <v>740</v>
      </c>
      <c r="O18" s="474" t="s">
        <v>740</v>
      </c>
      <c r="P18" s="474">
        <v>6</v>
      </c>
      <c r="Q18" s="474">
        <v>5</v>
      </c>
      <c r="R18" s="474">
        <v>4</v>
      </c>
      <c r="S18" s="474">
        <v>1</v>
      </c>
      <c r="T18" s="474" t="s">
        <v>740</v>
      </c>
      <c r="U18" s="474" t="s">
        <v>740</v>
      </c>
      <c r="V18" s="474">
        <v>1</v>
      </c>
      <c r="W18" s="474" t="s">
        <v>740</v>
      </c>
      <c r="X18" s="474" t="s">
        <v>740</v>
      </c>
      <c r="Y18" s="474" t="s">
        <v>740</v>
      </c>
      <c r="Z18" s="474" t="s">
        <v>740</v>
      </c>
      <c r="AA18" s="474" t="s">
        <v>740</v>
      </c>
      <c r="AB18" s="317" t="s">
        <v>139</v>
      </c>
    </row>
    <row r="19" spans="1:28" s="150" customFormat="1" ht="12" customHeight="1">
      <c r="A19" s="148"/>
      <c r="B19" s="148"/>
      <c r="C19" s="149"/>
      <c r="D19" s="474"/>
      <c r="E19" s="474"/>
      <c r="F19" s="474"/>
      <c r="G19" s="474"/>
      <c r="H19" s="474"/>
      <c r="I19" s="474"/>
      <c r="J19" s="474"/>
      <c r="K19" s="474"/>
      <c r="L19" s="476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317"/>
    </row>
    <row r="20" spans="1:28" s="150" customFormat="1" ht="12" customHeight="1">
      <c r="A20" s="148"/>
      <c r="B20" s="148" t="s">
        <v>144</v>
      </c>
      <c r="C20" s="149"/>
      <c r="D20" s="474">
        <v>62</v>
      </c>
      <c r="E20" s="474">
        <v>6</v>
      </c>
      <c r="F20" s="474">
        <v>15</v>
      </c>
      <c r="G20" s="474">
        <v>17</v>
      </c>
      <c r="H20" s="474">
        <v>15</v>
      </c>
      <c r="I20" s="474">
        <v>5</v>
      </c>
      <c r="J20" s="474">
        <v>4</v>
      </c>
      <c r="K20" s="474" t="s">
        <v>740</v>
      </c>
      <c r="L20" s="476">
        <v>3.16</v>
      </c>
      <c r="M20" s="474">
        <v>196</v>
      </c>
      <c r="N20" s="474" t="s">
        <v>740</v>
      </c>
      <c r="O20" s="474" t="s">
        <v>740</v>
      </c>
      <c r="P20" s="474">
        <v>56</v>
      </c>
      <c r="Q20" s="474">
        <v>40</v>
      </c>
      <c r="R20" s="474">
        <v>14</v>
      </c>
      <c r="S20" s="474">
        <v>24</v>
      </c>
      <c r="T20" s="474">
        <v>1</v>
      </c>
      <c r="U20" s="474">
        <v>1</v>
      </c>
      <c r="V20" s="474">
        <v>1</v>
      </c>
      <c r="W20" s="474">
        <v>12</v>
      </c>
      <c r="X20" s="474" t="s">
        <v>740</v>
      </c>
      <c r="Y20" s="474">
        <v>3</v>
      </c>
      <c r="Z20" s="474">
        <v>14</v>
      </c>
      <c r="AA20" s="474" t="s">
        <v>740</v>
      </c>
      <c r="AB20" s="317" t="s">
        <v>144</v>
      </c>
    </row>
    <row r="21" spans="1:28" s="150" customFormat="1" ht="12" customHeight="1">
      <c r="A21" s="148"/>
      <c r="B21" s="148" t="s">
        <v>148</v>
      </c>
      <c r="C21" s="149"/>
      <c r="D21" s="474">
        <v>55</v>
      </c>
      <c r="E21" s="474">
        <v>11</v>
      </c>
      <c r="F21" s="474">
        <v>15</v>
      </c>
      <c r="G21" s="474">
        <v>16</v>
      </c>
      <c r="H21" s="474">
        <v>6</v>
      </c>
      <c r="I21" s="474">
        <v>3</v>
      </c>
      <c r="J21" s="474">
        <v>4</v>
      </c>
      <c r="K21" s="474" t="s">
        <v>740</v>
      </c>
      <c r="L21" s="476">
        <v>2.76</v>
      </c>
      <c r="M21" s="474">
        <v>152</v>
      </c>
      <c r="N21" s="474" t="s">
        <v>740</v>
      </c>
      <c r="O21" s="474" t="s">
        <v>740</v>
      </c>
      <c r="P21" s="474">
        <v>44</v>
      </c>
      <c r="Q21" s="474">
        <v>30</v>
      </c>
      <c r="R21" s="474">
        <v>13</v>
      </c>
      <c r="S21" s="474">
        <v>13</v>
      </c>
      <c r="T21" s="474">
        <v>2</v>
      </c>
      <c r="U21" s="474">
        <v>2</v>
      </c>
      <c r="V21" s="474">
        <v>3</v>
      </c>
      <c r="W21" s="474">
        <v>6</v>
      </c>
      <c r="X21" s="474" t="s">
        <v>740</v>
      </c>
      <c r="Y21" s="474">
        <v>5</v>
      </c>
      <c r="Z21" s="474">
        <v>11</v>
      </c>
      <c r="AA21" s="474" t="s">
        <v>740</v>
      </c>
      <c r="AB21" s="317" t="s">
        <v>148</v>
      </c>
    </row>
    <row r="22" spans="1:28" s="150" customFormat="1" ht="12" customHeight="1">
      <c r="A22" s="148"/>
      <c r="B22" s="148" t="s">
        <v>152</v>
      </c>
      <c r="C22" s="149"/>
      <c r="D22" s="474">
        <v>56</v>
      </c>
      <c r="E22" s="474">
        <v>9</v>
      </c>
      <c r="F22" s="474">
        <v>14</v>
      </c>
      <c r="G22" s="474">
        <v>13</v>
      </c>
      <c r="H22" s="474">
        <v>11</v>
      </c>
      <c r="I22" s="474">
        <v>5</v>
      </c>
      <c r="J22" s="474">
        <v>2</v>
      </c>
      <c r="K22" s="474">
        <v>2</v>
      </c>
      <c r="L22" s="476">
        <v>3.05</v>
      </c>
      <c r="M22" s="474">
        <v>171</v>
      </c>
      <c r="N22" s="474" t="s">
        <v>740</v>
      </c>
      <c r="O22" s="474" t="s">
        <v>740</v>
      </c>
      <c r="P22" s="474">
        <v>47</v>
      </c>
      <c r="Q22" s="474">
        <v>35</v>
      </c>
      <c r="R22" s="474">
        <v>11</v>
      </c>
      <c r="S22" s="474">
        <v>21</v>
      </c>
      <c r="T22" s="474" t="s">
        <v>740</v>
      </c>
      <c r="U22" s="474">
        <v>3</v>
      </c>
      <c r="V22" s="474">
        <v>2</v>
      </c>
      <c r="W22" s="474">
        <v>9</v>
      </c>
      <c r="X22" s="474" t="s">
        <v>740</v>
      </c>
      <c r="Y22" s="474">
        <v>1</v>
      </c>
      <c r="Z22" s="474">
        <v>10</v>
      </c>
      <c r="AA22" s="474" t="s">
        <v>740</v>
      </c>
      <c r="AB22" s="317" t="s">
        <v>152</v>
      </c>
    </row>
    <row r="23" spans="1:28" s="150" customFormat="1" ht="12" customHeight="1">
      <c r="A23" s="148"/>
      <c r="B23" s="148" t="s">
        <v>156</v>
      </c>
      <c r="C23" s="149"/>
      <c r="D23" s="474">
        <v>29</v>
      </c>
      <c r="E23" s="474">
        <v>6</v>
      </c>
      <c r="F23" s="474">
        <v>9</v>
      </c>
      <c r="G23" s="474">
        <v>6</v>
      </c>
      <c r="H23" s="474">
        <v>4</v>
      </c>
      <c r="I23" s="474">
        <v>2</v>
      </c>
      <c r="J23" s="474">
        <v>2</v>
      </c>
      <c r="K23" s="474" t="s">
        <v>740</v>
      </c>
      <c r="L23" s="476">
        <v>2.76</v>
      </c>
      <c r="M23" s="474">
        <v>80</v>
      </c>
      <c r="N23" s="474">
        <v>2</v>
      </c>
      <c r="O23" s="474">
        <v>110</v>
      </c>
      <c r="P23" s="474">
        <v>23</v>
      </c>
      <c r="Q23" s="474">
        <v>14</v>
      </c>
      <c r="R23" s="474">
        <v>8</v>
      </c>
      <c r="S23" s="474">
        <v>5</v>
      </c>
      <c r="T23" s="474" t="s">
        <v>740</v>
      </c>
      <c r="U23" s="474">
        <v>1</v>
      </c>
      <c r="V23" s="474">
        <v>2</v>
      </c>
      <c r="W23" s="474">
        <v>2</v>
      </c>
      <c r="X23" s="474">
        <v>2</v>
      </c>
      <c r="Y23" s="474">
        <v>3</v>
      </c>
      <c r="Z23" s="474">
        <v>4</v>
      </c>
      <c r="AA23" s="474" t="s">
        <v>740</v>
      </c>
      <c r="AB23" s="317" t="s">
        <v>156</v>
      </c>
    </row>
    <row r="24" spans="1:28" s="150" customFormat="1" ht="12" customHeight="1">
      <c r="A24" s="148"/>
      <c r="B24" s="148" t="s">
        <v>159</v>
      </c>
      <c r="C24" s="149"/>
      <c r="D24" s="474">
        <v>17</v>
      </c>
      <c r="E24" s="474">
        <v>5</v>
      </c>
      <c r="F24" s="474">
        <v>4</v>
      </c>
      <c r="G24" s="474">
        <v>4</v>
      </c>
      <c r="H24" s="474">
        <v>3</v>
      </c>
      <c r="I24" s="474">
        <v>1</v>
      </c>
      <c r="J24" s="474" t="s">
        <v>740</v>
      </c>
      <c r="K24" s="474" t="s">
        <v>740</v>
      </c>
      <c r="L24" s="476">
        <v>2.47</v>
      </c>
      <c r="M24" s="474">
        <v>42</v>
      </c>
      <c r="N24" s="474" t="s">
        <v>740</v>
      </c>
      <c r="O24" s="474" t="s">
        <v>740</v>
      </c>
      <c r="P24" s="474">
        <v>12</v>
      </c>
      <c r="Q24" s="474">
        <v>8</v>
      </c>
      <c r="R24" s="474">
        <v>3</v>
      </c>
      <c r="S24" s="474">
        <v>4</v>
      </c>
      <c r="T24" s="474">
        <v>1</v>
      </c>
      <c r="U24" s="474" t="s">
        <v>740</v>
      </c>
      <c r="V24" s="474">
        <v>1</v>
      </c>
      <c r="W24" s="474">
        <v>3</v>
      </c>
      <c r="X24" s="474" t="s">
        <v>740</v>
      </c>
      <c r="Y24" s="474" t="s">
        <v>740</v>
      </c>
      <c r="Z24" s="474">
        <v>3</v>
      </c>
      <c r="AA24" s="474" t="s">
        <v>740</v>
      </c>
      <c r="AB24" s="317" t="s">
        <v>159</v>
      </c>
    </row>
    <row r="25" spans="1:28" s="150" customFormat="1" ht="12" customHeight="1">
      <c r="A25" s="148"/>
      <c r="B25" s="148"/>
      <c r="C25" s="149"/>
      <c r="D25" s="474"/>
      <c r="E25" s="474"/>
      <c r="F25" s="474"/>
      <c r="G25" s="474"/>
      <c r="H25" s="474"/>
      <c r="I25" s="474"/>
      <c r="J25" s="474"/>
      <c r="K25" s="474"/>
      <c r="L25" s="476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 t="s">
        <v>740</v>
      </c>
      <c r="AB25" s="317"/>
    </row>
    <row r="26" spans="1:28" s="150" customFormat="1" ht="12" customHeight="1">
      <c r="A26" s="148"/>
      <c r="B26" s="148" t="s">
        <v>164</v>
      </c>
      <c r="C26" s="149"/>
      <c r="D26" s="474">
        <v>27</v>
      </c>
      <c r="E26" s="474">
        <v>5</v>
      </c>
      <c r="F26" s="474">
        <v>11</v>
      </c>
      <c r="G26" s="474">
        <v>4</v>
      </c>
      <c r="H26" s="474">
        <v>5</v>
      </c>
      <c r="I26" s="474">
        <v>1</v>
      </c>
      <c r="J26" s="474">
        <v>1</v>
      </c>
      <c r="K26" s="474" t="s">
        <v>740</v>
      </c>
      <c r="L26" s="476">
        <v>2.59</v>
      </c>
      <c r="M26" s="474">
        <v>70</v>
      </c>
      <c r="N26" s="474" t="s">
        <v>740</v>
      </c>
      <c r="O26" s="474" t="s">
        <v>740</v>
      </c>
      <c r="P26" s="474">
        <v>22</v>
      </c>
      <c r="Q26" s="474">
        <v>16</v>
      </c>
      <c r="R26" s="474">
        <v>9</v>
      </c>
      <c r="S26" s="474">
        <v>4</v>
      </c>
      <c r="T26" s="474" t="s">
        <v>740</v>
      </c>
      <c r="U26" s="474">
        <v>3</v>
      </c>
      <c r="V26" s="474">
        <v>3</v>
      </c>
      <c r="W26" s="474">
        <v>3</v>
      </c>
      <c r="X26" s="474" t="s">
        <v>740</v>
      </c>
      <c r="Y26" s="474" t="s">
        <v>740</v>
      </c>
      <c r="Z26" s="474">
        <v>3</v>
      </c>
      <c r="AA26" s="474" t="s">
        <v>740</v>
      </c>
      <c r="AB26" s="317" t="s">
        <v>164</v>
      </c>
    </row>
    <row r="27" spans="1:28" s="150" customFormat="1" ht="12" customHeight="1">
      <c r="A27" s="148"/>
      <c r="B27" s="148"/>
      <c r="C27" s="149"/>
      <c r="D27" s="474"/>
      <c r="E27" s="474"/>
      <c r="F27" s="474"/>
      <c r="G27" s="474"/>
      <c r="H27" s="474"/>
      <c r="I27" s="474"/>
      <c r="J27" s="474"/>
      <c r="K27" s="474"/>
      <c r="L27" s="476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317"/>
    </row>
    <row r="28" spans="1:28" s="319" customFormat="1" ht="12" customHeight="1">
      <c r="A28" s="216" t="s">
        <v>341</v>
      </c>
      <c r="B28" s="216"/>
      <c r="C28" s="217"/>
      <c r="D28" s="477">
        <f aca="true" t="shared" si="0" ref="D28:K28">SUM(D30:D45)</f>
        <v>2912</v>
      </c>
      <c r="E28" s="477">
        <f t="shared" si="0"/>
        <v>446</v>
      </c>
      <c r="F28" s="477">
        <f t="shared" si="0"/>
        <v>876</v>
      </c>
      <c r="G28" s="477">
        <f t="shared" si="0"/>
        <v>698</v>
      </c>
      <c r="H28" s="477">
        <f t="shared" si="0"/>
        <v>513</v>
      </c>
      <c r="I28" s="477">
        <f t="shared" si="0"/>
        <v>209</v>
      </c>
      <c r="J28" s="477">
        <f t="shared" si="0"/>
        <v>121</v>
      </c>
      <c r="K28" s="477">
        <f t="shared" si="0"/>
        <v>49</v>
      </c>
      <c r="L28" s="479">
        <f>M28/D28</f>
        <v>2.9069368131868134</v>
      </c>
      <c r="M28" s="477">
        <f aca="true" t="shared" si="1" ref="M28:AA28">SUM(M30:M45)</f>
        <v>8465</v>
      </c>
      <c r="N28" s="477">
        <f t="shared" si="1"/>
        <v>1</v>
      </c>
      <c r="O28" s="477">
        <f t="shared" si="1"/>
        <v>50</v>
      </c>
      <c r="P28" s="477">
        <f t="shared" si="1"/>
        <v>2463</v>
      </c>
      <c r="Q28" s="477">
        <f t="shared" si="1"/>
        <v>1892</v>
      </c>
      <c r="R28" s="477">
        <f t="shared" si="1"/>
        <v>668</v>
      </c>
      <c r="S28" s="477">
        <f t="shared" si="1"/>
        <v>956</v>
      </c>
      <c r="T28" s="477">
        <f t="shared" si="1"/>
        <v>36</v>
      </c>
      <c r="U28" s="477">
        <f t="shared" si="1"/>
        <v>232</v>
      </c>
      <c r="V28" s="477">
        <f t="shared" si="1"/>
        <v>110</v>
      </c>
      <c r="W28" s="477">
        <f t="shared" si="1"/>
        <v>293</v>
      </c>
      <c r="X28" s="477">
        <f t="shared" si="1"/>
        <v>10</v>
      </c>
      <c r="Y28" s="477">
        <f t="shared" si="1"/>
        <v>158</v>
      </c>
      <c r="Z28" s="477">
        <f t="shared" si="1"/>
        <v>407</v>
      </c>
      <c r="AA28" s="477">
        <f t="shared" si="1"/>
        <v>3</v>
      </c>
      <c r="AB28" s="318" t="s">
        <v>754</v>
      </c>
    </row>
    <row r="29" spans="1:28" s="150" customFormat="1" ht="12" customHeight="1">
      <c r="A29" s="148"/>
      <c r="B29" s="148"/>
      <c r="C29" s="149"/>
      <c r="D29" s="474"/>
      <c r="E29" s="474"/>
      <c r="F29" s="474"/>
      <c r="G29" s="474"/>
      <c r="H29" s="474"/>
      <c r="I29" s="474"/>
      <c r="J29" s="474"/>
      <c r="K29" s="474"/>
      <c r="L29" s="476"/>
      <c r="M29" s="474"/>
      <c r="N29" s="474"/>
      <c r="O29" s="474"/>
      <c r="P29" s="474"/>
      <c r="Q29" s="474"/>
      <c r="R29" s="474"/>
      <c r="S29" s="474"/>
      <c r="T29" s="474"/>
      <c r="U29" s="474"/>
      <c r="V29" s="474"/>
      <c r="W29" s="474"/>
      <c r="X29" s="474"/>
      <c r="Y29" s="474"/>
      <c r="Z29" s="474"/>
      <c r="AA29" s="474"/>
      <c r="AB29" s="317"/>
    </row>
    <row r="30" spans="1:28" s="150" customFormat="1" ht="12" customHeight="1">
      <c r="A30" s="148"/>
      <c r="B30" s="148" t="s">
        <v>176</v>
      </c>
      <c r="C30" s="149"/>
      <c r="D30" s="474">
        <v>304</v>
      </c>
      <c r="E30" s="474">
        <v>72</v>
      </c>
      <c r="F30" s="474">
        <v>87</v>
      </c>
      <c r="G30" s="474">
        <v>68</v>
      </c>
      <c r="H30" s="474">
        <v>36</v>
      </c>
      <c r="I30" s="474">
        <v>18</v>
      </c>
      <c r="J30" s="474">
        <v>19</v>
      </c>
      <c r="K30" s="474">
        <v>4</v>
      </c>
      <c r="L30" s="476">
        <v>2.72</v>
      </c>
      <c r="M30" s="474">
        <v>827</v>
      </c>
      <c r="N30" s="474" t="s">
        <v>733</v>
      </c>
      <c r="O30" s="474" t="s">
        <v>733</v>
      </c>
      <c r="P30" s="474">
        <v>231</v>
      </c>
      <c r="Q30" s="474">
        <v>177</v>
      </c>
      <c r="R30" s="474">
        <v>64</v>
      </c>
      <c r="S30" s="474">
        <v>88</v>
      </c>
      <c r="T30" s="474">
        <v>5</v>
      </c>
      <c r="U30" s="474">
        <v>20</v>
      </c>
      <c r="V30" s="474">
        <v>13</v>
      </c>
      <c r="W30" s="474">
        <v>24</v>
      </c>
      <c r="X30" s="474" t="s">
        <v>733</v>
      </c>
      <c r="Y30" s="474">
        <v>17</v>
      </c>
      <c r="Z30" s="474">
        <v>34</v>
      </c>
      <c r="AA30" s="474">
        <v>1</v>
      </c>
      <c r="AB30" s="317" t="s">
        <v>176</v>
      </c>
    </row>
    <row r="31" spans="1:28" s="150" customFormat="1" ht="12" customHeight="1">
      <c r="A31" s="148"/>
      <c r="B31" s="148" t="s">
        <v>179</v>
      </c>
      <c r="C31" s="149"/>
      <c r="D31" s="474">
        <v>824</v>
      </c>
      <c r="E31" s="474">
        <v>161</v>
      </c>
      <c r="F31" s="474">
        <v>240</v>
      </c>
      <c r="G31" s="474">
        <v>206</v>
      </c>
      <c r="H31" s="474">
        <v>138</v>
      </c>
      <c r="I31" s="474">
        <v>49</v>
      </c>
      <c r="J31" s="474">
        <v>21</v>
      </c>
      <c r="K31" s="474">
        <v>9</v>
      </c>
      <c r="L31" s="476">
        <v>2.73</v>
      </c>
      <c r="M31" s="474">
        <v>2247</v>
      </c>
      <c r="N31" s="474" t="s">
        <v>733</v>
      </c>
      <c r="O31" s="474" t="s">
        <v>733</v>
      </c>
      <c r="P31" s="474">
        <v>661</v>
      </c>
      <c r="Q31" s="474">
        <v>551</v>
      </c>
      <c r="R31" s="474">
        <v>177</v>
      </c>
      <c r="S31" s="474">
        <v>295</v>
      </c>
      <c r="T31" s="474">
        <v>11</v>
      </c>
      <c r="U31" s="474">
        <v>68</v>
      </c>
      <c r="V31" s="474">
        <v>26</v>
      </c>
      <c r="W31" s="474">
        <v>57</v>
      </c>
      <c r="X31" s="474">
        <v>2</v>
      </c>
      <c r="Y31" s="474">
        <v>25</v>
      </c>
      <c r="Z31" s="474">
        <v>78</v>
      </c>
      <c r="AA31" s="474">
        <v>2</v>
      </c>
      <c r="AB31" s="317" t="s">
        <v>179</v>
      </c>
    </row>
    <row r="32" spans="1:28" s="150" customFormat="1" ht="12" customHeight="1">
      <c r="A32" s="148"/>
      <c r="B32" s="148" t="s">
        <v>182</v>
      </c>
      <c r="C32" s="149"/>
      <c r="D32" s="474">
        <v>162</v>
      </c>
      <c r="E32" s="474">
        <v>15</v>
      </c>
      <c r="F32" s="474">
        <v>65</v>
      </c>
      <c r="G32" s="474">
        <v>32</v>
      </c>
      <c r="H32" s="474">
        <v>20</v>
      </c>
      <c r="I32" s="474">
        <v>16</v>
      </c>
      <c r="J32" s="474">
        <v>9</v>
      </c>
      <c r="K32" s="474">
        <v>5</v>
      </c>
      <c r="L32" s="476">
        <v>3.03</v>
      </c>
      <c r="M32" s="474">
        <v>491</v>
      </c>
      <c r="N32" s="474" t="s">
        <v>733</v>
      </c>
      <c r="O32" s="474" t="s">
        <v>733</v>
      </c>
      <c r="P32" s="474">
        <v>147</v>
      </c>
      <c r="Q32" s="474">
        <v>103</v>
      </c>
      <c r="R32" s="474">
        <v>48</v>
      </c>
      <c r="S32" s="474">
        <v>37</v>
      </c>
      <c r="T32" s="474">
        <v>3</v>
      </c>
      <c r="U32" s="474">
        <v>15</v>
      </c>
      <c r="V32" s="474">
        <v>4</v>
      </c>
      <c r="W32" s="474">
        <v>25</v>
      </c>
      <c r="X32" s="474">
        <v>1</v>
      </c>
      <c r="Y32" s="474">
        <v>14</v>
      </c>
      <c r="Z32" s="474">
        <v>34</v>
      </c>
      <c r="AA32" s="474" t="s">
        <v>733</v>
      </c>
      <c r="AB32" s="317" t="s">
        <v>182</v>
      </c>
    </row>
    <row r="33" spans="1:28" s="150" customFormat="1" ht="12" customHeight="1">
      <c r="A33" s="148"/>
      <c r="B33" s="148" t="s">
        <v>185</v>
      </c>
      <c r="C33" s="149"/>
      <c r="D33" s="474">
        <v>87</v>
      </c>
      <c r="E33" s="474">
        <v>12</v>
      </c>
      <c r="F33" s="474">
        <v>28</v>
      </c>
      <c r="G33" s="474">
        <v>27</v>
      </c>
      <c r="H33" s="474">
        <v>15</v>
      </c>
      <c r="I33" s="474">
        <v>3</v>
      </c>
      <c r="J33" s="474">
        <v>2</v>
      </c>
      <c r="K33" s="474" t="s">
        <v>733</v>
      </c>
      <c r="L33" s="476">
        <v>2.71</v>
      </c>
      <c r="M33" s="474">
        <v>236</v>
      </c>
      <c r="N33" s="474" t="s">
        <v>733</v>
      </c>
      <c r="O33" s="474" t="s">
        <v>733</v>
      </c>
      <c r="P33" s="474">
        <v>75</v>
      </c>
      <c r="Q33" s="474">
        <v>64</v>
      </c>
      <c r="R33" s="474">
        <v>23</v>
      </c>
      <c r="S33" s="474">
        <v>34</v>
      </c>
      <c r="T33" s="474" t="s">
        <v>733</v>
      </c>
      <c r="U33" s="474">
        <v>7</v>
      </c>
      <c r="V33" s="474">
        <v>4</v>
      </c>
      <c r="W33" s="474">
        <v>4</v>
      </c>
      <c r="X33" s="474" t="s">
        <v>733</v>
      </c>
      <c r="Y33" s="474">
        <v>3</v>
      </c>
      <c r="Z33" s="474">
        <v>5</v>
      </c>
      <c r="AA33" s="474" t="s">
        <v>733</v>
      </c>
      <c r="AB33" s="317" t="s">
        <v>185</v>
      </c>
    </row>
    <row r="34" spans="1:28" s="150" customFormat="1" ht="12" customHeight="1">
      <c r="A34" s="148"/>
      <c r="B34" s="148" t="s">
        <v>188</v>
      </c>
      <c r="C34" s="149"/>
      <c r="D34" s="474">
        <v>39</v>
      </c>
      <c r="E34" s="474">
        <v>9</v>
      </c>
      <c r="F34" s="474">
        <v>8</v>
      </c>
      <c r="G34" s="474">
        <v>9</v>
      </c>
      <c r="H34" s="474">
        <v>9</v>
      </c>
      <c r="I34" s="474">
        <v>2</v>
      </c>
      <c r="J34" s="474">
        <v>1</v>
      </c>
      <c r="K34" s="474">
        <v>1</v>
      </c>
      <c r="L34" s="476">
        <v>2.85</v>
      </c>
      <c r="M34" s="474">
        <v>111</v>
      </c>
      <c r="N34" s="474" t="s">
        <v>733</v>
      </c>
      <c r="O34" s="474" t="s">
        <v>733</v>
      </c>
      <c r="P34" s="474">
        <v>30</v>
      </c>
      <c r="Q34" s="474">
        <v>24</v>
      </c>
      <c r="R34" s="474">
        <v>8</v>
      </c>
      <c r="S34" s="474">
        <v>16</v>
      </c>
      <c r="T34" s="474" t="s">
        <v>733</v>
      </c>
      <c r="U34" s="474" t="s">
        <v>733</v>
      </c>
      <c r="V34" s="474">
        <v>1</v>
      </c>
      <c r="W34" s="474">
        <v>4</v>
      </c>
      <c r="X34" s="474" t="s">
        <v>733</v>
      </c>
      <c r="Y34" s="474">
        <v>1</v>
      </c>
      <c r="Z34" s="474">
        <v>4</v>
      </c>
      <c r="AA34" s="474" t="s">
        <v>733</v>
      </c>
      <c r="AB34" s="317" t="s">
        <v>188</v>
      </c>
    </row>
    <row r="35" spans="1:28" s="150" customFormat="1" ht="12" customHeight="1">
      <c r="A35" s="148"/>
      <c r="B35" s="148"/>
      <c r="C35" s="149"/>
      <c r="D35" s="474"/>
      <c r="E35" s="474"/>
      <c r="F35" s="474"/>
      <c r="G35" s="474"/>
      <c r="H35" s="474"/>
      <c r="I35" s="474"/>
      <c r="J35" s="474"/>
      <c r="K35" s="474"/>
      <c r="L35" s="476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317"/>
    </row>
    <row r="36" spans="1:28" s="150" customFormat="1" ht="12" customHeight="1">
      <c r="A36" s="148"/>
      <c r="B36" s="148" t="s">
        <v>193</v>
      </c>
      <c r="C36" s="149"/>
      <c r="D36" s="474">
        <v>591</v>
      </c>
      <c r="E36" s="474">
        <v>50</v>
      </c>
      <c r="F36" s="474">
        <v>167</v>
      </c>
      <c r="G36" s="474">
        <v>153</v>
      </c>
      <c r="H36" s="474">
        <v>146</v>
      </c>
      <c r="I36" s="474">
        <v>52</v>
      </c>
      <c r="J36" s="474">
        <v>15</v>
      </c>
      <c r="K36" s="474">
        <v>8</v>
      </c>
      <c r="L36" s="476">
        <v>3.1</v>
      </c>
      <c r="M36" s="474">
        <v>1833</v>
      </c>
      <c r="N36" s="474" t="s">
        <v>733</v>
      </c>
      <c r="O36" s="474" t="s">
        <v>733</v>
      </c>
      <c r="P36" s="474">
        <v>541</v>
      </c>
      <c r="Q36" s="474">
        <v>436</v>
      </c>
      <c r="R36" s="474">
        <v>131</v>
      </c>
      <c r="S36" s="474">
        <v>256</v>
      </c>
      <c r="T36" s="474">
        <v>6</v>
      </c>
      <c r="U36" s="474">
        <v>43</v>
      </c>
      <c r="V36" s="474">
        <v>21</v>
      </c>
      <c r="W36" s="474">
        <v>50</v>
      </c>
      <c r="X36" s="474">
        <v>5</v>
      </c>
      <c r="Y36" s="474">
        <v>29</v>
      </c>
      <c r="Z36" s="474">
        <v>74</v>
      </c>
      <c r="AA36" s="474" t="s">
        <v>733</v>
      </c>
      <c r="AB36" s="317" t="s">
        <v>193</v>
      </c>
    </row>
    <row r="37" spans="1:28" s="150" customFormat="1" ht="12" customHeight="1">
      <c r="A37" s="148"/>
      <c r="B37" s="148" t="s">
        <v>197</v>
      </c>
      <c r="C37" s="149"/>
      <c r="D37" s="474">
        <v>10</v>
      </c>
      <c r="E37" s="474">
        <v>1</v>
      </c>
      <c r="F37" s="474">
        <v>2</v>
      </c>
      <c r="G37" s="474">
        <v>2</v>
      </c>
      <c r="H37" s="474">
        <v>3</v>
      </c>
      <c r="I37" s="474" t="s">
        <v>733</v>
      </c>
      <c r="J37" s="474">
        <v>1</v>
      </c>
      <c r="K37" s="474">
        <v>1</v>
      </c>
      <c r="L37" s="476">
        <v>3.6</v>
      </c>
      <c r="M37" s="474">
        <v>36</v>
      </c>
      <c r="N37" s="474" t="s">
        <v>733</v>
      </c>
      <c r="O37" s="474" t="s">
        <v>733</v>
      </c>
      <c r="P37" s="474">
        <v>9</v>
      </c>
      <c r="Q37" s="474">
        <v>6</v>
      </c>
      <c r="R37" s="474">
        <v>2</v>
      </c>
      <c r="S37" s="474">
        <v>3</v>
      </c>
      <c r="T37" s="474" t="s">
        <v>733</v>
      </c>
      <c r="U37" s="474">
        <v>1</v>
      </c>
      <c r="V37" s="474" t="s">
        <v>733</v>
      </c>
      <c r="W37" s="474">
        <v>3</v>
      </c>
      <c r="X37" s="474" t="s">
        <v>733</v>
      </c>
      <c r="Y37" s="474" t="s">
        <v>733</v>
      </c>
      <c r="Z37" s="474">
        <v>3</v>
      </c>
      <c r="AA37" s="474" t="s">
        <v>733</v>
      </c>
      <c r="AB37" s="317" t="s">
        <v>197</v>
      </c>
    </row>
    <row r="38" spans="1:28" s="150" customFormat="1" ht="12" customHeight="1">
      <c r="A38" s="148"/>
      <c r="B38" s="148" t="s">
        <v>200</v>
      </c>
      <c r="C38" s="149"/>
      <c r="D38" s="474">
        <v>172</v>
      </c>
      <c r="E38" s="474">
        <v>24</v>
      </c>
      <c r="F38" s="474">
        <v>51</v>
      </c>
      <c r="G38" s="474">
        <v>40</v>
      </c>
      <c r="H38" s="474">
        <v>25</v>
      </c>
      <c r="I38" s="474">
        <v>17</v>
      </c>
      <c r="J38" s="474">
        <v>14</v>
      </c>
      <c r="K38" s="474">
        <v>1</v>
      </c>
      <c r="L38" s="476">
        <v>3.03</v>
      </c>
      <c r="M38" s="474">
        <v>522</v>
      </c>
      <c r="N38" s="474" t="s">
        <v>733</v>
      </c>
      <c r="O38" s="474" t="s">
        <v>733</v>
      </c>
      <c r="P38" s="474">
        <v>148</v>
      </c>
      <c r="Q38" s="474">
        <v>100</v>
      </c>
      <c r="R38" s="474">
        <v>34</v>
      </c>
      <c r="S38" s="474">
        <v>42</v>
      </c>
      <c r="T38" s="474">
        <v>2</v>
      </c>
      <c r="U38" s="474">
        <v>22</v>
      </c>
      <c r="V38" s="474">
        <v>8</v>
      </c>
      <c r="W38" s="474">
        <v>30</v>
      </c>
      <c r="X38" s="474">
        <v>1</v>
      </c>
      <c r="Y38" s="474">
        <v>9</v>
      </c>
      <c r="Z38" s="474">
        <v>35</v>
      </c>
      <c r="AA38" s="474" t="s">
        <v>733</v>
      </c>
      <c r="AB38" s="317" t="s">
        <v>200</v>
      </c>
    </row>
    <row r="39" spans="1:28" s="150" customFormat="1" ht="12" customHeight="1">
      <c r="A39" s="148"/>
      <c r="B39" s="148" t="s">
        <v>204</v>
      </c>
      <c r="C39" s="149"/>
      <c r="D39" s="474">
        <v>14</v>
      </c>
      <c r="E39" s="474">
        <v>1</v>
      </c>
      <c r="F39" s="474">
        <v>4</v>
      </c>
      <c r="G39" s="474">
        <v>3</v>
      </c>
      <c r="H39" s="474">
        <v>2</v>
      </c>
      <c r="I39" s="474">
        <v>1</v>
      </c>
      <c r="J39" s="474">
        <v>2</v>
      </c>
      <c r="K39" s="474">
        <v>1</v>
      </c>
      <c r="L39" s="476">
        <v>3.57</v>
      </c>
      <c r="M39" s="474">
        <v>50</v>
      </c>
      <c r="N39" s="474" t="s">
        <v>733</v>
      </c>
      <c r="O39" s="474" t="s">
        <v>733</v>
      </c>
      <c r="P39" s="474">
        <v>13</v>
      </c>
      <c r="Q39" s="474">
        <v>9</v>
      </c>
      <c r="R39" s="474">
        <v>3</v>
      </c>
      <c r="S39" s="474">
        <v>5</v>
      </c>
      <c r="T39" s="474" t="s">
        <v>733</v>
      </c>
      <c r="U39" s="474">
        <v>1</v>
      </c>
      <c r="V39" s="474" t="s">
        <v>733</v>
      </c>
      <c r="W39" s="474">
        <v>3</v>
      </c>
      <c r="X39" s="474" t="s">
        <v>733</v>
      </c>
      <c r="Y39" s="474">
        <v>1</v>
      </c>
      <c r="Z39" s="474">
        <v>4</v>
      </c>
      <c r="AA39" s="474" t="s">
        <v>733</v>
      </c>
      <c r="AB39" s="317" t="s">
        <v>204</v>
      </c>
    </row>
    <row r="40" spans="1:28" s="150" customFormat="1" ht="12" customHeight="1">
      <c r="A40" s="148"/>
      <c r="B40" s="148" t="s">
        <v>208</v>
      </c>
      <c r="C40" s="149"/>
      <c r="D40" s="474">
        <v>289</v>
      </c>
      <c r="E40" s="474">
        <v>45</v>
      </c>
      <c r="F40" s="474">
        <v>87</v>
      </c>
      <c r="G40" s="474">
        <v>72</v>
      </c>
      <c r="H40" s="474">
        <v>53</v>
      </c>
      <c r="I40" s="474">
        <v>13</v>
      </c>
      <c r="J40" s="474">
        <v>12</v>
      </c>
      <c r="K40" s="474">
        <v>7</v>
      </c>
      <c r="L40" s="476">
        <v>2.88</v>
      </c>
      <c r="M40" s="474">
        <v>833</v>
      </c>
      <c r="N40" s="474">
        <v>1</v>
      </c>
      <c r="O40" s="474">
        <v>50</v>
      </c>
      <c r="P40" s="474">
        <v>244</v>
      </c>
      <c r="Q40" s="474">
        <v>175</v>
      </c>
      <c r="R40" s="474">
        <v>72</v>
      </c>
      <c r="S40" s="474">
        <v>77</v>
      </c>
      <c r="T40" s="474">
        <v>5</v>
      </c>
      <c r="U40" s="474">
        <v>21</v>
      </c>
      <c r="V40" s="474">
        <v>13</v>
      </c>
      <c r="W40" s="474">
        <v>30</v>
      </c>
      <c r="X40" s="474">
        <v>1</v>
      </c>
      <c r="Y40" s="474">
        <v>25</v>
      </c>
      <c r="Z40" s="474">
        <v>48</v>
      </c>
      <c r="AA40" s="474" t="s">
        <v>733</v>
      </c>
      <c r="AB40" s="317" t="s">
        <v>208</v>
      </c>
    </row>
    <row r="41" spans="1:28" s="150" customFormat="1" ht="12" customHeight="1">
      <c r="A41" s="148"/>
      <c r="B41" s="148"/>
      <c r="C41" s="149"/>
      <c r="D41" s="474"/>
      <c r="E41" s="474"/>
      <c r="F41" s="474"/>
      <c r="G41" s="474"/>
      <c r="H41" s="474"/>
      <c r="I41" s="474"/>
      <c r="J41" s="474"/>
      <c r="K41" s="474"/>
      <c r="L41" s="476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317"/>
    </row>
    <row r="42" spans="1:28" s="150" customFormat="1" ht="12" customHeight="1">
      <c r="A42" s="148"/>
      <c r="B42" s="148" t="s">
        <v>213</v>
      </c>
      <c r="C42" s="149"/>
      <c r="D42" s="474">
        <v>43</v>
      </c>
      <c r="E42" s="474">
        <v>6</v>
      </c>
      <c r="F42" s="474">
        <v>17</v>
      </c>
      <c r="G42" s="474">
        <v>9</v>
      </c>
      <c r="H42" s="474">
        <v>5</v>
      </c>
      <c r="I42" s="474">
        <v>5</v>
      </c>
      <c r="J42" s="474" t="s">
        <v>733</v>
      </c>
      <c r="K42" s="474">
        <v>1</v>
      </c>
      <c r="L42" s="476">
        <v>2.77</v>
      </c>
      <c r="M42" s="474">
        <v>119</v>
      </c>
      <c r="N42" s="474" t="s">
        <v>733</v>
      </c>
      <c r="O42" s="474" t="s">
        <v>733</v>
      </c>
      <c r="P42" s="474">
        <v>37</v>
      </c>
      <c r="Q42" s="474">
        <v>29</v>
      </c>
      <c r="R42" s="474">
        <v>8</v>
      </c>
      <c r="S42" s="474">
        <v>10</v>
      </c>
      <c r="T42" s="474">
        <v>1</v>
      </c>
      <c r="U42" s="474">
        <v>10</v>
      </c>
      <c r="V42" s="474" t="s">
        <v>733</v>
      </c>
      <c r="W42" s="474">
        <v>5</v>
      </c>
      <c r="X42" s="474" t="s">
        <v>733</v>
      </c>
      <c r="Y42" s="474">
        <v>3</v>
      </c>
      <c r="Z42" s="474">
        <v>7</v>
      </c>
      <c r="AA42" s="474" t="s">
        <v>733</v>
      </c>
      <c r="AB42" s="317" t="s">
        <v>213</v>
      </c>
    </row>
    <row r="43" spans="1:28" s="150" customFormat="1" ht="12" customHeight="1">
      <c r="A43" s="148"/>
      <c r="B43" s="148" t="s">
        <v>217</v>
      </c>
      <c r="C43" s="149"/>
      <c r="D43" s="474">
        <v>288</v>
      </c>
      <c r="E43" s="474">
        <v>38</v>
      </c>
      <c r="F43" s="474">
        <v>96</v>
      </c>
      <c r="G43" s="474">
        <v>59</v>
      </c>
      <c r="H43" s="474">
        <v>45</v>
      </c>
      <c r="I43" s="474">
        <v>26</v>
      </c>
      <c r="J43" s="474">
        <v>18</v>
      </c>
      <c r="K43" s="474">
        <v>6</v>
      </c>
      <c r="L43" s="476">
        <v>3.01</v>
      </c>
      <c r="M43" s="474">
        <v>867</v>
      </c>
      <c r="N43" s="474" t="s">
        <v>733</v>
      </c>
      <c r="O43" s="474" t="s">
        <v>733</v>
      </c>
      <c r="P43" s="474">
        <v>250</v>
      </c>
      <c r="Q43" s="474">
        <v>166</v>
      </c>
      <c r="R43" s="474">
        <v>77</v>
      </c>
      <c r="S43" s="474">
        <v>66</v>
      </c>
      <c r="T43" s="474">
        <v>2</v>
      </c>
      <c r="U43" s="474">
        <v>21</v>
      </c>
      <c r="V43" s="474">
        <v>18</v>
      </c>
      <c r="W43" s="474">
        <v>43</v>
      </c>
      <c r="X43" s="474" t="s">
        <v>733</v>
      </c>
      <c r="Y43" s="474">
        <v>23</v>
      </c>
      <c r="Z43" s="474">
        <v>60</v>
      </c>
      <c r="AA43" s="474" t="s">
        <v>733</v>
      </c>
      <c r="AB43" s="317" t="s">
        <v>217</v>
      </c>
    </row>
    <row r="44" spans="1:28" s="150" customFormat="1" ht="12" customHeight="1">
      <c r="A44" s="148"/>
      <c r="B44" s="148" t="s">
        <v>220</v>
      </c>
      <c r="C44" s="149"/>
      <c r="D44" s="474">
        <v>47</v>
      </c>
      <c r="E44" s="474">
        <v>6</v>
      </c>
      <c r="F44" s="474">
        <v>15</v>
      </c>
      <c r="G44" s="474">
        <v>8</v>
      </c>
      <c r="H44" s="474">
        <v>9</v>
      </c>
      <c r="I44" s="474">
        <v>4</v>
      </c>
      <c r="J44" s="474">
        <v>2</v>
      </c>
      <c r="K44" s="474">
        <v>3</v>
      </c>
      <c r="L44" s="476">
        <v>3.17</v>
      </c>
      <c r="M44" s="474">
        <v>149</v>
      </c>
      <c r="N44" s="474" t="s">
        <v>733</v>
      </c>
      <c r="O44" s="474" t="s">
        <v>733</v>
      </c>
      <c r="P44" s="474">
        <v>41</v>
      </c>
      <c r="Q44" s="474">
        <v>31</v>
      </c>
      <c r="R44" s="474">
        <v>14</v>
      </c>
      <c r="S44" s="474">
        <v>16</v>
      </c>
      <c r="T44" s="474" t="s">
        <v>733</v>
      </c>
      <c r="U44" s="474">
        <v>1</v>
      </c>
      <c r="V44" s="474">
        <v>1</v>
      </c>
      <c r="W44" s="474">
        <v>5</v>
      </c>
      <c r="X44" s="474" t="s">
        <v>733</v>
      </c>
      <c r="Y44" s="474">
        <v>4</v>
      </c>
      <c r="Z44" s="474">
        <v>7</v>
      </c>
      <c r="AA44" s="474" t="s">
        <v>733</v>
      </c>
      <c r="AB44" s="317" t="s">
        <v>220</v>
      </c>
    </row>
    <row r="45" spans="1:28" s="150" customFormat="1" ht="12" customHeight="1">
      <c r="A45" s="148"/>
      <c r="B45" s="148" t="s">
        <v>224</v>
      </c>
      <c r="C45" s="149"/>
      <c r="D45" s="474">
        <v>42</v>
      </c>
      <c r="E45" s="474">
        <v>6</v>
      </c>
      <c r="F45" s="474">
        <v>9</v>
      </c>
      <c r="G45" s="474">
        <v>10</v>
      </c>
      <c r="H45" s="474">
        <v>7</v>
      </c>
      <c r="I45" s="474">
        <v>3</v>
      </c>
      <c r="J45" s="474">
        <v>5</v>
      </c>
      <c r="K45" s="474">
        <v>2</v>
      </c>
      <c r="L45" s="476">
        <v>3.43</v>
      </c>
      <c r="M45" s="474">
        <v>144</v>
      </c>
      <c r="N45" s="474" t="s">
        <v>733</v>
      </c>
      <c r="O45" s="474" t="s">
        <v>733</v>
      </c>
      <c r="P45" s="474">
        <v>36</v>
      </c>
      <c r="Q45" s="474">
        <v>21</v>
      </c>
      <c r="R45" s="474">
        <v>7</v>
      </c>
      <c r="S45" s="474">
        <v>11</v>
      </c>
      <c r="T45" s="474">
        <v>1</v>
      </c>
      <c r="U45" s="474">
        <v>2</v>
      </c>
      <c r="V45" s="474">
        <v>1</v>
      </c>
      <c r="W45" s="474">
        <v>10</v>
      </c>
      <c r="X45" s="474" t="s">
        <v>733</v>
      </c>
      <c r="Y45" s="474">
        <v>4</v>
      </c>
      <c r="Z45" s="474">
        <v>14</v>
      </c>
      <c r="AA45" s="474" t="s">
        <v>733</v>
      </c>
      <c r="AB45" s="317" t="s">
        <v>224</v>
      </c>
    </row>
    <row r="46" spans="1:28" s="150" customFormat="1" ht="12" customHeight="1">
      <c r="A46" s="148"/>
      <c r="B46" s="148"/>
      <c r="C46" s="149"/>
      <c r="D46" s="474"/>
      <c r="E46" s="474"/>
      <c r="F46" s="474"/>
      <c r="G46" s="474"/>
      <c r="H46" s="474"/>
      <c r="I46" s="474"/>
      <c r="J46" s="474"/>
      <c r="K46" s="474"/>
      <c r="L46" s="476"/>
      <c r="M46" s="474"/>
      <c r="N46" s="474"/>
      <c r="O46" s="474"/>
      <c r="P46" s="474"/>
      <c r="Q46" s="474"/>
      <c r="R46" s="474"/>
      <c r="S46" s="474"/>
      <c r="T46" s="474"/>
      <c r="U46" s="474"/>
      <c r="V46" s="474"/>
      <c r="W46" s="474"/>
      <c r="X46" s="474"/>
      <c r="Y46" s="474"/>
      <c r="Z46" s="474"/>
      <c r="AA46" s="474"/>
      <c r="AB46" s="317"/>
    </row>
    <row r="47" spans="1:28" s="319" customFormat="1" ht="12" customHeight="1">
      <c r="A47" s="216" t="s">
        <v>343</v>
      </c>
      <c r="B47" s="216"/>
      <c r="C47" s="217"/>
      <c r="D47" s="477">
        <f>SUM(D49:D57,'第13表-4'!D8:D54)</f>
        <v>48482</v>
      </c>
      <c r="E47" s="477">
        <f>SUM(E49:E57,'第13表-4'!E8:E54)</f>
        <v>12702</v>
      </c>
      <c r="F47" s="477">
        <f>SUM(F49:F57,'第13表-4'!F8:F54)</f>
        <v>15344</v>
      </c>
      <c r="G47" s="477">
        <f>SUM(G49:G57,'第13表-4'!G8:G54)</f>
        <v>9982</v>
      </c>
      <c r="H47" s="477">
        <f>SUM(H49:H57,'第13表-4'!H8:H54)</f>
        <v>7472</v>
      </c>
      <c r="I47" s="477">
        <f>SUM(I49:I57,'第13表-4'!I8:I54)</f>
        <v>2210</v>
      </c>
      <c r="J47" s="477">
        <f>SUM(J49:J57,'第13表-4'!J8:J54)</f>
        <v>586</v>
      </c>
      <c r="K47" s="477">
        <f>SUM(K49:K57,'第13表-4'!K8:K54)</f>
        <v>185</v>
      </c>
      <c r="L47" s="479">
        <f>M47/D47</f>
        <v>2.457901901736727</v>
      </c>
      <c r="M47" s="477">
        <f>SUM(M49:M57,'第13表-4'!M8:M54)</f>
        <v>119164</v>
      </c>
      <c r="N47" s="477">
        <f>SUM(N49:N57,'第13表-4'!N8:N54)</f>
        <v>43</v>
      </c>
      <c r="O47" s="477">
        <f>SUM(O49:O57,'第13表-4'!O8:O54)</f>
        <v>2351</v>
      </c>
      <c r="P47" s="477">
        <f>SUM(P49:P57,'第13表-4'!P8:P54)</f>
        <v>35499</v>
      </c>
      <c r="Q47" s="477">
        <f>SUM(Q49:Q57,'第13表-4'!Q8:Q54)</f>
        <v>31470</v>
      </c>
      <c r="R47" s="477">
        <f>SUM(R49:R57,'第13表-4'!R8:R54)</f>
        <v>11548</v>
      </c>
      <c r="S47" s="477">
        <f>SUM(S49:S57,'第13表-4'!S8:S54)</f>
        <v>15238</v>
      </c>
      <c r="T47" s="477">
        <f>SUM(T49:T57,'第13表-4'!T8:T54)</f>
        <v>494</v>
      </c>
      <c r="U47" s="477">
        <f>SUM(U49:U57,'第13表-4'!U8:U54)</f>
        <v>4190</v>
      </c>
      <c r="V47" s="477">
        <f>SUM(V49:V57,'第13表-4'!V8:V54)</f>
        <v>772</v>
      </c>
      <c r="W47" s="477">
        <f>SUM(W49:W57,'第13表-4'!W8:W54)</f>
        <v>1662</v>
      </c>
      <c r="X47" s="477">
        <f>SUM(X49:X57,'第13表-4'!X8:X54)</f>
        <v>349</v>
      </c>
      <c r="Y47" s="477">
        <f>SUM(Y49:Y57,'第13表-4'!Y8:Y54)</f>
        <v>1246</v>
      </c>
      <c r="Z47" s="477">
        <f>SUM(Z49:Z57,'第13表-4'!Z8:Z54)</f>
        <v>2503</v>
      </c>
      <c r="AA47" s="477">
        <f>SUM(AA49:AA57,'第13表-4'!AA8:AA54)</f>
        <v>281</v>
      </c>
      <c r="AB47" s="318" t="s">
        <v>755</v>
      </c>
    </row>
    <row r="48" spans="1:28" s="150" customFormat="1" ht="12" customHeight="1">
      <c r="A48" s="148"/>
      <c r="B48" s="148"/>
      <c r="C48" s="149"/>
      <c r="D48" s="474"/>
      <c r="E48" s="474"/>
      <c r="F48" s="474"/>
      <c r="G48" s="474"/>
      <c r="H48" s="474"/>
      <c r="I48" s="474"/>
      <c r="J48" s="474"/>
      <c r="K48" s="474"/>
      <c r="L48" s="476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317"/>
    </row>
    <row r="49" spans="1:28" s="150" customFormat="1" ht="12" customHeight="1">
      <c r="A49" s="148"/>
      <c r="B49" s="148" t="s">
        <v>235</v>
      </c>
      <c r="C49" s="149"/>
      <c r="D49" s="474">
        <v>2177</v>
      </c>
      <c r="E49" s="474">
        <v>684</v>
      </c>
      <c r="F49" s="474">
        <v>732</v>
      </c>
      <c r="G49" s="474">
        <v>416</v>
      </c>
      <c r="H49" s="474">
        <v>247</v>
      </c>
      <c r="I49" s="474">
        <v>76</v>
      </c>
      <c r="J49" s="474">
        <v>15</v>
      </c>
      <c r="K49" s="474">
        <v>7</v>
      </c>
      <c r="L49" s="476">
        <v>2.25</v>
      </c>
      <c r="M49" s="474">
        <v>4904</v>
      </c>
      <c r="N49" s="474" t="s">
        <v>733</v>
      </c>
      <c r="O49" s="474" t="s">
        <v>733</v>
      </c>
      <c r="P49" s="474">
        <v>1480</v>
      </c>
      <c r="Q49" s="474">
        <v>1315</v>
      </c>
      <c r="R49" s="474">
        <v>514</v>
      </c>
      <c r="S49" s="474">
        <v>548</v>
      </c>
      <c r="T49" s="474">
        <v>20</v>
      </c>
      <c r="U49" s="474">
        <v>233</v>
      </c>
      <c r="V49" s="474">
        <v>37</v>
      </c>
      <c r="W49" s="474">
        <v>61</v>
      </c>
      <c r="X49" s="474">
        <v>16</v>
      </c>
      <c r="Y49" s="474">
        <v>51</v>
      </c>
      <c r="Z49" s="474">
        <v>96</v>
      </c>
      <c r="AA49" s="474">
        <v>13</v>
      </c>
      <c r="AB49" s="317" t="s">
        <v>756</v>
      </c>
    </row>
    <row r="50" spans="1:28" s="150" customFormat="1" ht="12" customHeight="1">
      <c r="A50" s="148"/>
      <c r="B50" s="148" t="s">
        <v>238</v>
      </c>
      <c r="C50" s="149"/>
      <c r="D50" s="474">
        <v>2543</v>
      </c>
      <c r="E50" s="474">
        <v>916</v>
      </c>
      <c r="F50" s="474">
        <v>750</v>
      </c>
      <c r="G50" s="474">
        <v>449</v>
      </c>
      <c r="H50" s="474">
        <v>320</v>
      </c>
      <c r="I50" s="474">
        <v>84</v>
      </c>
      <c r="J50" s="474">
        <v>18</v>
      </c>
      <c r="K50" s="474">
        <v>6</v>
      </c>
      <c r="L50" s="476">
        <v>2.21</v>
      </c>
      <c r="M50" s="474">
        <v>5616</v>
      </c>
      <c r="N50" s="474">
        <v>1</v>
      </c>
      <c r="O50" s="474">
        <v>7</v>
      </c>
      <c r="P50" s="474">
        <v>1612</v>
      </c>
      <c r="Q50" s="474">
        <v>1444</v>
      </c>
      <c r="R50" s="474">
        <v>539</v>
      </c>
      <c r="S50" s="474">
        <v>666</v>
      </c>
      <c r="T50" s="474">
        <v>19</v>
      </c>
      <c r="U50" s="474">
        <v>220</v>
      </c>
      <c r="V50" s="474">
        <v>35</v>
      </c>
      <c r="W50" s="474">
        <v>67</v>
      </c>
      <c r="X50" s="474">
        <v>18</v>
      </c>
      <c r="Y50" s="474">
        <v>48</v>
      </c>
      <c r="Z50" s="474">
        <v>98</v>
      </c>
      <c r="AA50" s="474">
        <v>15</v>
      </c>
      <c r="AB50" s="317" t="s">
        <v>757</v>
      </c>
    </row>
    <row r="51" spans="1:28" s="150" customFormat="1" ht="12" customHeight="1">
      <c r="A51" s="148"/>
      <c r="B51" s="148" t="s">
        <v>242</v>
      </c>
      <c r="C51" s="149"/>
      <c r="D51" s="474">
        <v>1455</v>
      </c>
      <c r="E51" s="474">
        <v>522</v>
      </c>
      <c r="F51" s="474">
        <v>450</v>
      </c>
      <c r="G51" s="474">
        <v>240</v>
      </c>
      <c r="H51" s="474">
        <v>175</v>
      </c>
      <c r="I51" s="474">
        <v>52</v>
      </c>
      <c r="J51" s="474">
        <v>12</v>
      </c>
      <c r="K51" s="474">
        <v>4</v>
      </c>
      <c r="L51" s="476">
        <v>2.2</v>
      </c>
      <c r="M51" s="474">
        <v>3203</v>
      </c>
      <c r="N51" s="474">
        <v>1</v>
      </c>
      <c r="O51" s="474">
        <v>1</v>
      </c>
      <c r="P51" s="474">
        <v>922</v>
      </c>
      <c r="Q51" s="474">
        <v>823</v>
      </c>
      <c r="R51" s="474">
        <v>339</v>
      </c>
      <c r="S51" s="474">
        <v>376</v>
      </c>
      <c r="T51" s="474">
        <v>12</v>
      </c>
      <c r="U51" s="474">
        <v>96</v>
      </c>
      <c r="V51" s="474">
        <v>24</v>
      </c>
      <c r="W51" s="474">
        <v>28</v>
      </c>
      <c r="X51" s="474">
        <v>17</v>
      </c>
      <c r="Y51" s="474">
        <v>30</v>
      </c>
      <c r="Z51" s="474">
        <v>48</v>
      </c>
      <c r="AA51" s="474">
        <v>11</v>
      </c>
      <c r="AB51" s="317" t="s">
        <v>758</v>
      </c>
    </row>
    <row r="52" spans="1:28" s="150" customFormat="1" ht="12" customHeight="1">
      <c r="A52" s="148"/>
      <c r="B52" s="148" t="s">
        <v>246</v>
      </c>
      <c r="C52" s="149"/>
      <c r="D52" s="474">
        <v>1201</v>
      </c>
      <c r="E52" s="474">
        <v>432</v>
      </c>
      <c r="F52" s="474">
        <v>352</v>
      </c>
      <c r="G52" s="474">
        <v>220</v>
      </c>
      <c r="H52" s="474">
        <v>153</v>
      </c>
      <c r="I52" s="474">
        <v>29</v>
      </c>
      <c r="J52" s="474">
        <v>13</v>
      </c>
      <c r="K52" s="474">
        <v>2</v>
      </c>
      <c r="L52" s="476">
        <v>2.2</v>
      </c>
      <c r="M52" s="474">
        <v>2645</v>
      </c>
      <c r="N52" s="474">
        <v>1</v>
      </c>
      <c r="O52" s="474">
        <v>99</v>
      </c>
      <c r="P52" s="474">
        <v>760</v>
      </c>
      <c r="Q52" s="474">
        <v>667</v>
      </c>
      <c r="R52" s="474">
        <v>251</v>
      </c>
      <c r="S52" s="474">
        <v>316</v>
      </c>
      <c r="T52" s="474">
        <v>9</v>
      </c>
      <c r="U52" s="474">
        <v>91</v>
      </c>
      <c r="V52" s="474">
        <v>17</v>
      </c>
      <c r="W52" s="474">
        <v>27</v>
      </c>
      <c r="X52" s="474">
        <v>18</v>
      </c>
      <c r="Y52" s="474">
        <v>31</v>
      </c>
      <c r="Z52" s="474">
        <v>49</v>
      </c>
      <c r="AA52" s="474">
        <v>9</v>
      </c>
      <c r="AB52" s="317" t="s">
        <v>759</v>
      </c>
    </row>
    <row r="53" spans="1:28" s="150" customFormat="1" ht="12" customHeight="1">
      <c r="A53" s="148"/>
      <c r="B53" s="148" t="s">
        <v>249</v>
      </c>
      <c r="C53" s="149"/>
      <c r="D53" s="474">
        <v>2022</v>
      </c>
      <c r="E53" s="474">
        <v>672</v>
      </c>
      <c r="F53" s="474">
        <v>641</v>
      </c>
      <c r="G53" s="474">
        <v>388</v>
      </c>
      <c r="H53" s="474">
        <v>251</v>
      </c>
      <c r="I53" s="474">
        <v>51</v>
      </c>
      <c r="J53" s="474">
        <v>17</v>
      </c>
      <c r="K53" s="474">
        <v>2</v>
      </c>
      <c r="L53" s="484">
        <v>2.22</v>
      </c>
      <c r="M53" s="474">
        <v>4495</v>
      </c>
      <c r="N53" s="474">
        <v>2</v>
      </c>
      <c r="O53" s="474">
        <v>182</v>
      </c>
      <c r="P53" s="474">
        <v>1330</v>
      </c>
      <c r="Q53" s="474">
        <v>1200</v>
      </c>
      <c r="R53" s="474">
        <v>455</v>
      </c>
      <c r="S53" s="474">
        <v>530</v>
      </c>
      <c r="T53" s="474">
        <v>18</v>
      </c>
      <c r="U53" s="474">
        <v>197</v>
      </c>
      <c r="V53" s="474">
        <v>18</v>
      </c>
      <c r="W53" s="474">
        <v>38</v>
      </c>
      <c r="X53" s="474">
        <v>20</v>
      </c>
      <c r="Y53" s="474">
        <v>54</v>
      </c>
      <c r="Z53" s="474">
        <v>80</v>
      </c>
      <c r="AA53" s="483">
        <v>20</v>
      </c>
      <c r="AB53" s="317" t="s">
        <v>760</v>
      </c>
    </row>
    <row r="54" spans="1:28" s="150" customFormat="1" ht="12" customHeight="1">
      <c r="A54" s="148"/>
      <c r="B54" s="148"/>
      <c r="C54" s="149"/>
      <c r="D54" s="474"/>
      <c r="E54" s="474"/>
      <c r="F54" s="474"/>
      <c r="G54" s="474"/>
      <c r="H54" s="474"/>
      <c r="I54" s="474"/>
      <c r="J54" s="474"/>
      <c r="K54" s="474"/>
      <c r="L54" s="484"/>
      <c r="M54" s="474"/>
      <c r="N54" s="474"/>
      <c r="O54" s="474"/>
      <c r="P54" s="474"/>
      <c r="Q54" s="474"/>
      <c r="R54" s="474"/>
      <c r="S54" s="474"/>
      <c r="T54" s="474"/>
      <c r="U54" s="474"/>
      <c r="V54" s="474"/>
      <c r="W54" s="474"/>
      <c r="X54" s="474"/>
      <c r="Y54" s="474"/>
      <c r="Z54" s="474"/>
      <c r="AA54" s="483"/>
      <c r="AB54" s="317"/>
    </row>
    <row r="55" spans="1:28" s="150" customFormat="1" ht="12" customHeight="1">
      <c r="A55" s="148"/>
      <c r="B55" s="148" t="s">
        <v>255</v>
      </c>
      <c r="C55" s="149"/>
      <c r="D55" s="474">
        <v>679</v>
      </c>
      <c r="E55" s="474">
        <v>90</v>
      </c>
      <c r="F55" s="474">
        <v>261</v>
      </c>
      <c r="G55" s="474">
        <v>152</v>
      </c>
      <c r="H55" s="474">
        <v>119</v>
      </c>
      <c r="I55" s="474">
        <v>42</v>
      </c>
      <c r="J55" s="474">
        <v>11</v>
      </c>
      <c r="K55" s="474">
        <v>4</v>
      </c>
      <c r="L55" s="484">
        <v>2.72</v>
      </c>
      <c r="M55" s="474">
        <v>1848</v>
      </c>
      <c r="N55" s="474" t="s">
        <v>733</v>
      </c>
      <c r="O55" s="474" t="s">
        <v>733</v>
      </c>
      <c r="P55" s="474">
        <v>585</v>
      </c>
      <c r="Q55" s="474">
        <v>506</v>
      </c>
      <c r="R55" s="474">
        <v>189</v>
      </c>
      <c r="S55" s="474">
        <v>231</v>
      </c>
      <c r="T55" s="474">
        <v>9</v>
      </c>
      <c r="U55" s="474">
        <v>77</v>
      </c>
      <c r="V55" s="474">
        <v>17</v>
      </c>
      <c r="W55" s="474">
        <v>36</v>
      </c>
      <c r="X55" s="474">
        <v>6</v>
      </c>
      <c r="Y55" s="474">
        <v>20</v>
      </c>
      <c r="Z55" s="474">
        <v>48</v>
      </c>
      <c r="AA55" s="483">
        <v>4</v>
      </c>
      <c r="AB55" s="317" t="s">
        <v>761</v>
      </c>
    </row>
    <row r="56" spans="1:28" s="150" customFormat="1" ht="12" customHeight="1">
      <c r="A56" s="148"/>
      <c r="B56" s="148" t="s">
        <v>258</v>
      </c>
      <c r="C56" s="149"/>
      <c r="D56" s="474">
        <v>1111</v>
      </c>
      <c r="E56" s="474">
        <v>195</v>
      </c>
      <c r="F56" s="474">
        <v>381</v>
      </c>
      <c r="G56" s="474">
        <v>256</v>
      </c>
      <c r="H56" s="474">
        <v>199</v>
      </c>
      <c r="I56" s="474">
        <v>63</v>
      </c>
      <c r="J56" s="474">
        <v>15</v>
      </c>
      <c r="K56" s="474">
        <v>2</v>
      </c>
      <c r="L56" s="484">
        <v>2.65</v>
      </c>
      <c r="M56" s="474">
        <v>2940</v>
      </c>
      <c r="N56" s="474">
        <v>2</v>
      </c>
      <c r="O56" s="474">
        <v>148</v>
      </c>
      <c r="P56" s="474">
        <v>914</v>
      </c>
      <c r="Q56" s="474">
        <v>789</v>
      </c>
      <c r="R56" s="474">
        <v>322</v>
      </c>
      <c r="S56" s="474">
        <v>376</v>
      </c>
      <c r="T56" s="474">
        <v>12</v>
      </c>
      <c r="U56" s="474">
        <v>79</v>
      </c>
      <c r="V56" s="474">
        <v>26</v>
      </c>
      <c r="W56" s="474">
        <v>58</v>
      </c>
      <c r="X56" s="474">
        <v>3</v>
      </c>
      <c r="Y56" s="474">
        <v>38</v>
      </c>
      <c r="Z56" s="474">
        <v>84</v>
      </c>
      <c r="AA56" s="483">
        <v>2</v>
      </c>
      <c r="AB56" s="317" t="s">
        <v>762</v>
      </c>
    </row>
    <row r="57" spans="1:28" s="150" customFormat="1" ht="12" customHeight="1">
      <c r="A57" s="148"/>
      <c r="B57" s="148" t="s">
        <v>261</v>
      </c>
      <c r="C57" s="149"/>
      <c r="D57" s="474">
        <v>1177</v>
      </c>
      <c r="E57" s="474">
        <v>148</v>
      </c>
      <c r="F57" s="474">
        <v>422</v>
      </c>
      <c r="G57" s="474">
        <v>268</v>
      </c>
      <c r="H57" s="474">
        <v>251</v>
      </c>
      <c r="I57" s="474">
        <v>69</v>
      </c>
      <c r="J57" s="474">
        <v>17</v>
      </c>
      <c r="K57" s="474">
        <v>2</v>
      </c>
      <c r="L57" s="484">
        <v>2.77</v>
      </c>
      <c r="M57" s="474">
        <v>3261</v>
      </c>
      <c r="N57" s="474" t="s">
        <v>733</v>
      </c>
      <c r="O57" s="474" t="s">
        <v>733</v>
      </c>
      <c r="P57" s="474">
        <v>1029</v>
      </c>
      <c r="Q57" s="474">
        <v>920</v>
      </c>
      <c r="R57" s="474">
        <v>352</v>
      </c>
      <c r="S57" s="474">
        <v>459</v>
      </c>
      <c r="T57" s="474">
        <v>14</v>
      </c>
      <c r="U57" s="474">
        <v>95</v>
      </c>
      <c r="V57" s="474">
        <v>21</v>
      </c>
      <c r="W57" s="474">
        <v>50</v>
      </c>
      <c r="X57" s="474">
        <v>3</v>
      </c>
      <c r="Y57" s="474">
        <v>35</v>
      </c>
      <c r="Z57" s="474">
        <v>77</v>
      </c>
      <c r="AA57" s="483" t="s">
        <v>733</v>
      </c>
      <c r="AB57" s="317" t="s">
        <v>763</v>
      </c>
    </row>
    <row r="58" spans="1:28" s="150" customFormat="1" ht="10.5" customHeight="1">
      <c r="A58" s="155"/>
      <c r="B58" s="155"/>
      <c r="C58" s="156"/>
      <c r="D58" s="486"/>
      <c r="E58" s="486"/>
      <c r="F58" s="486"/>
      <c r="G58" s="486"/>
      <c r="H58" s="486"/>
      <c r="I58" s="486"/>
      <c r="J58" s="486"/>
      <c r="K58" s="486"/>
      <c r="L58" s="489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7"/>
      <c r="AB58" s="320"/>
    </row>
    <row r="59" spans="4:28" s="85" customFormat="1" ht="18.75" customHeight="1">
      <c r="D59" s="85" t="s">
        <v>737</v>
      </c>
      <c r="G59" s="13"/>
      <c r="H59" s="13"/>
      <c r="AB59" s="488"/>
    </row>
  </sheetData>
  <mergeCells count="22">
    <mergeCell ref="AB4:AB5"/>
    <mergeCell ref="D3:M3"/>
    <mergeCell ref="M4:M6"/>
    <mergeCell ref="H4:H6"/>
    <mergeCell ref="J4:J6"/>
    <mergeCell ref="N3:O3"/>
    <mergeCell ref="P3:Y3"/>
    <mergeCell ref="R5:R6"/>
    <mergeCell ref="Q5:Q6"/>
    <mergeCell ref="N4:N6"/>
    <mergeCell ref="A28:C28"/>
    <mergeCell ref="A47:C47"/>
    <mergeCell ref="I4:I6"/>
    <mergeCell ref="D4:D6"/>
    <mergeCell ref="E4:E6"/>
    <mergeCell ref="F4:F6"/>
    <mergeCell ref="G4:G6"/>
    <mergeCell ref="O4:O6"/>
    <mergeCell ref="Y5:Y6"/>
    <mergeCell ref="V4:Y4"/>
    <mergeCell ref="Q4:U4"/>
    <mergeCell ref="P4:P6"/>
  </mergeCells>
  <printOptions/>
  <pageMargins left="0.32" right="0.19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59"/>
  <sheetViews>
    <sheetView workbookViewId="0" topLeftCell="A1">
      <selection activeCell="A1" sqref="A1"/>
    </sheetView>
  </sheetViews>
  <sheetFormatPr defaultColWidth="9.00390625" defaultRowHeight="13.5"/>
  <cols>
    <col min="1" max="1" width="0.875" style="138" customWidth="1"/>
    <col min="2" max="2" width="11.625" style="138" customWidth="1"/>
    <col min="3" max="3" width="1.00390625" style="138" customWidth="1"/>
    <col min="4" max="5" width="8.50390625" style="138" customWidth="1"/>
    <col min="6" max="6" width="6.50390625" style="138" customWidth="1"/>
    <col min="7" max="8" width="6.50390625" style="142" customWidth="1"/>
    <col min="9" max="10" width="6.00390625" style="138" customWidth="1"/>
    <col min="11" max="12" width="6.75390625" style="138" customWidth="1"/>
    <col min="13" max="13" width="8.625" style="138" customWidth="1"/>
    <col min="14" max="15" width="7.50390625" style="138" customWidth="1"/>
    <col min="16" max="25" width="7.125" style="138" customWidth="1"/>
    <col min="26" max="27" width="7.875" style="138" customWidth="1"/>
    <col min="28" max="28" width="9.00390625" style="314" customWidth="1"/>
    <col min="29" max="16384" width="9.00390625" style="138" customWidth="1"/>
  </cols>
  <sheetData>
    <row r="1" spans="1:28" s="1" customFormat="1" ht="21.75" customHeight="1">
      <c r="A1" s="1" t="s">
        <v>716</v>
      </c>
      <c r="G1" s="409"/>
      <c r="H1" s="409"/>
      <c r="P1" s="1" t="s">
        <v>764</v>
      </c>
      <c r="AB1" s="441"/>
    </row>
    <row r="2" spans="7:30" s="1" customFormat="1" ht="10.5" customHeight="1">
      <c r="G2" s="409"/>
      <c r="H2" s="409"/>
      <c r="AB2" s="441"/>
      <c r="AC2" s="409"/>
      <c r="AD2" s="409"/>
    </row>
    <row r="3" spans="1:30" s="448" customFormat="1" ht="27" customHeight="1">
      <c r="A3" s="275"/>
      <c r="B3" s="275"/>
      <c r="C3" s="442"/>
      <c r="D3" s="444" t="s">
        <v>718</v>
      </c>
      <c r="E3" s="444"/>
      <c r="F3" s="444"/>
      <c r="G3" s="444"/>
      <c r="H3" s="444"/>
      <c r="I3" s="444"/>
      <c r="J3" s="444"/>
      <c r="K3" s="444"/>
      <c r="L3" s="444"/>
      <c r="M3" s="445"/>
      <c r="N3" s="444" t="s">
        <v>719</v>
      </c>
      <c r="O3" s="445"/>
      <c r="P3" s="444" t="s">
        <v>720</v>
      </c>
      <c r="Q3" s="444"/>
      <c r="R3" s="444"/>
      <c r="S3" s="444"/>
      <c r="T3" s="444"/>
      <c r="U3" s="444"/>
      <c r="V3" s="444"/>
      <c r="W3" s="444"/>
      <c r="X3" s="444"/>
      <c r="Y3" s="445"/>
      <c r="Z3" s="277"/>
      <c r="AA3" s="279"/>
      <c r="AB3" s="447"/>
      <c r="AC3" s="297"/>
      <c r="AD3" s="297"/>
    </row>
    <row r="4" spans="1:30" s="31" customFormat="1" ht="21" customHeight="1">
      <c r="A4" s="449"/>
      <c r="B4" s="449" t="s">
        <v>721</v>
      </c>
      <c r="C4" s="450"/>
      <c r="D4" s="493" t="s">
        <v>474</v>
      </c>
      <c r="E4" s="493" t="s">
        <v>596</v>
      </c>
      <c r="F4" s="493">
        <v>2</v>
      </c>
      <c r="G4" s="493">
        <v>3</v>
      </c>
      <c r="H4" s="493">
        <v>4</v>
      </c>
      <c r="I4" s="493">
        <v>5</v>
      </c>
      <c r="J4" s="493">
        <v>6</v>
      </c>
      <c r="K4" s="494" t="s">
        <v>674</v>
      </c>
      <c r="L4" s="494" t="s">
        <v>675</v>
      </c>
      <c r="M4" s="454" t="s">
        <v>595</v>
      </c>
      <c r="N4" s="454" t="s">
        <v>594</v>
      </c>
      <c r="O4" s="454" t="s">
        <v>595</v>
      </c>
      <c r="P4" s="454" t="s">
        <v>722</v>
      </c>
      <c r="Q4" s="456" t="s">
        <v>723</v>
      </c>
      <c r="R4" s="456"/>
      <c r="S4" s="456"/>
      <c r="T4" s="456"/>
      <c r="U4" s="457"/>
      <c r="V4" s="456" t="s">
        <v>724</v>
      </c>
      <c r="W4" s="456"/>
      <c r="X4" s="456"/>
      <c r="Y4" s="457"/>
      <c r="Z4" s="490" t="s">
        <v>725</v>
      </c>
      <c r="AA4" s="495" t="s">
        <v>646</v>
      </c>
      <c r="AB4" s="460" t="s">
        <v>726</v>
      </c>
      <c r="AC4" s="449"/>
      <c r="AD4" s="449"/>
    </row>
    <row r="5" spans="1:30" s="31" customFormat="1" ht="21" customHeight="1">
      <c r="A5" s="449"/>
      <c r="B5" s="449"/>
      <c r="C5" s="450"/>
      <c r="D5" s="496"/>
      <c r="E5" s="496"/>
      <c r="F5" s="496"/>
      <c r="G5" s="496"/>
      <c r="H5" s="496"/>
      <c r="I5" s="496"/>
      <c r="J5" s="496"/>
      <c r="K5" s="497"/>
      <c r="L5" s="497" t="s">
        <v>676</v>
      </c>
      <c r="M5" s="463"/>
      <c r="N5" s="463"/>
      <c r="O5" s="463"/>
      <c r="P5" s="463"/>
      <c r="Q5" s="454" t="s">
        <v>727</v>
      </c>
      <c r="R5" s="454" t="s">
        <v>728</v>
      </c>
      <c r="S5" s="494" t="s">
        <v>647</v>
      </c>
      <c r="T5" s="494" t="s">
        <v>648</v>
      </c>
      <c r="U5" s="494" t="s">
        <v>649</v>
      </c>
      <c r="V5" s="494" t="s">
        <v>647</v>
      </c>
      <c r="W5" s="494" t="s">
        <v>677</v>
      </c>
      <c r="X5" s="494" t="s">
        <v>678</v>
      </c>
      <c r="Y5" s="454" t="s">
        <v>679</v>
      </c>
      <c r="Z5" s="490" t="s">
        <v>729</v>
      </c>
      <c r="AA5" s="495" t="s">
        <v>656</v>
      </c>
      <c r="AB5" s="460"/>
      <c r="AC5" s="449"/>
      <c r="AD5" s="449"/>
    </row>
    <row r="6" spans="1:30" s="31" customFormat="1" ht="21" customHeight="1">
      <c r="A6" s="465"/>
      <c r="B6" s="465"/>
      <c r="C6" s="466"/>
      <c r="D6" s="498"/>
      <c r="E6" s="498"/>
      <c r="F6" s="498"/>
      <c r="G6" s="498"/>
      <c r="H6" s="498"/>
      <c r="I6" s="498"/>
      <c r="J6" s="498"/>
      <c r="K6" s="499" t="s">
        <v>680</v>
      </c>
      <c r="L6" s="499" t="s">
        <v>681</v>
      </c>
      <c r="M6" s="470"/>
      <c r="N6" s="470"/>
      <c r="O6" s="470"/>
      <c r="P6" s="470"/>
      <c r="Q6" s="470"/>
      <c r="R6" s="470"/>
      <c r="S6" s="499" t="s">
        <v>739</v>
      </c>
      <c r="T6" s="499" t="s">
        <v>682</v>
      </c>
      <c r="U6" s="499" t="s">
        <v>682</v>
      </c>
      <c r="V6" s="499" t="s">
        <v>683</v>
      </c>
      <c r="W6" s="499" t="s">
        <v>684</v>
      </c>
      <c r="X6" s="499" t="s">
        <v>685</v>
      </c>
      <c r="Y6" s="470"/>
      <c r="Z6" s="491" t="s">
        <v>730</v>
      </c>
      <c r="AA6" s="468"/>
      <c r="AB6" s="473"/>
      <c r="AC6" s="449"/>
      <c r="AD6" s="449"/>
    </row>
    <row r="7" spans="1:28" s="150" customFormat="1" ht="12" customHeight="1">
      <c r="A7" s="143"/>
      <c r="B7" s="143"/>
      <c r="C7" s="144"/>
      <c r="D7" s="474"/>
      <c r="E7" s="474"/>
      <c r="F7" s="474"/>
      <c r="G7" s="474"/>
      <c r="H7" s="474"/>
      <c r="I7" s="475"/>
      <c r="J7" s="475"/>
      <c r="K7" s="475"/>
      <c r="L7" s="476"/>
      <c r="M7" s="475"/>
      <c r="N7" s="475"/>
      <c r="O7" s="475"/>
      <c r="P7" s="475"/>
      <c r="Q7" s="475"/>
      <c r="R7" s="475"/>
      <c r="S7" s="475"/>
      <c r="T7" s="475"/>
      <c r="U7" s="475"/>
      <c r="V7" s="475"/>
      <c r="W7" s="475"/>
      <c r="X7" s="475"/>
      <c r="Y7" s="475"/>
      <c r="Z7" s="475"/>
      <c r="AA7" s="475"/>
      <c r="AB7" s="316"/>
    </row>
    <row r="8" spans="1:28" s="150" customFormat="1" ht="12" customHeight="1">
      <c r="A8" s="148"/>
      <c r="B8" s="148" t="s">
        <v>108</v>
      </c>
      <c r="C8" s="149"/>
      <c r="D8" s="474">
        <v>1956</v>
      </c>
      <c r="E8" s="474">
        <v>710</v>
      </c>
      <c r="F8" s="474">
        <v>564</v>
      </c>
      <c r="G8" s="474">
        <v>358</v>
      </c>
      <c r="H8" s="474">
        <v>245</v>
      </c>
      <c r="I8" s="474">
        <v>58</v>
      </c>
      <c r="J8" s="474">
        <v>15</v>
      </c>
      <c r="K8" s="474">
        <v>6</v>
      </c>
      <c r="L8" s="476">
        <v>2.21</v>
      </c>
      <c r="M8" s="474">
        <v>4316</v>
      </c>
      <c r="N8" s="474">
        <v>1</v>
      </c>
      <c r="O8" s="474">
        <v>2</v>
      </c>
      <c r="P8" s="474">
        <v>1237</v>
      </c>
      <c r="Q8" s="474">
        <v>1099</v>
      </c>
      <c r="R8" s="474">
        <v>421</v>
      </c>
      <c r="S8" s="474">
        <v>504</v>
      </c>
      <c r="T8" s="474">
        <v>12</v>
      </c>
      <c r="U8" s="474">
        <v>162</v>
      </c>
      <c r="V8" s="474">
        <v>27</v>
      </c>
      <c r="W8" s="474">
        <v>50</v>
      </c>
      <c r="X8" s="474">
        <v>18</v>
      </c>
      <c r="Y8" s="474">
        <v>43</v>
      </c>
      <c r="Z8" s="474">
        <v>76</v>
      </c>
      <c r="AA8" s="474">
        <v>9</v>
      </c>
      <c r="AB8" s="317" t="s">
        <v>765</v>
      </c>
    </row>
    <row r="9" spans="1:28" s="150" customFormat="1" ht="12" customHeight="1">
      <c r="A9" s="148"/>
      <c r="B9" s="148" t="s">
        <v>111</v>
      </c>
      <c r="C9" s="149"/>
      <c r="D9" s="474">
        <v>1344</v>
      </c>
      <c r="E9" s="474">
        <v>321</v>
      </c>
      <c r="F9" s="474">
        <v>438</v>
      </c>
      <c r="G9" s="474">
        <v>302</v>
      </c>
      <c r="H9" s="474">
        <v>205</v>
      </c>
      <c r="I9" s="474">
        <v>61</v>
      </c>
      <c r="J9" s="474">
        <v>17</v>
      </c>
      <c r="K9" s="474" t="s">
        <v>740</v>
      </c>
      <c r="L9" s="476">
        <v>2.48</v>
      </c>
      <c r="M9" s="474">
        <v>3330</v>
      </c>
      <c r="N9" s="474">
        <v>1</v>
      </c>
      <c r="O9" s="474">
        <v>5</v>
      </c>
      <c r="P9" s="474">
        <v>1013</v>
      </c>
      <c r="Q9" s="474">
        <v>919</v>
      </c>
      <c r="R9" s="474">
        <v>343</v>
      </c>
      <c r="S9" s="474">
        <v>463</v>
      </c>
      <c r="T9" s="474">
        <v>7</v>
      </c>
      <c r="U9" s="474">
        <v>106</v>
      </c>
      <c r="V9" s="474">
        <v>13</v>
      </c>
      <c r="W9" s="474">
        <v>39</v>
      </c>
      <c r="X9" s="474">
        <v>6</v>
      </c>
      <c r="Y9" s="474">
        <v>36</v>
      </c>
      <c r="Z9" s="474">
        <v>63</v>
      </c>
      <c r="AA9" s="474">
        <v>10</v>
      </c>
      <c r="AB9" s="317" t="s">
        <v>766</v>
      </c>
    </row>
    <row r="10" spans="1:28" s="150" customFormat="1" ht="12" customHeight="1">
      <c r="A10" s="148"/>
      <c r="B10" s="148" t="s">
        <v>114</v>
      </c>
      <c r="C10" s="149"/>
      <c r="D10" s="474">
        <v>495</v>
      </c>
      <c r="E10" s="474">
        <v>109</v>
      </c>
      <c r="F10" s="474">
        <v>166</v>
      </c>
      <c r="G10" s="474">
        <v>104</v>
      </c>
      <c r="H10" s="474">
        <v>77</v>
      </c>
      <c r="I10" s="474">
        <v>28</v>
      </c>
      <c r="J10" s="474">
        <v>10</v>
      </c>
      <c r="K10" s="474" t="s">
        <v>740</v>
      </c>
      <c r="L10" s="476">
        <v>2.56</v>
      </c>
      <c r="M10" s="474">
        <v>1268</v>
      </c>
      <c r="N10" s="474" t="s">
        <v>740</v>
      </c>
      <c r="O10" s="474" t="s">
        <v>740</v>
      </c>
      <c r="P10" s="474">
        <v>385</v>
      </c>
      <c r="Q10" s="474">
        <v>332</v>
      </c>
      <c r="R10" s="474">
        <v>130</v>
      </c>
      <c r="S10" s="474">
        <v>149</v>
      </c>
      <c r="T10" s="474">
        <v>7</v>
      </c>
      <c r="U10" s="474">
        <v>46</v>
      </c>
      <c r="V10" s="474">
        <v>5</v>
      </c>
      <c r="W10" s="474">
        <v>27</v>
      </c>
      <c r="X10" s="474">
        <v>7</v>
      </c>
      <c r="Y10" s="474">
        <v>14</v>
      </c>
      <c r="Z10" s="474">
        <v>35</v>
      </c>
      <c r="AA10" s="474">
        <v>1</v>
      </c>
      <c r="AB10" s="317" t="s">
        <v>767</v>
      </c>
    </row>
    <row r="11" spans="1:28" s="150" customFormat="1" ht="12" customHeight="1">
      <c r="A11" s="148"/>
      <c r="B11" s="148" t="s">
        <v>117</v>
      </c>
      <c r="C11" s="149"/>
      <c r="D11" s="474">
        <v>929</v>
      </c>
      <c r="E11" s="474">
        <v>233</v>
      </c>
      <c r="F11" s="474">
        <v>310</v>
      </c>
      <c r="G11" s="474">
        <v>214</v>
      </c>
      <c r="H11" s="474">
        <v>112</v>
      </c>
      <c r="I11" s="474">
        <v>47</v>
      </c>
      <c r="J11" s="474">
        <v>12</v>
      </c>
      <c r="K11" s="474">
        <v>1</v>
      </c>
      <c r="L11" s="476">
        <v>2.43</v>
      </c>
      <c r="M11" s="474">
        <v>2257</v>
      </c>
      <c r="N11" s="474" t="s">
        <v>740</v>
      </c>
      <c r="O11" s="474" t="s">
        <v>740</v>
      </c>
      <c r="P11" s="474">
        <v>689</v>
      </c>
      <c r="Q11" s="474">
        <v>614</v>
      </c>
      <c r="R11" s="474">
        <v>229</v>
      </c>
      <c r="S11" s="474">
        <v>286</v>
      </c>
      <c r="T11" s="474">
        <v>11</v>
      </c>
      <c r="U11" s="474">
        <v>88</v>
      </c>
      <c r="V11" s="474">
        <v>13</v>
      </c>
      <c r="W11" s="474">
        <v>27</v>
      </c>
      <c r="X11" s="474">
        <v>8</v>
      </c>
      <c r="Y11" s="474">
        <v>27</v>
      </c>
      <c r="Z11" s="474">
        <v>45</v>
      </c>
      <c r="AA11" s="474">
        <v>7</v>
      </c>
      <c r="AB11" s="317" t="s">
        <v>768</v>
      </c>
    </row>
    <row r="12" spans="1:28" s="150" customFormat="1" ht="12" customHeight="1">
      <c r="A12" s="148"/>
      <c r="B12" s="148" t="s">
        <v>120</v>
      </c>
      <c r="C12" s="149"/>
      <c r="D12" s="474">
        <v>1324</v>
      </c>
      <c r="E12" s="474">
        <v>428</v>
      </c>
      <c r="F12" s="474">
        <v>434</v>
      </c>
      <c r="G12" s="474">
        <v>263</v>
      </c>
      <c r="H12" s="474">
        <v>141</v>
      </c>
      <c r="I12" s="474">
        <v>43</v>
      </c>
      <c r="J12" s="474">
        <v>9</v>
      </c>
      <c r="K12" s="474">
        <v>6</v>
      </c>
      <c r="L12" s="476">
        <v>2.24</v>
      </c>
      <c r="M12" s="474">
        <v>2963</v>
      </c>
      <c r="N12" s="474">
        <v>1</v>
      </c>
      <c r="O12" s="474">
        <v>1</v>
      </c>
      <c r="P12" s="474">
        <v>889</v>
      </c>
      <c r="Q12" s="474">
        <v>783</v>
      </c>
      <c r="R12" s="474">
        <v>312</v>
      </c>
      <c r="S12" s="474">
        <v>328</v>
      </c>
      <c r="T12" s="474">
        <v>15</v>
      </c>
      <c r="U12" s="474">
        <v>128</v>
      </c>
      <c r="V12" s="474">
        <v>24</v>
      </c>
      <c r="W12" s="474">
        <v>36</v>
      </c>
      <c r="X12" s="474">
        <v>13</v>
      </c>
      <c r="Y12" s="474">
        <v>33</v>
      </c>
      <c r="Z12" s="474">
        <v>58</v>
      </c>
      <c r="AA12" s="474">
        <v>7</v>
      </c>
      <c r="AB12" s="317" t="s">
        <v>769</v>
      </c>
    </row>
    <row r="13" spans="1:28" s="150" customFormat="1" ht="12" customHeight="1">
      <c r="A13" s="148"/>
      <c r="B13" s="148"/>
      <c r="C13" s="149"/>
      <c r="D13" s="474"/>
      <c r="E13" s="474"/>
      <c r="F13" s="474"/>
      <c r="G13" s="474"/>
      <c r="H13" s="474"/>
      <c r="I13" s="474"/>
      <c r="J13" s="474"/>
      <c r="K13" s="474"/>
      <c r="L13" s="476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317"/>
    </row>
    <row r="14" spans="1:28" s="150" customFormat="1" ht="12" customHeight="1">
      <c r="A14" s="148"/>
      <c r="B14" s="148" t="s">
        <v>124</v>
      </c>
      <c r="C14" s="149"/>
      <c r="D14" s="474">
        <v>1267</v>
      </c>
      <c r="E14" s="474">
        <v>304</v>
      </c>
      <c r="F14" s="474">
        <v>421</v>
      </c>
      <c r="G14" s="474">
        <v>295</v>
      </c>
      <c r="H14" s="474">
        <v>181</v>
      </c>
      <c r="I14" s="474">
        <v>46</v>
      </c>
      <c r="J14" s="474">
        <v>14</v>
      </c>
      <c r="K14" s="474">
        <v>6</v>
      </c>
      <c r="L14" s="476">
        <v>2.46</v>
      </c>
      <c r="M14" s="474">
        <v>3113</v>
      </c>
      <c r="N14" s="474" t="s">
        <v>740</v>
      </c>
      <c r="O14" s="474" t="s">
        <v>740</v>
      </c>
      <c r="P14" s="474">
        <v>949</v>
      </c>
      <c r="Q14" s="474">
        <v>856</v>
      </c>
      <c r="R14" s="474">
        <v>300</v>
      </c>
      <c r="S14" s="474">
        <v>389</v>
      </c>
      <c r="T14" s="474">
        <v>22</v>
      </c>
      <c r="U14" s="474">
        <v>145</v>
      </c>
      <c r="V14" s="474">
        <v>17</v>
      </c>
      <c r="W14" s="474">
        <v>38</v>
      </c>
      <c r="X14" s="474">
        <v>9</v>
      </c>
      <c r="Y14" s="474">
        <v>29</v>
      </c>
      <c r="Z14" s="474">
        <v>59</v>
      </c>
      <c r="AA14" s="474">
        <v>14</v>
      </c>
      <c r="AB14" s="317" t="s">
        <v>770</v>
      </c>
    </row>
    <row r="15" spans="1:28" s="150" customFormat="1" ht="12" customHeight="1">
      <c r="A15" s="148"/>
      <c r="B15" s="148" t="s">
        <v>128</v>
      </c>
      <c r="C15" s="149"/>
      <c r="D15" s="474">
        <v>1117</v>
      </c>
      <c r="E15" s="474">
        <v>152</v>
      </c>
      <c r="F15" s="474">
        <v>292</v>
      </c>
      <c r="G15" s="474">
        <v>284</v>
      </c>
      <c r="H15" s="474">
        <v>270</v>
      </c>
      <c r="I15" s="474">
        <v>83</v>
      </c>
      <c r="J15" s="474">
        <v>25</v>
      </c>
      <c r="K15" s="474">
        <v>11</v>
      </c>
      <c r="L15" s="476">
        <v>2.96</v>
      </c>
      <c r="M15" s="474">
        <v>3311</v>
      </c>
      <c r="N15" s="474">
        <v>1</v>
      </c>
      <c r="O15" s="474">
        <v>93</v>
      </c>
      <c r="P15" s="474">
        <v>958</v>
      </c>
      <c r="Q15" s="474">
        <v>849</v>
      </c>
      <c r="R15" s="474">
        <v>229</v>
      </c>
      <c r="S15" s="474">
        <v>533</v>
      </c>
      <c r="T15" s="474">
        <v>22</v>
      </c>
      <c r="U15" s="474">
        <v>65</v>
      </c>
      <c r="V15" s="474">
        <v>15</v>
      </c>
      <c r="W15" s="474">
        <v>47</v>
      </c>
      <c r="X15" s="474">
        <v>3</v>
      </c>
      <c r="Y15" s="474">
        <v>44</v>
      </c>
      <c r="Z15" s="474">
        <v>73</v>
      </c>
      <c r="AA15" s="474">
        <v>7</v>
      </c>
      <c r="AB15" s="317" t="s">
        <v>128</v>
      </c>
    </row>
    <row r="16" spans="1:28" s="150" customFormat="1" ht="12" customHeight="1">
      <c r="A16" s="148"/>
      <c r="B16" s="148" t="s">
        <v>133</v>
      </c>
      <c r="C16" s="149"/>
      <c r="D16" s="474">
        <v>266</v>
      </c>
      <c r="E16" s="474">
        <v>22</v>
      </c>
      <c r="F16" s="474">
        <v>79</v>
      </c>
      <c r="G16" s="474">
        <v>65</v>
      </c>
      <c r="H16" s="474">
        <v>63</v>
      </c>
      <c r="I16" s="474">
        <v>30</v>
      </c>
      <c r="J16" s="474">
        <v>4</v>
      </c>
      <c r="K16" s="474">
        <v>3</v>
      </c>
      <c r="L16" s="476">
        <v>3.09</v>
      </c>
      <c r="M16" s="474">
        <v>822</v>
      </c>
      <c r="N16" s="474" t="s">
        <v>740</v>
      </c>
      <c r="O16" s="474" t="s">
        <v>740</v>
      </c>
      <c r="P16" s="474">
        <v>244</v>
      </c>
      <c r="Q16" s="474">
        <v>203</v>
      </c>
      <c r="R16" s="474">
        <v>58</v>
      </c>
      <c r="S16" s="474">
        <v>119</v>
      </c>
      <c r="T16" s="474">
        <v>2</v>
      </c>
      <c r="U16" s="474">
        <v>24</v>
      </c>
      <c r="V16" s="474">
        <v>6</v>
      </c>
      <c r="W16" s="474">
        <v>20</v>
      </c>
      <c r="X16" s="474">
        <v>3</v>
      </c>
      <c r="Y16" s="474">
        <v>12</v>
      </c>
      <c r="Z16" s="474">
        <v>28</v>
      </c>
      <c r="AA16" s="474" t="s">
        <v>740</v>
      </c>
      <c r="AB16" s="317" t="s">
        <v>771</v>
      </c>
    </row>
    <row r="17" spans="1:28" s="150" customFormat="1" ht="12" customHeight="1">
      <c r="A17" s="148"/>
      <c r="B17" s="148" t="s">
        <v>137</v>
      </c>
      <c r="C17" s="149"/>
      <c r="D17" s="474">
        <v>247</v>
      </c>
      <c r="E17" s="474">
        <v>17</v>
      </c>
      <c r="F17" s="474">
        <v>69</v>
      </c>
      <c r="G17" s="474">
        <v>55</v>
      </c>
      <c r="H17" s="474">
        <v>75</v>
      </c>
      <c r="I17" s="474">
        <v>25</v>
      </c>
      <c r="J17" s="474">
        <v>6</v>
      </c>
      <c r="K17" s="474" t="s">
        <v>740</v>
      </c>
      <c r="L17" s="476">
        <v>3.16</v>
      </c>
      <c r="M17" s="474">
        <v>781</v>
      </c>
      <c r="N17" s="474" t="s">
        <v>740</v>
      </c>
      <c r="O17" s="474" t="s">
        <v>740</v>
      </c>
      <c r="P17" s="474">
        <v>230</v>
      </c>
      <c r="Q17" s="474">
        <v>202</v>
      </c>
      <c r="R17" s="474">
        <v>56</v>
      </c>
      <c r="S17" s="474">
        <v>125</v>
      </c>
      <c r="T17" s="474">
        <v>1</v>
      </c>
      <c r="U17" s="474">
        <v>20</v>
      </c>
      <c r="V17" s="474">
        <v>4</v>
      </c>
      <c r="W17" s="474">
        <v>12</v>
      </c>
      <c r="X17" s="474">
        <v>3</v>
      </c>
      <c r="Y17" s="474">
        <v>9</v>
      </c>
      <c r="Z17" s="474">
        <v>18</v>
      </c>
      <c r="AA17" s="474" t="s">
        <v>740</v>
      </c>
      <c r="AB17" s="317" t="s">
        <v>772</v>
      </c>
    </row>
    <row r="18" spans="1:28" s="150" customFormat="1" ht="12" customHeight="1">
      <c r="A18" s="148"/>
      <c r="B18" s="148" t="s">
        <v>140</v>
      </c>
      <c r="C18" s="149"/>
      <c r="D18" s="474">
        <v>83</v>
      </c>
      <c r="E18" s="474">
        <v>13</v>
      </c>
      <c r="F18" s="474">
        <v>26</v>
      </c>
      <c r="G18" s="474">
        <v>22</v>
      </c>
      <c r="H18" s="474">
        <v>13</v>
      </c>
      <c r="I18" s="474">
        <v>6</v>
      </c>
      <c r="J18" s="474">
        <v>1</v>
      </c>
      <c r="K18" s="474">
        <v>2</v>
      </c>
      <c r="L18" s="476">
        <v>2.81</v>
      </c>
      <c r="M18" s="474">
        <v>233</v>
      </c>
      <c r="N18" s="474" t="s">
        <v>740</v>
      </c>
      <c r="O18" s="474" t="s">
        <v>740</v>
      </c>
      <c r="P18" s="474">
        <v>70</v>
      </c>
      <c r="Q18" s="474">
        <v>60</v>
      </c>
      <c r="R18" s="474">
        <v>19</v>
      </c>
      <c r="S18" s="474">
        <v>33</v>
      </c>
      <c r="T18" s="474">
        <v>3</v>
      </c>
      <c r="U18" s="474">
        <v>5</v>
      </c>
      <c r="V18" s="474">
        <v>3</v>
      </c>
      <c r="W18" s="474">
        <v>4</v>
      </c>
      <c r="X18" s="474" t="s">
        <v>740</v>
      </c>
      <c r="Y18" s="474">
        <v>3</v>
      </c>
      <c r="Z18" s="474">
        <v>6</v>
      </c>
      <c r="AA18" s="474" t="s">
        <v>740</v>
      </c>
      <c r="AB18" s="317" t="s">
        <v>140</v>
      </c>
    </row>
    <row r="19" spans="1:28" s="150" customFormat="1" ht="12" customHeight="1">
      <c r="A19" s="148"/>
      <c r="B19" s="148"/>
      <c r="C19" s="149"/>
      <c r="D19" s="474"/>
      <c r="E19" s="474"/>
      <c r="F19" s="474"/>
      <c r="G19" s="474"/>
      <c r="H19" s="474"/>
      <c r="I19" s="474"/>
      <c r="J19" s="474"/>
      <c r="K19" s="474"/>
      <c r="L19" s="476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317"/>
    </row>
    <row r="20" spans="1:28" s="150" customFormat="1" ht="12" customHeight="1">
      <c r="A20" s="148"/>
      <c r="B20" s="148" t="s">
        <v>145</v>
      </c>
      <c r="C20" s="149"/>
      <c r="D20" s="474">
        <v>482</v>
      </c>
      <c r="E20" s="474">
        <v>109</v>
      </c>
      <c r="F20" s="474">
        <v>144</v>
      </c>
      <c r="G20" s="474">
        <v>92</v>
      </c>
      <c r="H20" s="474">
        <v>103</v>
      </c>
      <c r="I20" s="474">
        <v>30</v>
      </c>
      <c r="J20" s="474">
        <v>3</v>
      </c>
      <c r="K20" s="474">
        <v>1</v>
      </c>
      <c r="L20" s="476">
        <v>2.62</v>
      </c>
      <c r="M20" s="474">
        <v>1262</v>
      </c>
      <c r="N20" s="474">
        <v>2</v>
      </c>
      <c r="O20" s="474">
        <v>28</v>
      </c>
      <c r="P20" s="474">
        <v>366</v>
      </c>
      <c r="Q20" s="474">
        <v>336</v>
      </c>
      <c r="R20" s="474">
        <v>109</v>
      </c>
      <c r="S20" s="474">
        <v>183</v>
      </c>
      <c r="T20" s="474">
        <v>3</v>
      </c>
      <c r="U20" s="474">
        <v>41</v>
      </c>
      <c r="V20" s="474">
        <v>3</v>
      </c>
      <c r="W20" s="474">
        <v>11</v>
      </c>
      <c r="X20" s="474">
        <v>2</v>
      </c>
      <c r="Y20" s="474">
        <v>14</v>
      </c>
      <c r="Z20" s="474">
        <v>21</v>
      </c>
      <c r="AA20" s="474">
        <v>7</v>
      </c>
      <c r="AB20" s="317" t="s">
        <v>773</v>
      </c>
    </row>
    <row r="21" spans="1:28" s="150" customFormat="1" ht="12" customHeight="1">
      <c r="A21" s="148"/>
      <c r="B21" s="148" t="s">
        <v>149</v>
      </c>
      <c r="C21" s="149"/>
      <c r="D21" s="474">
        <v>188</v>
      </c>
      <c r="E21" s="474">
        <v>54</v>
      </c>
      <c r="F21" s="474">
        <v>47</v>
      </c>
      <c r="G21" s="474">
        <v>39</v>
      </c>
      <c r="H21" s="474">
        <v>38</v>
      </c>
      <c r="I21" s="474">
        <v>9</v>
      </c>
      <c r="J21" s="474" t="s">
        <v>740</v>
      </c>
      <c r="K21" s="474">
        <v>1</v>
      </c>
      <c r="L21" s="476">
        <v>2.49</v>
      </c>
      <c r="M21" s="474">
        <v>469</v>
      </c>
      <c r="N21" s="474" t="s">
        <v>740</v>
      </c>
      <c r="O21" s="474" t="s">
        <v>740</v>
      </c>
      <c r="P21" s="474">
        <v>134</v>
      </c>
      <c r="Q21" s="474">
        <v>119</v>
      </c>
      <c r="R21" s="474">
        <v>34</v>
      </c>
      <c r="S21" s="474">
        <v>69</v>
      </c>
      <c r="T21" s="474">
        <v>1</v>
      </c>
      <c r="U21" s="474">
        <v>15</v>
      </c>
      <c r="V21" s="474">
        <v>4</v>
      </c>
      <c r="W21" s="474">
        <v>3</v>
      </c>
      <c r="X21" s="474">
        <v>1</v>
      </c>
      <c r="Y21" s="474">
        <v>7</v>
      </c>
      <c r="Z21" s="474">
        <v>7</v>
      </c>
      <c r="AA21" s="474" t="s">
        <v>740</v>
      </c>
      <c r="AB21" s="317" t="s">
        <v>774</v>
      </c>
    </row>
    <row r="22" spans="1:28" s="150" customFormat="1" ht="12" customHeight="1">
      <c r="A22" s="148"/>
      <c r="B22" s="148" t="s">
        <v>153</v>
      </c>
      <c r="C22" s="149"/>
      <c r="D22" s="474">
        <v>1307</v>
      </c>
      <c r="E22" s="474">
        <v>224</v>
      </c>
      <c r="F22" s="474">
        <v>433</v>
      </c>
      <c r="G22" s="474">
        <v>313</v>
      </c>
      <c r="H22" s="474">
        <v>247</v>
      </c>
      <c r="I22" s="474">
        <v>69</v>
      </c>
      <c r="J22" s="474">
        <v>18</v>
      </c>
      <c r="K22" s="474">
        <v>3</v>
      </c>
      <c r="L22" s="476">
        <v>2.67</v>
      </c>
      <c r="M22" s="474">
        <v>3491</v>
      </c>
      <c r="N22" s="474" t="s">
        <v>740</v>
      </c>
      <c r="O22" s="474" t="s">
        <v>740</v>
      </c>
      <c r="P22" s="474">
        <v>1078</v>
      </c>
      <c r="Q22" s="474">
        <v>955</v>
      </c>
      <c r="R22" s="474">
        <v>332</v>
      </c>
      <c r="S22" s="474">
        <v>490</v>
      </c>
      <c r="T22" s="474">
        <v>23</v>
      </c>
      <c r="U22" s="474">
        <v>110</v>
      </c>
      <c r="V22" s="474">
        <v>23</v>
      </c>
      <c r="W22" s="474">
        <v>45</v>
      </c>
      <c r="X22" s="474">
        <v>9</v>
      </c>
      <c r="Y22" s="474">
        <v>46</v>
      </c>
      <c r="Z22" s="474">
        <v>78</v>
      </c>
      <c r="AA22" s="474">
        <v>5</v>
      </c>
      <c r="AB22" s="317" t="s">
        <v>775</v>
      </c>
    </row>
    <row r="23" spans="1:28" s="150" customFormat="1" ht="12" customHeight="1">
      <c r="A23" s="148"/>
      <c r="B23" s="148" t="s">
        <v>157</v>
      </c>
      <c r="C23" s="149"/>
      <c r="D23" s="474">
        <v>472</v>
      </c>
      <c r="E23" s="474">
        <v>81</v>
      </c>
      <c r="F23" s="474">
        <v>151</v>
      </c>
      <c r="G23" s="474">
        <v>108</v>
      </c>
      <c r="H23" s="474">
        <v>86</v>
      </c>
      <c r="I23" s="474">
        <v>35</v>
      </c>
      <c r="J23" s="474">
        <v>9</v>
      </c>
      <c r="K23" s="474">
        <v>2</v>
      </c>
      <c r="L23" s="476">
        <v>2.74</v>
      </c>
      <c r="M23" s="474">
        <v>1294</v>
      </c>
      <c r="N23" s="474">
        <v>1</v>
      </c>
      <c r="O23" s="474">
        <v>90</v>
      </c>
      <c r="P23" s="474">
        <v>389</v>
      </c>
      <c r="Q23" s="474">
        <v>339</v>
      </c>
      <c r="R23" s="474">
        <v>122</v>
      </c>
      <c r="S23" s="474">
        <v>167</v>
      </c>
      <c r="T23" s="474">
        <v>6</v>
      </c>
      <c r="U23" s="474">
        <v>44</v>
      </c>
      <c r="V23" s="474">
        <v>12</v>
      </c>
      <c r="W23" s="474">
        <v>20</v>
      </c>
      <c r="X23" s="474">
        <v>1</v>
      </c>
      <c r="Y23" s="474">
        <v>17</v>
      </c>
      <c r="Z23" s="474">
        <v>29</v>
      </c>
      <c r="AA23" s="474">
        <v>2</v>
      </c>
      <c r="AB23" s="317" t="s">
        <v>157</v>
      </c>
    </row>
    <row r="24" spans="1:28" s="150" customFormat="1" ht="12" customHeight="1">
      <c r="A24" s="148"/>
      <c r="B24" s="148" t="s">
        <v>160</v>
      </c>
      <c r="C24" s="149"/>
      <c r="D24" s="474">
        <v>408</v>
      </c>
      <c r="E24" s="474">
        <v>84</v>
      </c>
      <c r="F24" s="474">
        <v>134</v>
      </c>
      <c r="G24" s="474">
        <v>107</v>
      </c>
      <c r="H24" s="474">
        <v>53</v>
      </c>
      <c r="I24" s="474">
        <v>26</v>
      </c>
      <c r="J24" s="474">
        <v>3</v>
      </c>
      <c r="K24" s="474">
        <v>1</v>
      </c>
      <c r="L24" s="476">
        <v>2.55</v>
      </c>
      <c r="M24" s="474">
        <v>1040</v>
      </c>
      <c r="N24" s="474" t="s">
        <v>740</v>
      </c>
      <c r="O24" s="474" t="s">
        <v>740</v>
      </c>
      <c r="P24" s="474">
        <v>322</v>
      </c>
      <c r="Q24" s="474">
        <v>294</v>
      </c>
      <c r="R24" s="474">
        <v>106</v>
      </c>
      <c r="S24" s="474">
        <v>149</v>
      </c>
      <c r="T24" s="474">
        <v>1</v>
      </c>
      <c r="U24" s="474">
        <v>38</v>
      </c>
      <c r="V24" s="474">
        <v>7</v>
      </c>
      <c r="W24" s="474">
        <v>13</v>
      </c>
      <c r="X24" s="474" t="s">
        <v>740</v>
      </c>
      <c r="Y24" s="474">
        <v>8</v>
      </c>
      <c r="Z24" s="474">
        <v>19</v>
      </c>
      <c r="AA24" s="474">
        <v>2</v>
      </c>
      <c r="AB24" s="317" t="s">
        <v>776</v>
      </c>
    </row>
    <row r="25" spans="1:28" s="150" customFormat="1" ht="12" customHeight="1">
      <c r="A25" s="148"/>
      <c r="B25" s="148"/>
      <c r="C25" s="149"/>
      <c r="D25" s="474"/>
      <c r="E25" s="474"/>
      <c r="F25" s="474"/>
      <c r="G25" s="474"/>
      <c r="H25" s="474"/>
      <c r="I25" s="474"/>
      <c r="J25" s="474"/>
      <c r="K25" s="474"/>
      <c r="L25" s="476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317"/>
    </row>
    <row r="26" spans="1:28" s="150" customFormat="1" ht="12" customHeight="1">
      <c r="A26" s="148"/>
      <c r="B26" s="148" t="s">
        <v>165</v>
      </c>
      <c r="C26" s="149"/>
      <c r="D26" s="474">
        <v>1109</v>
      </c>
      <c r="E26" s="474">
        <v>215</v>
      </c>
      <c r="F26" s="474">
        <v>414</v>
      </c>
      <c r="G26" s="474">
        <v>240</v>
      </c>
      <c r="H26" s="474">
        <v>170</v>
      </c>
      <c r="I26" s="474">
        <v>56</v>
      </c>
      <c r="J26" s="474">
        <v>11</v>
      </c>
      <c r="K26" s="474">
        <v>3</v>
      </c>
      <c r="L26" s="476">
        <v>2.53</v>
      </c>
      <c r="M26" s="474">
        <v>2811</v>
      </c>
      <c r="N26" s="474" t="s">
        <v>740</v>
      </c>
      <c r="O26" s="474" t="s">
        <v>740</v>
      </c>
      <c r="P26" s="474">
        <v>889</v>
      </c>
      <c r="Q26" s="474">
        <v>791</v>
      </c>
      <c r="R26" s="474">
        <v>334</v>
      </c>
      <c r="S26" s="474">
        <v>355</v>
      </c>
      <c r="T26" s="474">
        <v>15</v>
      </c>
      <c r="U26" s="474">
        <v>87</v>
      </c>
      <c r="V26" s="474">
        <v>14</v>
      </c>
      <c r="W26" s="474">
        <v>43</v>
      </c>
      <c r="X26" s="474">
        <v>4</v>
      </c>
      <c r="Y26" s="474">
        <v>37</v>
      </c>
      <c r="Z26" s="474">
        <v>63</v>
      </c>
      <c r="AA26" s="474">
        <v>5</v>
      </c>
      <c r="AB26" s="317" t="s">
        <v>777</v>
      </c>
    </row>
    <row r="27" spans="1:28" s="150" customFormat="1" ht="12" customHeight="1">
      <c r="A27" s="148"/>
      <c r="B27" s="148" t="s">
        <v>168</v>
      </c>
      <c r="C27" s="149"/>
      <c r="D27" s="474">
        <v>610</v>
      </c>
      <c r="E27" s="474">
        <v>91</v>
      </c>
      <c r="F27" s="474">
        <v>167</v>
      </c>
      <c r="G27" s="474">
        <v>149</v>
      </c>
      <c r="H27" s="474">
        <v>151</v>
      </c>
      <c r="I27" s="474">
        <v>35</v>
      </c>
      <c r="J27" s="474">
        <v>16</v>
      </c>
      <c r="K27" s="474">
        <v>1</v>
      </c>
      <c r="L27" s="476">
        <v>2.88</v>
      </c>
      <c r="M27" s="474">
        <v>1755</v>
      </c>
      <c r="N27" s="474" t="s">
        <v>740</v>
      </c>
      <c r="O27" s="474" t="s">
        <v>740</v>
      </c>
      <c r="P27" s="474">
        <v>518</v>
      </c>
      <c r="Q27" s="474">
        <v>461</v>
      </c>
      <c r="R27" s="474">
        <v>130</v>
      </c>
      <c r="S27" s="474">
        <v>279</v>
      </c>
      <c r="T27" s="474">
        <v>5</v>
      </c>
      <c r="U27" s="474">
        <v>47</v>
      </c>
      <c r="V27" s="474">
        <v>12</v>
      </c>
      <c r="W27" s="474">
        <v>27</v>
      </c>
      <c r="X27" s="474">
        <v>1</v>
      </c>
      <c r="Y27" s="474">
        <v>17</v>
      </c>
      <c r="Z27" s="474">
        <v>40</v>
      </c>
      <c r="AA27" s="474">
        <v>1</v>
      </c>
      <c r="AB27" s="317" t="s">
        <v>778</v>
      </c>
    </row>
    <row r="28" spans="1:28" s="150" customFormat="1" ht="12" customHeight="1">
      <c r="A28" s="148"/>
      <c r="B28" s="148" t="s">
        <v>171</v>
      </c>
      <c r="C28" s="149"/>
      <c r="D28" s="474">
        <v>1093</v>
      </c>
      <c r="E28" s="474">
        <v>395</v>
      </c>
      <c r="F28" s="474">
        <v>302</v>
      </c>
      <c r="G28" s="474">
        <v>193</v>
      </c>
      <c r="H28" s="474">
        <v>156</v>
      </c>
      <c r="I28" s="474">
        <v>39</v>
      </c>
      <c r="J28" s="474">
        <v>7</v>
      </c>
      <c r="K28" s="474">
        <v>1</v>
      </c>
      <c r="L28" s="476">
        <v>2.24</v>
      </c>
      <c r="M28" s="474">
        <v>2446</v>
      </c>
      <c r="N28" s="474" t="s">
        <v>740</v>
      </c>
      <c r="O28" s="474" t="s">
        <v>740</v>
      </c>
      <c r="P28" s="474">
        <v>692</v>
      </c>
      <c r="Q28" s="474">
        <v>621</v>
      </c>
      <c r="R28" s="474">
        <v>210</v>
      </c>
      <c r="S28" s="474">
        <v>303</v>
      </c>
      <c r="T28" s="474">
        <v>11</v>
      </c>
      <c r="U28" s="474">
        <v>97</v>
      </c>
      <c r="V28" s="474">
        <v>17</v>
      </c>
      <c r="W28" s="474">
        <v>21</v>
      </c>
      <c r="X28" s="474">
        <v>13</v>
      </c>
      <c r="Y28" s="474">
        <v>20</v>
      </c>
      <c r="Z28" s="474">
        <v>32</v>
      </c>
      <c r="AA28" s="474">
        <v>6</v>
      </c>
      <c r="AB28" s="317" t="s">
        <v>779</v>
      </c>
    </row>
    <row r="29" spans="1:28" s="150" customFormat="1" ht="12" customHeight="1">
      <c r="A29" s="148"/>
      <c r="B29" s="148" t="s">
        <v>174</v>
      </c>
      <c r="C29" s="149"/>
      <c r="D29" s="474">
        <v>1574</v>
      </c>
      <c r="E29" s="474">
        <v>555</v>
      </c>
      <c r="F29" s="474">
        <v>463</v>
      </c>
      <c r="G29" s="474">
        <v>291</v>
      </c>
      <c r="H29" s="474">
        <v>193</v>
      </c>
      <c r="I29" s="474">
        <v>52</v>
      </c>
      <c r="J29" s="474">
        <v>14</v>
      </c>
      <c r="K29" s="474">
        <v>6</v>
      </c>
      <c r="L29" s="476">
        <v>2.23</v>
      </c>
      <c r="M29" s="474">
        <v>3513</v>
      </c>
      <c r="N29" s="474">
        <v>1</v>
      </c>
      <c r="O29" s="474">
        <v>3</v>
      </c>
      <c r="P29" s="474">
        <v>1013</v>
      </c>
      <c r="Q29" s="474">
        <v>908</v>
      </c>
      <c r="R29" s="474">
        <v>323</v>
      </c>
      <c r="S29" s="474">
        <v>416</v>
      </c>
      <c r="T29" s="474">
        <v>13</v>
      </c>
      <c r="U29" s="474">
        <v>156</v>
      </c>
      <c r="V29" s="474">
        <v>25</v>
      </c>
      <c r="W29" s="474">
        <v>35</v>
      </c>
      <c r="X29" s="474">
        <v>12</v>
      </c>
      <c r="Y29" s="474">
        <v>33</v>
      </c>
      <c r="Z29" s="474">
        <v>58</v>
      </c>
      <c r="AA29" s="474">
        <v>6</v>
      </c>
      <c r="AB29" s="317" t="s">
        <v>780</v>
      </c>
    </row>
    <row r="30" spans="1:28" s="150" customFormat="1" ht="12" customHeight="1">
      <c r="A30" s="148"/>
      <c r="B30" s="148" t="s">
        <v>177</v>
      </c>
      <c r="C30" s="149"/>
      <c r="D30" s="474">
        <v>1427</v>
      </c>
      <c r="E30" s="474">
        <v>441</v>
      </c>
      <c r="F30" s="474">
        <v>441</v>
      </c>
      <c r="G30" s="474">
        <v>273</v>
      </c>
      <c r="H30" s="474">
        <v>182</v>
      </c>
      <c r="I30" s="474">
        <v>68</v>
      </c>
      <c r="J30" s="474">
        <v>20</v>
      </c>
      <c r="K30" s="474">
        <v>2</v>
      </c>
      <c r="L30" s="476">
        <v>2.34</v>
      </c>
      <c r="M30" s="474">
        <v>3345</v>
      </c>
      <c r="N30" s="474">
        <v>1</v>
      </c>
      <c r="O30" s="474">
        <v>22</v>
      </c>
      <c r="P30" s="474">
        <v>973</v>
      </c>
      <c r="Q30" s="474">
        <v>876</v>
      </c>
      <c r="R30" s="474">
        <v>326</v>
      </c>
      <c r="S30" s="474">
        <v>417</v>
      </c>
      <c r="T30" s="474">
        <v>12</v>
      </c>
      <c r="U30" s="474">
        <v>121</v>
      </c>
      <c r="V30" s="474">
        <v>21</v>
      </c>
      <c r="W30" s="474">
        <v>41</v>
      </c>
      <c r="X30" s="474">
        <v>6</v>
      </c>
      <c r="Y30" s="474">
        <v>29</v>
      </c>
      <c r="Z30" s="474">
        <v>62</v>
      </c>
      <c r="AA30" s="474">
        <v>13</v>
      </c>
      <c r="AB30" s="317" t="s">
        <v>781</v>
      </c>
    </row>
    <row r="31" spans="1:28" s="150" customFormat="1" ht="12" customHeight="1">
      <c r="A31" s="148"/>
      <c r="B31" s="148"/>
      <c r="C31" s="149"/>
      <c r="D31" s="474"/>
      <c r="E31" s="474"/>
      <c r="F31" s="474"/>
      <c r="G31" s="474"/>
      <c r="H31" s="474"/>
      <c r="I31" s="474"/>
      <c r="J31" s="474"/>
      <c r="K31" s="474"/>
      <c r="L31" s="476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317"/>
    </row>
    <row r="32" spans="1:28" s="150" customFormat="1" ht="12" customHeight="1">
      <c r="A32" s="148"/>
      <c r="B32" s="148" t="s">
        <v>183</v>
      </c>
      <c r="C32" s="149"/>
      <c r="D32" s="474">
        <v>1248</v>
      </c>
      <c r="E32" s="474">
        <v>311</v>
      </c>
      <c r="F32" s="474">
        <v>417</v>
      </c>
      <c r="G32" s="474">
        <v>262</v>
      </c>
      <c r="H32" s="474">
        <v>199</v>
      </c>
      <c r="I32" s="474">
        <v>45</v>
      </c>
      <c r="J32" s="474">
        <v>11</v>
      </c>
      <c r="K32" s="474">
        <v>3</v>
      </c>
      <c r="L32" s="476">
        <v>2.44</v>
      </c>
      <c r="M32" s="474">
        <v>3040</v>
      </c>
      <c r="N32" s="474" t="s">
        <v>740</v>
      </c>
      <c r="O32" s="474" t="s">
        <v>740</v>
      </c>
      <c r="P32" s="474">
        <v>932</v>
      </c>
      <c r="Q32" s="474">
        <v>851</v>
      </c>
      <c r="R32" s="474">
        <v>311</v>
      </c>
      <c r="S32" s="474">
        <v>400</v>
      </c>
      <c r="T32" s="474">
        <v>18</v>
      </c>
      <c r="U32" s="474">
        <v>122</v>
      </c>
      <c r="V32" s="474">
        <v>17</v>
      </c>
      <c r="W32" s="474">
        <v>29</v>
      </c>
      <c r="X32" s="474">
        <v>7</v>
      </c>
      <c r="Y32" s="474">
        <v>28</v>
      </c>
      <c r="Z32" s="474">
        <v>50</v>
      </c>
      <c r="AA32" s="474">
        <v>5</v>
      </c>
      <c r="AB32" s="317" t="s">
        <v>782</v>
      </c>
    </row>
    <row r="33" spans="1:28" s="150" customFormat="1" ht="12" customHeight="1">
      <c r="A33" s="148"/>
      <c r="B33" s="148" t="s">
        <v>186</v>
      </c>
      <c r="C33" s="149"/>
      <c r="D33" s="474">
        <v>1005</v>
      </c>
      <c r="E33" s="474">
        <v>197</v>
      </c>
      <c r="F33" s="474">
        <v>364</v>
      </c>
      <c r="G33" s="474">
        <v>230</v>
      </c>
      <c r="H33" s="474">
        <v>146</v>
      </c>
      <c r="I33" s="474">
        <v>48</v>
      </c>
      <c r="J33" s="474">
        <v>17</v>
      </c>
      <c r="K33" s="474">
        <v>3</v>
      </c>
      <c r="L33" s="476">
        <v>2.55</v>
      </c>
      <c r="M33" s="474">
        <v>2564</v>
      </c>
      <c r="N33" s="474" t="s">
        <v>740</v>
      </c>
      <c r="O33" s="474" t="s">
        <v>740</v>
      </c>
      <c r="P33" s="474">
        <v>802</v>
      </c>
      <c r="Q33" s="474">
        <v>704</v>
      </c>
      <c r="R33" s="474">
        <v>291</v>
      </c>
      <c r="S33" s="474">
        <v>318</v>
      </c>
      <c r="T33" s="474">
        <v>9</v>
      </c>
      <c r="U33" s="474">
        <v>86</v>
      </c>
      <c r="V33" s="474">
        <v>22</v>
      </c>
      <c r="W33" s="474">
        <v>39</v>
      </c>
      <c r="X33" s="474">
        <v>7</v>
      </c>
      <c r="Y33" s="474">
        <v>30</v>
      </c>
      <c r="Z33" s="474">
        <v>60</v>
      </c>
      <c r="AA33" s="474">
        <v>6</v>
      </c>
      <c r="AB33" s="317" t="s">
        <v>783</v>
      </c>
    </row>
    <row r="34" spans="1:28" s="150" customFormat="1" ht="12" customHeight="1">
      <c r="A34" s="148"/>
      <c r="B34" s="148" t="s">
        <v>189</v>
      </c>
      <c r="C34" s="149"/>
      <c r="D34" s="474">
        <v>619</v>
      </c>
      <c r="E34" s="474">
        <v>115</v>
      </c>
      <c r="F34" s="474">
        <v>185</v>
      </c>
      <c r="G34" s="474">
        <v>140</v>
      </c>
      <c r="H34" s="474">
        <v>106</v>
      </c>
      <c r="I34" s="474">
        <v>44</v>
      </c>
      <c r="J34" s="474">
        <v>20</v>
      </c>
      <c r="K34" s="474">
        <v>9</v>
      </c>
      <c r="L34" s="476">
        <v>2.8</v>
      </c>
      <c r="M34" s="474">
        <v>1734</v>
      </c>
      <c r="N34" s="474">
        <v>2</v>
      </c>
      <c r="O34" s="474">
        <v>121</v>
      </c>
      <c r="P34" s="474">
        <v>503</v>
      </c>
      <c r="Q34" s="474">
        <v>408</v>
      </c>
      <c r="R34" s="474">
        <v>154</v>
      </c>
      <c r="S34" s="474">
        <v>202</v>
      </c>
      <c r="T34" s="474">
        <v>7</v>
      </c>
      <c r="U34" s="474">
        <v>45</v>
      </c>
      <c r="V34" s="474">
        <v>22</v>
      </c>
      <c r="W34" s="474">
        <v>45</v>
      </c>
      <c r="X34" s="474" t="s">
        <v>740</v>
      </c>
      <c r="Y34" s="474">
        <v>28</v>
      </c>
      <c r="Z34" s="474">
        <v>69</v>
      </c>
      <c r="AA34" s="474">
        <v>1</v>
      </c>
      <c r="AB34" s="317" t="s">
        <v>189</v>
      </c>
    </row>
    <row r="35" spans="1:28" s="150" customFormat="1" ht="12" customHeight="1">
      <c r="A35" s="148"/>
      <c r="B35" s="148" t="s">
        <v>191</v>
      </c>
      <c r="C35" s="149"/>
      <c r="D35" s="474">
        <v>826</v>
      </c>
      <c r="E35" s="474">
        <v>177</v>
      </c>
      <c r="F35" s="474">
        <v>291</v>
      </c>
      <c r="G35" s="474">
        <v>178</v>
      </c>
      <c r="H35" s="474">
        <v>125</v>
      </c>
      <c r="I35" s="474">
        <v>45</v>
      </c>
      <c r="J35" s="474">
        <v>6</v>
      </c>
      <c r="K35" s="474">
        <v>4</v>
      </c>
      <c r="L35" s="476">
        <v>2.52</v>
      </c>
      <c r="M35" s="474">
        <v>2082</v>
      </c>
      <c r="N35" s="474" t="s">
        <v>740</v>
      </c>
      <c r="O35" s="474" t="s">
        <v>740</v>
      </c>
      <c r="P35" s="474">
        <v>646</v>
      </c>
      <c r="Q35" s="474">
        <v>579</v>
      </c>
      <c r="R35" s="474">
        <v>216</v>
      </c>
      <c r="S35" s="474">
        <v>268</v>
      </c>
      <c r="T35" s="474">
        <v>12</v>
      </c>
      <c r="U35" s="474">
        <v>83</v>
      </c>
      <c r="V35" s="474">
        <v>14</v>
      </c>
      <c r="W35" s="474">
        <v>34</v>
      </c>
      <c r="X35" s="474">
        <v>6</v>
      </c>
      <c r="Y35" s="474">
        <v>13</v>
      </c>
      <c r="Z35" s="474">
        <v>41</v>
      </c>
      <c r="AA35" s="474">
        <v>3</v>
      </c>
      <c r="AB35" s="317" t="s">
        <v>784</v>
      </c>
    </row>
    <row r="36" spans="1:28" s="150" customFormat="1" ht="12" customHeight="1">
      <c r="A36" s="148"/>
      <c r="B36" s="148" t="s">
        <v>194</v>
      </c>
      <c r="C36" s="149"/>
      <c r="D36" s="474">
        <v>215</v>
      </c>
      <c r="E36" s="474">
        <v>30</v>
      </c>
      <c r="F36" s="474">
        <v>68</v>
      </c>
      <c r="G36" s="474">
        <v>39</v>
      </c>
      <c r="H36" s="474">
        <v>47</v>
      </c>
      <c r="I36" s="474">
        <v>15</v>
      </c>
      <c r="J36" s="474">
        <v>7</v>
      </c>
      <c r="K36" s="474">
        <v>9</v>
      </c>
      <c r="L36" s="476">
        <v>3.13</v>
      </c>
      <c r="M36" s="474">
        <v>673</v>
      </c>
      <c r="N36" s="474">
        <v>6</v>
      </c>
      <c r="O36" s="474">
        <v>127</v>
      </c>
      <c r="P36" s="474">
        <v>184</v>
      </c>
      <c r="Q36" s="474">
        <v>158</v>
      </c>
      <c r="R36" s="474">
        <v>54</v>
      </c>
      <c r="S36" s="474">
        <v>83</v>
      </c>
      <c r="T36" s="474">
        <v>3</v>
      </c>
      <c r="U36" s="474">
        <v>18</v>
      </c>
      <c r="V36" s="474">
        <v>4</v>
      </c>
      <c r="W36" s="474">
        <v>11</v>
      </c>
      <c r="X36" s="474" t="s">
        <v>740</v>
      </c>
      <c r="Y36" s="474">
        <v>11</v>
      </c>
      <c r="Z36" s="474">
        <v>20</v>
      </c>
      <c r="AA36" s="474">
        <v>1</v>
      </c>
      <c r="AB36" s="317" t="s">
        <v>785</v>
      </c>
    </row>
    <row r="37" spans="1:28" s="150" customFormat="1" ht="12" customHeight="1">
      <c r="A37" s="148"/>
      <c r="B37" s="148"/>
      <c r="C37" s="149"/>
      <c r="D37" s="474"/>
      <c r="E37" s="474"/>
      <c r="F37" s="474"/>
      <c r="G37" s="474"/>
      <c r="H37" s="474"/>
      <c r="I37" s="474"/>
      <c r="J37" s="474"/>
      <c r="K37" s="474"/>
      <c r="L37" s="476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317"/>
    </row>
    <row r="38" spans="1:28" s="150" customFormat="1" ht="12" customHeight="1">
      <c r="A38" s="148"/>
      <c r="B38" s="148" t="s">
        <v>201</v>
      </c>
      <c r="C38" s="149"/>
      <c r="D38" s="474">
        <v>333</v>
      </c>
      <c r="E38" s="474">
        <v>31</v>
      </c>
      <c r="F38" s="474">
        <v>103</v>
      </c>
      <c r="G38" s="474">
        <v>75</v>
      </c>
      <c r="H38" s="474">
        <v>91</v>
      </c>
      <c r="I38" s="474">
        <v>27</v>
      </c>
      <c r="J38" s="474">
        <v>4</v>
      </c>
      <c r="K38" s="474">
        <v>2</v>
      </c>
      <c r="L38" s="476">
        <v>3</v>
      </c>
      <c r="M38" s="474">
        <v>999</v>
      </c>
      <c r="N38" s="474" t="s">
        <v>740</v>
      </c>
      <c r="O38" s="474" t="s">
        <v>740</v>
      </c>
      <c r="P38" s="474">
        <v>301</v>
      </c>
      <c r="Q38" s="474">
        <v>270</v>
      </c>
      <c r="R38" s="474">
        <v>82</v>
      </c>
      <c r="S38" s="474">
        <v>152</v>
      </c>
      <c r="T38" s="474">
        <v>2</v>
      </c>
      <c r="U38" s="474">
        <v>34</v>
      </c>
      <c r="V38" s="474">
        <v>2</v>
      </c>
      <c r="W38" s="474">
        <v>14</v>
      </c>
      <c r="X38" s="474" t="s">
        <v>740</v>
      </c>
      <c r="Y38" s="474">
        <v>15</v>
      </c>
      <c r="Z38" s="474">
        <v>23</v>
      </c>
      <c r="AA38" s="474">
        <v>1</v>
      </c>
      <c r="AB38" s="317" t="s">
        <v>786</v>
      </c>
    </row>
    <row r="39" spans="1:28" s="150" customFormat="1" ht="12" customHeight="1">
      <c r="A39" s="148"/>
      <c r="B39" s="148" t="s">
        <v>205</v>
      </c>
      <c r="C39" s="149"/>
      <c r="D39" s="474">
        <v>558</v>
      </c>
      <c r="E39" s="474">
        <v>68</v>
      </c>
      <c r="F39" s="474">
        <v>160</v>
      </c>
      <c r="G39" s="474">
        <v>125</v>
      </c>
      <c r="H39" s="474">
        <v>147</v>
      </c>
      <c r="I39" s="474">
        <v>45</v>
      </c>
      <c r="J39" s="474">
        <v>11</v>
      </c>
      <c r="K39" s="474">
        <v>2</v>
      </c>
      <c r="L39" s="476">
        <v>2.97</v>
      </c>
      <c r="M39" s="474">
        <v>1656</v>
      </c>
      <c r="N39" s="474" t="s">
        <v>740</v>
      </c>
      <c r="O39" s="474" t="s">
        <v>740</v>
      </c>
      <c r="P39" s="474">
        <v>486</v>
      </c>
      <c r="Q39" s="474">
        <v>431</v>
      </c>
      <c r="R39" s="474">
        <v>121</v>
      </c>
      <c r="S39" s="474">
        <v>262</v>
      </c>
      <c r="T39" s="474">
        <v>3</v>
      </c>
      <c r="U39" s="474">
        <v>45</v>
      </c>
      <c r="V39" s="474">
        <v>5</v>
      </c>
      <c r="W39" s="474">
        <v>31</v>
      </c>
      <c r="X39" s="474">
        <v>5</v>
      </c>
      <c r="Y39" s="474">
        <v>14</v>
      </c>
      <c r="Z39" s="474">
        <v>37</v>
      </c>
      <c r="AA39" s="474">
        <v>4</v>
      </c>
      <c r="AB39" s="317" t="s">
        <v>787</v>
      </c>
    </row>
    <row r="40" spans="1:28" s="150" customFormat="1" ht="12" customHeight="1">
      <c r="A40" s="148"/>
      <c r="B40" s="148" t="s">
        <v>209</v>
      </c>
      <c r="C40" s="149"/>
      <c r="D40" s="474">
        <v>444</v>
      </c>
      <c r="E40" s="474">
        <v>60</v>
      </c>
      <c r="F40" s="474">
        <v>101</v>
      </c>
      <c r="G40" s="474">
        <v>114</v>
      </c>
      <c r="H40" s="474">
        <v>124</v>
      </c>
      <c r="I40" s="474">
        <v>34</v>
      </c>
      <c r="J40" s="474">
        <v>10</v>
      </c>
      <c r="K40" s="474">
        <v>1</v>
      </c>
      <c r="L40" s="476">
        <v>3.01</v>
      </c>
      <c r="M40" s="474">
        <v>1337</v>
      </c>
      <c r="N40" s="474" t="s">
        <v>740</v>
      </c>
      <c r="O40" s="474" t="s">
        <v>740</v>
      </c>
      <c r="P40" s="474">
        <v>384</v>
      </c>
      <c r="Q40" s="474">
        <v>346</v>
      </c>
      <c r="R40" s="474">
        <v>81</v>
      </c>
      <c r="S40" s="474">
        <v>236</v>
      </c>
      <c r="T40" s="474">
        <v>4</v>
      </c>
      <c r="U40" s="474">
        <v>25</v>
      </c>
      <c r="V40" s="474">
        <v>4</v>
      </c>
      <c r="W40" s="474">
        <v>25</v>
      </c>
      <c r="X40" s="474">
        <v>1</v>
      </c>
      <c r="Y40" s="474">
        <v>8</v>
      </c>
      <c r="Z40" s="474">
        <v>31</v>
      </c>
      <c r="AA40" s="474" t="s">
        <v>740</v>
      </c>
      <c r="AB40" s="317" t="s">
        <v>788</v>
      </c>
    </row>
    <row r="41" spans="1:28" s="150" customFormat="1" ht="12" customHeight="1">
      <c r="A41" s="148"/>
      <c r="B41" s="148" t="s">
        <v>211</v>
      </c>
      <c r="C41" s="149"/>
      <c r="D41" s="474" t="s">
        <v>740</v>
      </c>
      <c r="E41" s="474" t="s">
        <v>740</v>
      </c>
      <c r="F41" s="474" t="s">
        <v>740</v>
      </c>
      <c r="G41" s="474" t="s">
        <v>740</v>
      </c>
      <c r="H41" s="474" t="s">
        <v>740</v>
      </c>
      <c r="I41" s="474" t="s">
        <v>740</v>
      </c>
      <c r="J41" s="474" t="s">
        <v>740</v>
      </c>
      <c r="K41" s="474" t="s">
        <v>740</v>
      </c>
      <c r="L41" s="476" t="s">
        <v>740</v>
      </c>
      <c r="M41" s="474" t="s">
        <v>740</v>
      </c>
      <c r="N41" s="474" t="s">
        <v>740</v>
      </c>
      <c r="O41" s="474" t="s">
        <v>740</v>
      </c>
      <c r="P41" s="474" t="s">
        <v>740</v>
      </c>
      <c r="Q41" s="474" t="s">
        <v>740</v>
      </c>
      <c r="R41" s="474" t="s">
        <v>740</v>
      </c>
      <c r="S41" s="474" t="s">
        <v>740</v>
      </c>
      <c r="T41" s="474" t="s">
        <v>740</v>
      </c>
      <c r="U41" s="474" t="s">
        <v>740</v>
      </c>
      <c r="V41" s="474" t="s">
        <v>740</v>
      </c>
      <c r="W41" s="474" t="s">
        <v>740</v>
      </c>
      <c r="X41" s="474" t="s">
        <v>740</v>
      </c>
      <c r="Y41" s="474" t="s">
        <v>740</v>
      </c>
      <c r="Z41" s="474" t="s">
        <v>740</v>
      </c>
      <c r="AA41" s="474" t="s">
        <v>740</v>
      </c>
      <c r="AB41" s="317" t="s">
        <v>211</v>
      </c>
    </row>
    <row r="42" spans="1:28" s="150" customFormat="1" ht="12" customHeight="1">
      <c r="A42" s="148"/>
      <c r="B42" s="148" t="s">
        <v>214</v>
      </c>
      <c r="C42" s="149"/>
      <c r="D42" s="474" t="s">
        <v>740</v>
      </c>
      <c r="E42" s="474" t="s">
        <v>740</v>
      </c>
      <c r="F42" s="474" t="s">
        <v>740</v>
      </c>
      <c r="G42" s="474" t="s">
        <v>740</v>
      </c>
      <c r="H42" s="474" t="s">
        <v>740</v>
      </c>
      <c r="I42" s="474" t="s">
        <v>740</v>
      </c>
      <c r="J42" s="474" t="s">
        <v>740</v>
      </c>
      <c r="K42" s="474" t="s">
        <v>740</v>
      </c>
      <c r="L42" s="476" t="s">
        <v>740</v>
      </c>
      <c r="M42" s="474" t="s">
        <v>740</v>
      </c>
      <c r="N42" s="474" t="s">
        <v>740</v>
      </c>
      <c r="O42" s="474" t="s">
        <v>740</v>
      </c>
      <c r="P42" s="474" t="s">
        <v>740</v>
      </c>
      <c r="Q42" s="474" t="s">
        <v>740</v>
      </c>
      <c r="R42" s="474" t="s">
        <v>740</v>
      </c>
      <c r="S42" s="474" t="s">
        <v>740</v>
      </c>
      <c r="T42" s="474" t="s">
        <v>740</v>
      </c>
      <c r="U42" s="474" t="s">
        <v>740</v>
      </c>
      <c r="V42" s="474" t="s">
        <v>740</v>
      </c>
      <c r="W42" s="474" t="s">
        <v>740</v>
      </c>
      <c r="X42" s="474" t="s">
        <v>740</v>
      </c>
      <c r="Y42" s="474" t="s">
        <v>740</v>
      </c>
      <c r="Z42" s="474" t="s">
        <v>740</v>
      </c>
      <c r="AA42" s="474" t="s">
        <v>740</v>
      </c>
      <c r="AB42" s="317" t="s">
        <v>789</v>
      </c>
    </row>
    <row r="43" spans="1:28" s="150" customFormat="1" ht="12" customHeight="1">
      <c r="A43" s="148"/>
      <c r="B43" s="148"/>
      <c r="C43" s="149"/>
      <c r="D43" s="474"/>
      <c r="E43" s="474"/>
      <c r="F43" s="474"/>
      <c r="G43" s="474"/>
      <c r="H43" s="474"/>
      <c r="I43" s="474"/>
      <c r="J43" s="474"/>
      <c r="K43" s="474"/>
      <c r="L43" s="476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317"/>
    </row>
    <row r="44" spans="1:28" s="150" customFormat="1" ht="12" customHeight="1">
      <c r="A44" s="148"/>
      <c r="B44" s="148" t="s">
        <v>221</v>
      </c>
      <c r="C44" s="149"/>
      <c r="D44" s="474">
        <v>529</v>
      </c>
      <c r="E44" s="474">
        <v>100</v>
      </c>
      <c r="F44" s="474">
        <v>163</v>
      </c>
      <c r="G44" s="474">
        <v>114</v>
      </c>
      <c r="H44" s="474">
        <v>89</v>
      </c>
      <c r="I44" s="474">
        <v>37</v>
      </c>
      <c r="J44" s="474">
        <v>16</v>
      </c>
      <c r="K44" s="474">
        <v>10</v>
      </c>
      <c r="L44" s="476">
        <v>2.79</v>
      </c>
      <c r="M44" s="474">
        <v>1476</v>
      </c>
      <c r="N44" s="474">
        <v>9</v>
      </c>
      <c r="O44" s="474">
        <v>830</v>
      </c>
      <c r="P44" s="474">
        <v>427</v>
      </c>
      <c r="Q44" s="474">
        <v>357</v>
      </c>
      <c r="R44" s="474">
        <v>134</v>
      </c>
      <c r="S44" s="474">
        <v>183</v>
      </c>
      <c r="T44" s="474">
        <v>5</v>
      </c>
      <c r="U44" s="474">
        <v>35</v>
      </c>
      <c r="V44" s="474">
        <v>13</v>
      </c>
      <c r="W44" s="474">
        <v>43</v>
      </c>
      <c r="X44" s="474">
        <v>2</v>
      </c>
      <c r="Y44" s="474">
        <v>12</v>
      </c>
      <c r="Z44" s="474">
        <v>53</v>
      </c>
      <c r="AA44" s="474">
        <v>2</v>
      </c>
      <c r="AB44" s="317" t="s">
        <v>221</v>
      </c>
    </row>
    <row r="45" spans="1:28" s="150" customFormat="1" ht="12" customHeight="1">
      <c r="A45" s="148"/>
      <c r="B45" s="148" t="s">
        <v>225</v>
      </c>
      <c r="C45" s="149"/>
      <c r="D45" s="474">
        <v>3332</v>
      </c>
      <c r="E45" s="474">
        <v>567</v>
      </c>
      <c r="F45" s="474">
        <v>1109</v>
      </c>
      <c r="G45" s="474">
        <v>756</v>
      </c>
      <c r="H45" s="474">
        <v>637</v>
      </c>
      <c r="I45" s="474">
        <v>179</v>
      </c>
      <c r="J45" s="474">
        <v>60</v>
      </c>
      <c r="K45" s="474">
        <v>24</v>
      </c>
      <c r="L45" s="476">
        <v>2.71</v>
      </c>
      <c r="M45" s="474">
        <v>9032</v>
      </c>
      <c r="N45" s="474">
        <v>6</v>
      </c>
      <c r="O45" s="474">
        <v>307</v>
      </c>
      <c r="P45" s="474">
        <v>2752</v>
      </c>
      <c r="Q45" s="474">
        <v>2407</v>
      </c>
      <c r="R45" s="474">
        <v>886</v>
      </c>
      <c r="S45" s="474">
        <v>1245</v>
      </c>
      <c r="T45" s="474">
        <v>27</v>
      </c>
      <c r="U45" s="474">
        <v>249</v>
      </c>
      <c r="V45" s="474">
        <v>61</v>
      </c>
      <c r="W45" s="474">
        <v>170</v>
      </c>
      <c r="X45" s="474">
        <v>25</v>
      </c>
      <c r="Y45" s="474">
        <v>89</v>
      </c>
      <c r="Z45" s="474">
        <v>230</v>
      </c>
      <c r="AA45" s="474">
        <v>13</v>
      </c>
      <c r="AB45" s="317" t="s">
        <v>225</v>
      </c>
    </row>
    <row r="46" spans="1:28" s="150" customFormat="1" ht="12" customHeight="1">
      <c r="A46" s="148"/>
      <c r="B46" s="148" t="s">
        <v>228</v>
      </c>
      <c r="C46" s="149"/>
      <c r="D46" s="474">
        <v>945</v>
      </c>
      <c r="E46" s="474">
        <v>193</v>
      </c>
      <c r="F46" s="474">
        <v>327</v>
      </c>
      <c r="G46" s="474">
        <v>198</v>
      </c>
      <c r="H46" s="474">
        <v>163</v>
      </c>
      <c r="I46" s="474">
        <v>46</v>
      </c>
      <c r="J46" s="474">
        <v>13</v>
      </c>
      <c r="K46" s="474">
        <v>5</v>
      </c>
      <c r="L46" s="476">
        <v>2.58</v>
      </c>
      <c r="M46" s="474">
        <v>2436</v>
      </c>
      <c r="N46" s="474" t="s">
        <v>740</v>
      </c>
      <c r="O46" s="474" t="s">
        <v>740</v>
      </c>
      <c r="P46" s="474">
        <v>746</v>
      </c>
      <c r="Q46" s="474">
        <v>649</v>
      </c>
      <c r="R46" s="474">
        <v>262</v>
      </c>
      <c r="S46" s="474">
        <v>317</v>
      </c>
      <c r="T46" s="474">
        <v>9</v>
      </c>
      <c r="U46" s="474">
        <v>61</v>
      </c>
      <c r="V46" s="474">
        <v>22</v>
      </c>
      <c r="W46" s="474">
        <v>41</v>
      </c>
      <c r="X46" s="474">
        <v>7</v>
      </c>
      <c r="Y46" s="474">
        <v>27</v>
      </c>
      <c r="Z46" s="474">
        <v>59</v>
      </c>
      <c r="AA46" s="474">
        <v>6</v>
      </c>
      <c r="AB46" s="317" t="s">
        <v>228</v>
      </c>
    </row>
    <row r="47" spans="1:28" s="150" customFormat="1" ht="12" customHeight="1">
      <c r="A47" s="148"/>
      <c r="B47" s="148" t="s">
        <v>230</v>
      </c>
      <c r="C47" s="149"/>
      <c r="D47" s="474">
        <v>224</v>
      </c>
      <c r="E47" s="474">
        <v>37</v>
      </c>
      <c r="F47" s="474">
        <v>68</v>
      </c>
      <c r="G47" s="474">
        <v>55</v>
      </c>
      <c r="H47" s="474">
        <v>47</v>
      </c>
      <c r="I47" s="474">
        <v>13</v>
      </c>
      <c r="J47" s="474">
        <v>3</v>
      </c>
      <c r="K47" s="474">
        <v>1</v>
      </c>
      <c r="L47" s="476">
        <v>2.75</v>
      </c>
      <c r="M47" s="474">
        <v>617</v>
      </c>
      <c r="N47" s="474" t="s">
        <v>740</v>
      </c>
      <c r="O47" s="474" t="s">
        <v>740</v>
      </c>
      <c r="P47" s="474">
        <v>186</v>
      </c>
      <c r="Q47" s="474">
        <v>165</v>
      </c>
      <c r="R47" s="474">
        <v>58</v>
      </c>
      <c r="S47" s="474">
        <v>88</v>
      </c>
      <c r="T47" s="474">
        <v>1</v>
      </c>
      <c r="U47" s="474">
        <v>18</v>
      </c>
      <c r="V47" s="474">
        <v>2</v>
      </c>
      <c r="W47" s="474">
        <v>11</v>
      </c>
      <c r="X47" s="474" t="s">
        <v>740</v>
      </c>
      <c r="Y47" s="474">
        <v>8</v>
      </c>
      <c r="Z47" s="474">
        <v>16</v>
      </c>
      <c r="AA47" s="474">
        <v>1</v>
      </c>
      <c r="AB47" s="317" t="s">
        <v>230</v>
      </c>
    </row>
    <row r="48" spans="1:28" s="150" customFormat="1" ht="12" customHeight="1">
      <c r="A48" s="148"/>
      <c r="B48" s="148" t="s">
        <v>232</v>
      </c>
      <c r="C48" s="149"/>
      <c r="D48" s="474">
        <v>813</v>
      </c>
      <c r="E48" s="474">
        <v>215</v>
      </c>
      <c r="F48" s="474">
        <v>269</v>
      </c>
      <c r="G48" s="474">
        <v>173</v>
      </c>
      <c r="H48" s="474">
        <v>112</v>
      </c>
      <c r="I48" s="474">
        <v>32</v>
      </c>
      <c r="J48" s="474">
        <v>9</v>
      </c>
      <c r="K48" s="474">
        <v>3</v>
      </c>
      <c r="L48" s="476">
        <v>2.4</v>
      </c>
      <c r="M48" s="474">
        <v>1955</v>
      </c>
      <c r="N48" s="474" t="s">
        <v>740</v>
      </c>
      <c r="O48" s="474" t="s">
        <v>740</v>
      </c>
      <c r="P48" s="474">
        <v>593</v>
      </c>
      <c r="Q48" s="474">
        <v>541</v>
      </c>
      <c r="R48" s="474">
        <v>205</v>
      </c>
      <c r="S48" s="474">
        <v>247</v>
      </c>
      <c r="T48" s="474">
        <v>8</v>
      </c>
      <c r="U48" s="474">
        <v>81</v>
      </c>
      <c r="V48" s="474">
        <v>11</v>
      </c>
      <c r="W48" s="474">
        <v>20</v>
      </c>
      <c r="X48" s="474">
        <v>6</v>
      </c>
      <c r="Y48" s="474">
        <v>15</v>
      </c>
      <c r="Z48" s="474">
        <v>28</v>
      </c>
      <c r="AA48" s="474">
        <v>5</v>
      </c>
      <c r="AB48" s="317" t="s">
        <v>790</v>
      </c>
    </row>
    <row r="49" spans="1:28" s="150" customFormat="1" ht="12" customHeight="1">
      <c r="A49" s="148"/>
      <c r="B49" s="148"/>
      <c r="C49" s="149"/>
      <c r="D49" s="474"/>
      <c r="E49" s="474"/>
      <c r="F49" s="474"/>
      <c r="G49" s="474"/>
      <c r="H49" s="474"/>
      <c r="I49" s="474"/>
      <c r="J49" s="474"/>
      <c r="K49" s="474"/>
      <c r="L49" s="476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317"/>
    </row>
    <row r="50" spans="1:28" s="150" customFormat="1" ht="12" customHeight="1">
      <c r="A50" s="148"/>
      <c r="B50" s="148" t="s">
        <v>239</v>
      </c>
      <c r="C50" s="149"/>
      <c r="D50" s="474">
        <v>1323</v>
      </c>
      <c r="E50" s="474">
        <v>404</v>
      </c>
      <c r="F50" s="474">
        <v>411</v>
      </c>
      <c r="G50" s="474">
        <v>258</v>
      </c>
      <c r="H50" s="474">
        <v>189</v>
      </c>
      <c r="I50" s="474">
        <v>47</v>
      </c>
      <c r="J50" s="474">
        <v>11</v>
      </c>
      <c r="K50" s="474">
        <v>3</v>
      </c>
      <c r="L50" s="476">
        <v>2.33</v>
      </c>
      <c r="M50" s="474">
        <v>3079</v>
      </c>
      <c r="N50" s="474" t="s">
        <v>740</v>
      </c>
      <c r="O50" s="474" t="s">
        <v>740</v>
      </c>
      <c r="P50" s="474">
        <v>913</v>
      </c>
      <c r="Q50" s="474">
        <v>819</v>
      </c>
      <c r="R50" s="474">
        <v>293</v>
      </c>
      <c r="S50" s="474">
        <v>376</v>
      </c>
      <c r="T50" s="474">
        <v>16</v>
      </c>
      <c r="U50" s="474">
        <v>134</v>
      </c>
      <c r="V50" s="474">
        <v>24</v>
      </c>
      <c r="W50" s="474">
        <v>33</v>
      </c>
      <c r="X50" s="474">
        <v>10</v>
      </c>
      <c r="Y50" s="474">
        <v>27</v>
      </c>
      <c r="Z50" s="474">
        <v>53</v>
      </c>
      <c r="AA50" s="474">
        <v>6</v>
      </c>
      <c r="AB50" s="317" t="s">
        <v>791</v>
      </c>
    </row>
    <row r="51" spans="1:28" s="150" customFormat="1" ht="12" customHeight="1">
      <c r="A51" s="148"/>
      <c r="B51" s="148" t="s">
        <v>243</v>
      </c>
      <c r="C51" s="149"/>
      <c r="D51" s="474">
        <v>1067</v>
      </c>
      <c r="E51" s="474">
        <v>329</v>
      </c>
      <c r="F51" s="474">
        <v>332</v>
      </c>
      <c r="G51" s="474">
        <v>206</v>
      </c>
      <c r="H51" s="474">
        <v>153</v>
      </c>
      <c r="I51" s="474">
        <v>33</v>
      </c>
      <c r="J51" s="474">
        <v>10</v>
      </c>
      <c r="K51" s="474">
        <v>4</v>
      </c>
      <c r="L51" s="476">
        <v>2.33</v>
      </c>
      <c r="M51" s="474">
        <v>2481</v>
      </c>
      <c r="N51" s="474" t="s">
        <v>740</v>
      </c>
      <c r="O51" s="474" t="s">
        <v>740</v>
      </c>
      <c r="P51" s="474">
        <v>731</v>
      </c>
      <c r="Q51" s="474">
        <v>663</v>
      </c>
      <c r="R51" s="474">
        <v>248</v>
      </c>
      <c r="S51" s="474">
        <v>306</v>
      </c>
      <c r="T51" s="474">
        <v>11</v>
      </c>
      <c r="U51" s="474">
        <v>98</v>
      </c>
      <c r="V51" s="474">
        <v>11</v>
      </c>
      <c r="W51" s="474">
        <v>22</v>
      </c>
      <c r="X51" s="474">
        <v>11</v>
      </c>
      <c r="Y51" s="474">
        <v>24</v>
      </c>
      <c r="Z51" s="474">
        <v>39</v>
      </c>
      <c r="AA51" s="474">
        <v>7</v>
      </c>
      <c r="AB51" s="317" t="s">
        <v>792</v>
      </c>
    </row>
    <row r="52" spans="1:28" s="150" customFormat="1" ht="12" customHeight="1">
      <c r="A52" s="148"/>
      <c r="B52" s="148" t="s">
        <v>247</v>
      </c>
      <c r="C52" s="149"/>
      <c r="D52" s="474">
        <v>1291</v>
      </c>
      <c r="E52" s="474">
        <v>439</v>
      </c>
      <c r="F52" s="474">
        <v>356</v>
      </c>
      <c r="G52" s="474">
        <v>234</v>
      </c>
      <c r="H52" s="474">
        <v>181</v>
      </c>
      <c r="I52" s="474">
        <v>57</v>
      </c>
      <c r="J52" s="474">
        <v>19</v>
      </c>
      <c r="K52" s="474">
        <v>5</v>
      </c>
      <c r="L52" s="476">
        <v>2.33</v>
      </c>
      <c r="M52" s="474">
        <v>3012</v>
      </c>
      <c r="N52" s="474" t="s">
        <v>740</v>
      </c>
      <c r="O52" s="474" t="s">
        <v>740</v>
      </c>
      <c r="P52" s="474">
        <v>833</v>
      </c>
      <c r="Q52" s="474">
        <v>729</v>
      </c>
      <c r="R52" s="474">
        <v>253</v>
      </c>
      <c r="S52" s="474">
        <v>365</v>
      </c>
      <c r="T52" s="474">
        <v>16</v>
      </c>
      <c r="U52" s="474">
        <v>95</v>
      </c>
      <c r="V52" s="474">
        <v>16</v>
      </c>
      <c r="W52" s="474">
        <v>48</v>
      </c>
      <c r="X52" s="474">
        <v>10</v>
      </c>
      <c r="Y52" s="474">
        <v>30</v>
      </c>
      <c r="Z52" s="474">
        <v>70</v>
      </c>
      <c r="AA52" s="474">
        <v>19</v>
      </c>
      <c r="AB52" s="317" t="s">
        <v>793</v>
      </c>
    </row>
    <row r="53" spans="1:28" s="150" customFormat="1" ht="12" customHeight="1">
      <c r="A53" s="148"/>
      <c r="B53" s="148" t="s">
        <v>250</v>
      </c>
      <c r="C53" s="149"/>
      <c r="D53" s="474">
        <v>1847</v>
      </c>
      <c r="E53" s="474">
        <v>630</v>
      </c>
      <c r="F53" s="474">
        <v>603</v>
      </c>
      <c r="G53" s="474">
        <v>337</v>
      </c>
      <c r="H53" s="474">
        <v>196</v>
      </c>
      <c r="I53" s="474">
        <v>67</v>
      </c>
      <c r="J53" s="474">
        <v>12</v>
      </c>
      <c r="K53" s="474">
        <v>2</v>
      </c>
      <c r="L53" s="484">
        <v>2.19</v>
      </c>
      <c r="M53" s="474">
        <v>4052</v>
      </c>
      <c r="N53" s="474">
        <v>4</v>
      </c>
      <c r="O53" s="474">
        <v>285</v>
      </c>
      <c r="P53" s="474">
        <v>1208</v>
      </c>
      <c r="Q53" s="474">
        <v>1064</v>
      </c>
      <c r="R53" s="474">
        <v>421</v>
      </c>
      <c r="S53" s="474">
        <v>425</v>
      </c>
      <c r="T53" s="474">
        <v>12</v>
      </c>
      <c r="U53" s="474">
        <v>206</v>
      </c>
      <c r="V53" s="474">
        <v>29</v>
      </c>
      <c r="W53" s="474">
        <v>53</v>
      </c>
      <c r="X53" s="474">
        <v>17</v>
      </c>
      <c r="Y53" s="474">
        <v>45</v>
      </c>
      <c r="Z53" s="474">
        <v>78</v>
      </c>
      <c r="AA53" s="474">
        <v>9</v>
      </c>
      <c r="AB53" s="317" t="s">
        <v>250</v>
      </c>
    </row>
    <row r="54" spans="1:28" s="150" customFormat="1" ht="12" customHeight="1">
      <c r="A54" s="148"/>
      <c r="B54" s="148" t="s">
        <v>252</v>
      </c>
      <c r="C54" s="149"/>
      <c r="D54" s="474">
        <v>1800</v>
      </c>
      <c r="E54" s="474">
        <v>582</v>
      </c>
      <c r="F54" s="474">
        <v>533</v>
      </c>
      <c r="G54" s="474">
        <v>332</v>
      </c>
      <c r="H54" s="474">
        <v>244</v>
      </c>
      <c r="I54" s="474">
        <v>84</v>
      </c>
      <c r="J54" s="474">
        <v>15</v>
      </c>
      <c r="K54" s="474">
        <v>10</v>
      </c>
      <c r="L54" s="484">
        <v>2.34</v>
      </c>
      <c r="M54" s="474">
        <v>4207</v>
      </c>
      <c r="N54" s="474" t="s">
        <v>740</v>
      </c>
      <c r="O54" s="474" t="s">
        <v>740</v>
      </c>
      <c r="P54" s="474">
        <v>1202</v>
      </c>
      <c r="Q54" s="474">
        <v>1048</v>
      </c>
      <c r="R54" s="474">
        <v>394</v>
      </c>
      <c r="S54" s="474">
        <v>506</v>
      </c>
      <c r="T54" s="474">
        <v>26</v>
      </c>
      <c r="U54" s="474">
        <v>122</v>
      </c>
      <c r="V54" s="474">
        <v>33</v>
      </c>
      <c r="W54" s="474">
        <v>69</v>
      </c>
      <c r="X54" s="474">
        <v>15</v>
      </c>
      <c r="Y54" s="474">
        <v>37</v>
      </c>
      <c r="Z54" s="474">
        <v>96</v>
      </c>
      <c r="AA54" s="474">
        <v>16</v>
      </c>
      <c r="AB54" s="317" t="s">
        <v>252</v>
      </c>
    </row>
    <row r="55" spans="1:28" s="150" customFormat="1" ht="12" customHeight="1">
      <c r="A55" s="148"/>
      <c r="B55" s="148"/>
      <c r="C55" s="149"/>
      <c r="D55" s="474"/>
      <c r="E55" s="474"/>
      <c r="F55" s="474"/>
      <c r="G55" s="474"/>
      <c r="H55" s="474"/>
      <c r="I55" s="474"/>
      <c r="J55" s="474"/>
      <c r="K55" s="474"/>
      <c r="L55" s="48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317"/>
    </row>
    <row r="56" spans="1:28" s="150" customFormat="1" ht="12" customHeight="1">
      <c r="A56" s="148"/>
      <c r="B56" s="148"/>
      <c r="C56" s="149"/>
      <c r="D56" s="474"/>
      <c r="E56" s="474"/>
      <c r="F56" s="474"/>
      <c r="G56" s="474"/>
      <c r="H56" s="474"/>
      <c r="I56" s="474"/>
      <c r="J56" s="474"/>
      <c r="K56" s="474"/>
      <c r="L56" s="484"/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474"/>
      <c r="Z56" s="474"/>
      <c r="AA56" s="483"/>
      <c r="AB56" s="317"/>
    </row>
    <row r="57" spans="1:28" s="150" customFormat="1" ht="12" customHeight="1">
      <c r="A57" s="148"/>
      <c r="B57" s="148"/>
      <c r="C57" s="149"/>
      <c r="D57" s="474"/>
      <c r="E57" s="474"/>
      <c r="F57" s="474"/>
      <c r="G57" s="474"/>
      <c r="H57" s="474"/>
      <c r="I57" s="474"/>
      <c r="J57" s="474"/>
      <c r="K57" s="474"/>
      <c r="L57" s="48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83"/>
      <c r="AB57" s="317"/>
    </row>
    <row r="58" spans="1:28" s="150" customFormat="1" ht="10.5" customHeight="1">
      <c r="A58" s="155"/>
      <c r="B58" s="155"/>
      <c r="C58" s="156"/>
      <c r="D58" s="486"/>
      <c r="E58" s="486"/>
      <c r="F58" s="486"/>
      <c r="G58" s="486"/>
      <c r="H58" s="486"/>
      <c r="I58" s="486"/>
      <c r="J58" s="486"/>
      <c r="K58" s="486"/>
      <c r="L58" s="489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7"/>
      <c r="AB58" s="320"/>
    </row>
    <row r="59" spans="4:28" s="85" customFormat="1" ht="18.75" customHeight="1">
      <c r="D59" s="85" t="s">
        <v>737</v>
      </c>
      <c r="G59" s="13"/>
      <c r="H59" s="13"/>
      <c r="AB59" s="488"/>
    </row>
  </sheetData>
  <mergeCells count="20">
    <mergeCell ref="AB4:AB5"/>
    <mergeCell ref="D3:M3"/>
    <mergeCell ref="N3:O3"/>
    <mergeCell ref="P3:Y3"/>
    <mergeCell ref="D4:D6"/>
    <mergeCell ref="E4:E6"/>
    <mergeCell ref="F4:F6"/>
    <mergeCell ref="G4:G6"/>
    <mergeCell ref="H4:H6"/>
    <mergeCell ref="I4:I6"/>
    <mergeCell ref="J4:J6"/>
    <mergeCell ref="M4:M6"/>
    <mergeCell ref="N4:N6"/>
    <mergeCell ref="O4:O6"/>
    <mergeCell ref="P4:P6"/>
    <mergeCell ref="Q4:U4"/>
    <mergeCell ref="V4:Y4"/>
    <mergeCell ref="Q5:Q6"/>
    <mergeCell ref="R5:R6"/>
    <mergeCell ref="Y5:Y6"/>
  </mergeCells>
  <printOptions/>
  <pageMargins left="0.32" right="0.1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7.50390625" defaultRowHeight="13.5"/>
  <cols>
    <col min="1" max="1" width="16.625" style="5" customWidth="1"/>
    <col min="2" max="6" width="9.125" style="5" customWidth="1"/>
    <col min="7" max="8" width="8.125" style="5" customWidth="1"/>
    <col min="9" max="9" width="8.125" style="88" customWidth="1"/>
    <col min="10" max="10" width="8.125" style="89" customWidth="1"/>
    <col min="11" max="16384" width="7.50390625" style="5" customWidth="1"/>
  </cols>
  <sheetData>
    <row r="1" spans="1:10" s="1" customFormat="1" ht="15" customHeight="1">
      <c r="A1" s="1" t="s">
        <v>275</v>
      </c>
      <c r="I1" s="42"/>
      <c r="J1" s="43"/>
    </row>
    <row r="2" spans="1:10" ht="13.5">
      <c r="A2" s="3"/>
      <c r="B2" s="3"/>
      <c r="C2" s="3"/>
      <c r="D2" s="3"/>
      <c r="E2" s="3"/>
      <c r="F2" s="3"/>
      <c r="G2" s="3"/>
      <c r="H2" s="3"/>
      <c r="I2" s="44"/>
      <c r="J2" s="45"/>
    </row>
    <row r="3" spans="1:11" ht="24.75" customHeight="1">
      <c r="A3" s="6"/>
      <c r="B3" s="197" t="s">
        <v>38</v>
      </c>
      <c r="C3" s="198"/>
      <c r="D3" s="198"/>
      <c r="E3" s="198"/>
      <c r="F3" s="205"/>
      <c r="G3" s="206" t="s">
        <v>276</v>
      </c>
      <c r="H3" s="207"/>
      <c r="I3" s="206" t="s">
        <v>277</v>
      </c>
      <c r="J3" s="208"/>
      <c r="K3" s="3"/>
    </row>
    <row r="4" spans="1:11" ht="7.5" customHeight="1">
      <c r="A4" s="7"/>
      <c r="B4" s="46"/>
      <c r="C4" s="47"/>
      <c r="D4" s="48"/>
      <c r="E4" s="48"/>
      <c r="F4" s="46"/>
      <c r="G4" s="46"/>
      <c r="H4" s="47"/>
      <c r="I4" s="49"/>
      <c r="J4" s="45"/>
      <c r="K4" s="3"/>
    </row>
    <row r="5" spans="1:11" ht="7.5" customHeight="1">
      <c r="A5" s="7"/>
      <c r="B5" s="46"/>
      <c r="C5" s="47"/>
      <c r="D5" s="48"/>
      <c r="E5" s="48"/>
      <c r="F5" s="46"/>
      <c r="G5" s="46"/>
      <c r="H5" s="50"/>
      <c r="I5" s="49"/>
      <c r="J5" s="51"/>
      <c r="K5" s="3"/>
    </row>
    <row r="6" spans="1:11" ht="13.5">
      <c r="A6" s="7" t="s">
        <v>278</v>
      </c>
      <c r="B6" s="11" t="s">
        <v>39</v>
      </c>
      <c r="C6" s="12" t="s">
        <v>40</v>
      </c>
      <c r="D6" s="52" t="s">
        <v>30</v>
      </c>
      <c r="E6" s="53" t="s">
        <v>31</v>
      </c>
      <c r="F6" s="11" t="s">
        <v>279</v>
      </c>
      <c r="G6" s="11"/>
      <c r="H6" s="12" t="s">
        <v>41</v>
      </c>
      <c r="I6" s="54"/>
      <c r="J6" s="55" t="s">
        <v>42</v>
      </c>
      <c r="K6" s="3"/>
    </row>
    <row r="7" spans="1:11" ht="13.5">
      <c r="A7" s="7"/>
      <c r="B7" s="11"/>
      <c r="C7" s="15" t="s">
        <v>280</v>
      </c>
      <c r="D7" s="52"/>
      <c r="E7" s="53"/>
      <c r="F7" s="11"/>
      <c r="G7" s="11"/>
      <c r="H7" s="15" t="s">
        <v>281</v>
      </c>
      <c r="I7" s="54"/>
      <c r="J7" s="55" t="s">
        <v>43</v>
      </c>
      <c r="K7" s="3"/>
    </row>
    <row r="8" spans="1:11" ht="13.5">
      <c r="A8" s="17"/>
      <c r="B8" s="18"/>
      <c r="C8" s="19" t="s">
        <v>282</v>
      </c>
      <c r="D8" s="56"/>
      <c r="E8" s="57"/>
      <c r="F8" s="18" t="s">
        <v>283</v>
      </c>
      <c r="G8" s="18"/>
      <c r="H8" s="19" t="s">
        <v>284</v>
      </c>
      <c r="I8" s="58"/>
      <c r="J8" s="59" t="s">
        <v>285</v>
      </c>
      <c r="K8" s="3"/>
    </row>
    <row r="9" spans="1:10" ht="13.5">
      <c r="A9" s="23"/>
      <c r="B9" s="24"/>
      <c r="C9" s="60"/>
      <c r="D9" s="60"/>
      <c r="E9" s="60"/>
      <c r="F9" s="61"/>
      <c r="G9" s="60"/>
      <c r="H9" s="60"/>
      <c r="I9" s="62"/>
      <c r="J9" s="63"/>
    </row>
    <row r="10" spans="1:10" s="31" customFormat="1" ht="13.5">
      <c r="A10" s="67" t="s">
        <v>286</v>
      </c>
      <c r="B10" s="27">
        <v>236259</v>
      </c>
      <c r="C10" s="68">
        <v>87.1</v>
      </c>
      <c r="D10" s="27">
        <v>112782</v>
      </c>
      <c r="E10" s="27">
        <v>123477</v>
      </c>
      <c r="F10" s="69">
        <v>11468.9</v>
      </c>
      <c r="G10" s="27">
        <v>55368</v>
      </c>
      <c r="H10" s="68">
        <v>89.1</v>
      </c>
      <c r="I10" s="70">
        <v>20.6</v>
      </c>
      <c r="J10" s="71">
        <v>5.9</v>
      </c>
    </row>
    <row r="11" spans="1:10" s="31" customFormat="1" ht="13.5">
      <c r="A11" s="67">
        <v>40</v>
      </c>
      <c r="B11" s="27">
        <v>247876</v>
      </c>
      <c r="C11" s="68">
        <v>88.2</v>
      </c>
      <c r="D11" s="27">
        <v>116831</v>
      </c>
      <c r="E11" s="27">
        <v>131045</v>
      </c>
      <c r="F11" s="69">
        <v>11016.7</v>
      </c>
      <c r="G11" s="27">
        <v>65321</v>
      </c>
      <c r="H11" s="68">
        <v>89.9</v>
      </c>
      <c r="I11" s="70">
        <v>22.5</v>
      </c>
      <c r="J11" s="71">
        <v>6.5</v>
      </c>
    </row>
    <row r="12" spans="1:10" s="31" customFormat="1" ht="13.5">
      <c r="A12" s="67">
        <v>45</v>
      </c>
      <c r="B12" s="27">
        <v>263214</v>
      </c>
      <c r="C12" s="68">
        <v>90.1</v>
      </c>
      <c r="D12" s="27">
        <v>123805</v>
      </c>
      <c r="E12" s="27">
        <v>139409</v>
      </c>
      <c r="F12" s="69">
        <v>9606.4</v>
      </c>
      <c r="G12" s="27">
        <v>76894</v>
      </c>
      <c r="H12" s="68">
        <v>91.6</v>
      </c>
      <c r="I12" s="70">
        <v>27.4</v>
      </c>
      <c r="J12" s="71">
        <v>7.9</v>
      </c>
    </row>
    <row r="13" spans="1:10" s="31" customFormat="1" ht="13.5">
      <c r="A13" s="67">
        <v>50</v>
      </c>
      <c r="B13" s="27">
        <v>269473</v>
      </c>
      <c r="C13" s="68">
        <v>87.6</v>
      </c>
      <c r="D13" s="27">
        <v>126834</v>
      </c>
      <c r="E13" s="27">
        <v>142639</v>
      </c>
      <c r="F13" s="69">
        <v>8581.9</v>
      </c>
      <c r="G13" s="27">
        <v>86580</v>
      </c>
      <c r="H13" s="68">
        <v>89.5</v>
      </c>
      <c r="I13" s="70">
        <v>31.4</v>
      </c>
      <c r="J13" s="71">
        <v>9</v>
      </c>
    </row>
    <row r="14" spans="1:10" s="31" customFormat="1" ht="13.5">
      <c r="A14" s="67">
        <v>55</v>
      </c>
      <c r="B14" s="27">
        <v>289900</v>
      </c>
      <c r="C14" s="68">
        <v>90.6</v>
      </c>
      <c r="D14" s="27">
        <v>136765</v>
      </c>
      <c r="E14" s="27">
        <v>153135</v>
      </c>
      <c r="F14" s="69">
        <v>7689.7</v>
      </c>
      <c r="G14" s="27">
        <v>99247</v>
      </c>
      <c r="H14" s="68">
        <v>92.3</v>
      </c>
      <c r="I14" s="70">
        <v>37.7</v>
      </c>
      <c r="J14" s="71">
        <v>10.8</v>
      </c>
    </row>
    <row r="15" spans="1:10" s="31" customFormat="1" ht="13.5">
      <c r="A15" s="67"/>
      <c r="B15" s="27"/>
      <c r="C15" s="68"/>
      <c r="D15" s="27"/>
      <c r="E15" s="27"/>
      <c r="F15" s="69"/>
      <c r="G15" s="27"/>
      <c r="H15" s="68"/>
      <c r="I15" s="70"/>
      <c r="J15" s="71"/>
    </row>
    <row r="16" spans="1:10" s="31" customFormat="1" ht="13.5">
      <c r="A16" s="67">
        <v>60</v>
      </c>
      <c r="B16" s="27">
        <v>284854</v>
      </c>
      <c r="C16" s="68">
        <v>89.2</v>
      </c>
      <c r="D16" s="27">
        <v>132746</v>
      </c>
      <c r="E16" s="27">
        <v>152108</v>
      </c>
      <c r="F16" s="69">
        <v>7515.9</v>
      </c>
      <c r="G16" s="27">
        <v>101038</v>
      </c>
      <c r="H16" s="68">
        <v>91.3</v>
      </c>
      <c r="I16" s="70">
        <v>37.9</v>
      </c>
      <c r="J16" s="71">
        <v>10.9</v>
      </c>
    </row>
    <row r="17" spans="1:10" s="31" customFormat="1" ht="13.5">
      <c r="A17" s="67" t="s">
        <v>287</v>
      </c>
      <c r="B17" s="27">
        <v>274115</v>
      </c>
      <c r="C17" s="68">
        <v>89.2</v>
      </c>
      <c r="D17" s="27">
        <v>126064</v>
      </c>
      <c r="E17" s="27">
        <v>148051</v>
      </c>
      <c r="F17" s="69">
        <v>6936.6</v>
      </c>
      <c r="G17" s="27">
        <v>104311</v>
      </c>
      <c r="H17" s="68">
        <v>91.4</v>
      </c>
      <c r="I17" s="70">
        <v>39.5</v>
      </c>
      <c r="J17" s="71">
        <v>11.4</v>
      </c>
    </row>
    <row r="18" spans="1:10" s="31" customFormat="1" ht="13.5">
      <c r="A18" s="67">
        <v>7</v>
      </c>
      <c r="B18" s="27">
        <v>277471</v>
      </c>
      <c r="C18" s="68">
        <v>92.8</v>
      </c>
      <c r="D18" s="27">
        <v>127189</v>
      </c>
      <c r="E18" s="27">
        <v>150282</v>
      </c>
      <c r="F18" s="69">
        <v>6649.2</v>
      </c>
      <c r="G18" s="27">
        <v>112554</v>
      </c>
      <c r="H18" s="68">
        <v>94.4</v>
      </c>
      <c r="I18" s="70">
        <v>41.7</v>
      </c>
      <c r="J18" s="71">
        <v>12</v>
      </c>
    </row>
    <row r="19" spans="1:10" s="37" customFormat="1" ht="13.5">
      <c r="A19" s="72" t="s">
        <v>288</v>
      </c>
      <c r="B19" s="33">
        <f>SUM(B21:B23)</f>
        <v>260357</v>
      </c>
      <c r="C19" s="73">
        <f>ROUND(B19/287637*100,1)</f>
        <v>90.5</v>
      </c>
      <c r="D19" s="33">
        <v>118859</v>
      </c>
      <c r="E19" s="33">
        <v>141498</v>
      </c>
      <c r="F19" s="74">
        <v>6257.1</v>
      </c>
      <c r="G19" s="33">
        <v>112904</v>
      </c>
      <c r="H19" s="73">
        <v>92.7</v>
      </c>
      <c r="I19" s="75">
        <v>41.6</v>
      </c>
      <c r="J19" s="76">
        <f>ROUND(I19/346.9*100,1)</f>
        <v>12</v>
      </c>
    </row>
    <row r="20" spans="1:10" s="31" customFormat="1" ht="13.5">
      <c r="A20" s="67"/>
      <c r="B20" s="27"/>
      <c r="C20" s="68"/>
      <c r="D20" s="27"/>
      <c r="E20" s="27"/>
      <c r="F20" s="69"/>
      <c r="G20" s="27"/>
      <c r="H20" s="68"/>
      <c r="I20" s="70"/>
      <c r="J20" s="71"/>
    </row>
    <row r="21" spans="1:10" s="31" customFormat="1" ht="13.5">
      <c r="A21" s="77" t="s">
        <v>289</v>
      </c>
      <c r="B21" s="27">
        <v>245663</v>
      </c>
      <c r="C21" s="68">
        <f>ROUND(B21/287637*100,1)</f>
        <v>85.4</v>
      </c>
      <c r="D21" s="27" t="s">
        <v>290</v>
      </c>
      <c r="E21" s="27" t="s">
        <v>290</v>
      </c>
      <c r="F21" s="69">
        <v>6254.1</v>
      </c>
      <c r="G21" s="27" t="s">
        <v>290</v>
      </c>
      <c r="H21" s="68" t="s">
        <v>290</v>
      </c>
      <c r="I21" s="70">
        <v>39.3</v>
      </c>
      <c r="J21" s="71">
        <f>ROUND(I21/346.9*100,1)</f>
        <v>11.3</v>
      </c>
    </row>
    <row r="22" spans="1:10" s="31" customFormat="1" ht="13.5">
      <c r="A22" s="77" t="s">
        <v>291</v>
      </c>
      <c r="B22" s="27">
        <v>9280</v>
      </c>
      <c r="C22" s="68">
        <f>ROUND(B22/287637*100,1)</f>
        <v>3.2</v>
      </c>
      <c r="D22" s="27" t="s">
        <v>290</v>
      </c>
      <c r="E22" s="27" t="s">
        <v>290</v>
      </c>
      <c r="F22" s="78">
        <v>7250</v>
      </c>
      <c r="G22" s="27" t="s">
        <v>290</v>
      </c>
      <c r="H22" s="68" t="s">
        <v>290</v>
      </c>
      <c r="I22" s="79">
        <v>1.3</v>
      </c>
      <c r="J22" s="71">
        <f>ROUND(I22/346.9*100,1)</f>
        <v>0.4</v>
      </c>
    </row>
    <row r="23" spans="1:10" s="31" customFormat="1" ht="13.5">
      <c r="A23" s="77" t="s">
        <v>292</v>
      </c>
      <c r="B23" s="27">
        <v>5414</v>
      </c>
      <c r="C23" s="68">
        <f>ROUND(B23/287637*100,1)</f>
        <v>1.9</v>
      </c>
      <c r="D23" s="27" t="s">
        <v>290</v>
      </c>
      <c r="E23" s="27" t="s">
        <v>290</v>
      </c>
      <c r="F23" s="78">
        <v>5156.2</v>
      </c>
      <c r="G23" s="27" t="s">
        <v>290</v>
      </c>
      <c r="H23" s="68" t="s">
        <v>290</v>
      </c>
      <c r="I23" s="79">
        <v>1</v>
      </c>
      <c r="J23" s="71">
        <f>ROUND(I23/346.9*100,1)</f>
        <v>0.3</v>
      </c>
    </row>
    <row r="24" spans="1:10" ht="13.5">
      <c r="A24" s="38"/>
      <c r="B24" s="80"/>
      <c r="C24" s="39"/>
      <c r="D24" s="39"/>
      <c r="E24" s="39"/>
      <c r="F24" s="81"/>
      <c r="G24" s="39"/>
      <c r="H24" s="39"/>
      <c r="I24" s="82"/>
      <c r="J24" s="83"/>
    </row>
    <row r="25" spans="1:10" s="85" customFormat="1" ht="21" customHeight="1">
      <c r="A25" s="84" t="s">
        <v>293</v>
      </c>
      <c r="I25" s="86"/>
      <c r="J25" s="87"/>
    </row>
  </sheetData>
  <mergeCells count="3">
    <mergeCell ref="B3:F3"/>
    <mergeCell ref="G3:H3"/>
    <mergeCell ref="I3:J3"/>
  </mergeCells>
  <printOptions/>
  <pageMargins left="0.32" right="0.22" top="0.62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43">
      <selection activeCell="A1" sqref="A1"/>
    </sheetView>
  </sheetViews>
  <sheetFormatPr defaultColWidth="7.50390625" defaultRowHeight="13.5"/>
  <cols>
    <col min="1" max="1" width="2.00390625" style="0" customWidth="1"/>
    <col min="2" max="2" width="26.625" style="0" customWidth="1"/>
    <col min="3" max="7" width="13.50390625" style="0" customWidth="1"/>
  </cols>
  <sheetData>
    <row r="1" s="1" customFormat="1" ht="14.25" customHeight="1">
      <c r="B1" s="1" t="s">
        <v>794</v>
      </c>
    </row>
    <row r="2" s="1" customFormat="1" ht="5.25" customHeight="1"/>
    <row r="3" s="313" customFormat="1" ht="14.25" customHeight="1">
      <c r="B3" s="313" t="s">
        <v>839</v>
      </c>
    </row>
    <row r="4" s="313" customFormat="1" ht="14.25" customHeight="1">
      <c r="B4" s="313" t="s">
        <v>840</v>
      </c>
    </row>
    <row r="5" spans="2:7" ht="6.75" customHeight="1">
      <c r="B5" s="329"/>
      <c r="C5" s="329"/>
      <c r="D5" s="329"/>
      <c r="E5" s="329"/>
      <c r="F5" s="329"/>
      <c r="G5" s="329"/>
    </row>
    <row r="6" spans="1:7" s="337" customFormat="1" ht="12.75" customHeight="1">
      <c r="A6" s="500" t="s">
        <v>841</v>
      </c>
      <c r="B6" s="500"/>
      <c r="C6" s="416"/>
      <c r="D6" s="416"/>
      <c r="E6" s="416" t="s">
        <v>795</v>
      </c>
      <c r="F6" s="416" t="s">
        <v>675</v>
      </c>
      <c r="G6" s="416" t="s">
        <v>796</v>
      </c>
    </row>
    <row r="7" spans="1:7" s="337" customFormat="1" ht="12.75" customHeight="1">
      <c r="A7" s="336"/>
      <c r="B7" s="336"/>
      <c r="C7" s="418" t="s">
        <v>797</v>
      </c>
      <c r="D7" s="418" t="s">
        <v>595</v>
      </c>
      <c r="E7" s="418" t="s">
        <v>798</v>
      </c>
      <c r="F7" s="418" t="s">
        <v>676</v>
      </c>
      <c r="G7" s="418" t="s">
        <v>799</v>
      </c>
    </row>
    <row r="8" spans="1:7" s="337" customFormat="1" ht="12.75" customHeight="1">
      <c r="A8" s="501" t="s">
        <v>842</v>
      </c>
      <c r="B8" s="501"/>
      <c r="C8" s="433"/>
      <c r="D8" s="433"/>
      <c r="E8" s="433" t="s">
        <v>800</v>
      </c>
      <c r="F8" s="433" t="s">
        <v>801</v>
      </c>
      <c r="G8" s="433" t="s">
        <v>802</v>
      </c>
    </row>
    <row r="9" spans="1:3" s="288" customFormat="1" ht="9.75" customHeight="1">
      <c r="A9" s="411"/>
      <c r="B9" s="421"/>
      <c r="C9" s="286"/>
    </row>
    <row r="10" spans="1:7" s="293" customFormat="1" ht="12.75" customHeight="1">
      <c r="A10" s="304"/>
      <c r="B10" s="296" t="s">
        <v>701</v>
      </c>
      <c r="C10" s="35"/>
      <c r="D10" s="73"/>
      <c r="E10" s="73"/>
      <c r="F10" s="73"/>
      <c r="G10" s="73"/>
    </row>
    <row r="11" spans="1:7" s="293" customFormat="1" ht="12.75" customHeight="1">
      <c r="A11" s="304"/>
      <c r="B11" s="296" t="s">
        <v>843</v>
      </c>
      <c r="C11" s="33">
        <v>119618</v>
      </c>
      <c r="D11" s="33">
        <v>277435</v>
      </c>
      <c r="E11" s="502">
        <v>2.32</v>
      </c>
      <c r="F11" s="503">
        <v>80.8</v>
      </c>
      <c r="G11" s="503">
        <v>34.8</v>
      </c>
    </row>
    <row r="12" spans="1:7" s="288" customFormat="1" ht="9.75" customHeight="1">
      <c r="A12" s="286"/>
      <c r="B12" s="287"/>
      <c r="C12" s="27"/>
      <c r="D12" s="27"/>
      <c r="E12" s="436"/>
      <c r="F12" s="504"/>
      <c r="G12" s="504"/>
    </row>
    <row r="13" spans="1:7" s="288" customFormat="1" ht="12.75" customHeight="1">
      <c r="A13" s="286"/>
      <c r="B13" s="287" t="s">
        <v>844</v>
      </c>
      <c r="C13" s="27">
        <v>116744</v>
      </c>
      <c r="D13" s="27">
        <v>271202</v>
      </c>
      <c r="E13" s="436">
        <v>2.32</v>
      </c>
      <c r="F13" s="504">
        <v>81.5</v>
      </c>
      <c r="G13" s="504">
        <v>35.1</v>
      </c>
    </row>
    <row r="14" spans="1:7" s="288" customFormat="1" ht="9.75" customHeight="1">
      <c r="A14" s="286"/>
      <c r="B14" s="287"/>
      <c r="C14" s="27"/>
      <c r="D14" s="27"/>
      <c r="E14" s="436"/>
      <c r="F14" s="504"/>
      <c r="G14" s="504"/>
    </row>
    <row r="15" spans="1:7" s="288" customFormat="1" ht="12.75" customHeight="1">
      <c r="A15" s="286"/>
      <c r="B15" s="287" t="s">
        <v>845</v>
      </c>
      <c r="C15" s="27">
        <v>62224</v>
      </c>
      <c r="D15" s="27">
        <v>162272</v>
      </c>
      <c r="E15" s="436">
        <v>2.61</v>
      </c>
      <c r="F15" s="504">
        <v>109.9</v>
      </c>
      <c r="G15" s="504">
        <v>42.1</v>
      </c>
    </row>
    <row r="16" spans="1:7" s="288" customFormat="1" ht="12.75" customHeight="1">
      <c r="A16" s="286"/>
      <c r="B16" s="287" t="s">
        <v>846</v>
      </c>
      <c r="C16" s="27">
        <v>7059</v>
      </c>
      <c r="D16" s="27">
        <v>15479</v>
      </c>
      <c r="E16" s="436">
        <v>2.19</v>
      </c>
      <c r="F16" s="504">
        <v>52.7</v>
      </c>
      <c r="G16" s="504">
        <v>24</v>
      </c>
    </row>
    <row r="17" spans="1:7" s="288" customFormat="1" ht="12.75" customHeight="1">
      <c r="A17" s="286"/>
      <c r="B17" s="287" t="s">
        <v>847</v>
      </c>
      <c r="C17" s="27">
        <v>41485</v>
      </c>
      <c r="D17" s="27">
        <v>78843</v>
      </c>
      <c r="E17" s="436">
        <v>1.9</v>
      </c>
      <c r="F17" s="504">
        <v>46.5</v>
      </c>
      <c r="G17" s="504">
        <v>24.5</v>
      </c>
    </row>
    <row r="18" spans="1:7" s="288" customFormat="1" ht="12.75" customHeight="1">
      <c r="A18" s="286"/>
      <c r="B18" s="287" t="s">
        <v>848</v>
      </c>
      <c r="C18" s="27">
        <v>5976</v>
      </c>
      <c r="D18" s="27">
        <v>14608</v>
      </c>
      <c r="E18" s="436">
        <v>2.44</v>
      </c>
      <c r="F18" s="504">
        <v>63</v>
      </c>
      <c r="G18" s="504">
        <v>25.8</v>
      </c>
    </row>
    <row r="19" spans="1:7" s="288" customFormat="1" ht="9.75" customHeight="1">
      <c r="A19" s="286"/>
      <c r="B19" s="287"/>
      <c r="C19" s="27"/>
      <c r="D19" s="27"/>
      <c r="E19" s="436"/>
      <c r="F19" s="504"/>
      <c r="G19" s="504"/>
    </row>
    <row r="20" spans="1:7" s="288" customFormat="1" ht="12.75" customHeight="1">
      <c r="A20" s="286"/>
      <c r="B20" s="287" t="s">
        <v>849</v>
      </c>
      <c r="C20" s="27">
        <v>2874</v>
      </c>
      <c r="D20" s="27">
        <v>6233</v>
      </c>
      <c r="E20" s="436">
        <v>2.17</v>
      </c>
      <c r="F20" s="504">
        <v>52.5</v>
      </c>
      <c r="G20" s="504">
        <v>24.2</v>
      </c>
    </row>
    <row r="21" spans="1:7" s="288" customFormat="1" ht="9.75" customHeight="1">
      <c r="A21" s="286"/>
      <c r="B21" s="287"/>
      <c r="C21" s="27"/>
      <c r="D21" s="27"/>
      <c r="E21" s="436"/>
      <c r="F21" s="504"/>
      <c r="G21" s="504"/>
    </row>
    <row r="22" spans="1:7" s="288" customFormat="1" ht="12.75" customHeight="1">
      <c r="A22" s="286"/>
      <c r="B22" s="287" t="s">
        <v>850</v>
      </c>
      <c r="C22" s="27">
        <v>1992</v>
      </c>
      <c r="D22" s="27">
        <v>2364</v>
      </c>
      <c r="E22" s="436">
        <v>1.19</v>
      </c>
      <c r="F22" s="504" t="s">
        <v>132</v>
      </c>
      <c r="G22" s="504" t="s">
        <v>132</v>
      </c>
    </row>
    <row r="23" spans="1:7" s="288" customFormat="1" ht="9.75" customHeight="1">
      <c r="A23" s="286"/>
      <c r="B23" s="287"/>
      <c r="C23" s="27"/>
      <c r="D23" s="27"/>
      <c r="E23" s="436"/>
      <c r="F23" s="504"/>
      <c r="G23" s="504"/>
    </row>
    <row r="24" spans="1:7" s="288" customFormat="1" ht="12.75" customHeight="1">
      <c r="A24" s="286"/>
      <c r="B24" s="287" t="s">
        <v>851</v>
      </c>
      <c r="C24" s="27"/>
      <c r="D24" s="27"/>
      <c r="E24" s="436"/>
      <c r="F24" s="504"/>
      <c r="G24" s="504"/>
    </row>
    <row r="25" spans="1:7" s="288" customFormat="1" ht="12.75" customHeight="1">
      <c r="A25" s="286"/>
      <c r="B25" s="287" t="s">
        <v>852</v>
      </c>
      <c r="C25" s="27">
        <v>39752</v>
      </c>
      <c r="D25" s="27">
        <v>87563</v>
      </c>
      <c r="E25" s="436">
        <v>2.2</v>
      </c>
      <c r="F25" s="504" t="s">
        <v>132</v>
      </c>
      <c r="G25" s="504" t="s">
        <v>132</v>
      </c>
    </row>
    <row r="26" spans="1:7" s="288" customFormat="1" ht="9.75" customHeight="1">
      <c r="A26" s="286"/>
      <c r="B26" s="287"/>
      <c r="C26" s="27"/>
      <c r="D26" s="27"/>
      <c r="E26" s="436"/>
      <c r="F26" s="504"/>
      <c r="G26" s="504"/>
    </row>
    <row r="27" spans="1:7" s="288" customFormat="1" ht="12.75" customHeight="1">
      <c r="A27" s="286"/>
      <c r="B27" s="287" t="s">
        <v>853</v>
      </c>
      <c r="C27" s="27">
        <v>39647</v>
      </c>
      <c r="D27" s="27">
        <v>87363</v>
      </c>
      <c r="E27" s="436">
        <v>2.2</v>
      </c>
      <c r="F27" s="504">
        <v>95</v>
      </c>
      <c r="G27" s="504">
        <v>43.1</v>
      </c>
    </row>
    <row r="28" spans="1:7" s="288" customFormat="1" ht="9.75" customHeight="1">
      <c r="A28" s="286"/>
      <c r="B28" s="287"/>
      <c r="C28" s="27"/>
      <c r="D28" s="27"/>
      <c r="E28" s="436"/>
      <c r="F28" s="504"/>
      <c r="G28" s="504"/>
    </row>
    <row r="29" spans="1:7" s="288" customFormat="1" ht="12.75" customHeight="1">
      <c r="A29" s="286"/>
      <c r="B29" s="287" t="s">
        <v>854</v>
      </c>
      <c r="C29" s="27">
        <v>38976</v>
      </c>
      <c r="D29" s="27">
        <v>86401</v>
      </c>
      <c r="E29" s="436">
        <v>2.22</v>
      </c>
      <c r="F29" s="504">
        <v>95.8</v>
      </c>
      <c r="G29" s="504">
        <v>43.2</v>
      </c>
    </row>
    <row r="30" spans="1:7" s="288" customFormat="1" ht="9.75" customHeight="1">
      <c r="A30" s="286"/>
      <c r="B30" s="287"/>
      <c r="C30" s="27"/>
      <c r="D30" s="27"/>
      <c r="E30" s="436"/>
      <c r="F30" s="504"/>
      <c r="G30" s="504"/>
    </row>
    <row r="31" spans="1:7" s="288" customFormat="1" ht="12.75" customHeight="1">
      <c r="A31" s="286"/>
      <c r="B31" s="287" t="s">
        <v>855</v>
      </c>
      <c r="C31" s="27">
        <v>29660</v>
      </c>
      <c r="D31" s="27">
        <v>70332</v>
      </c>
      <c r="E31" s="436">
        <v>2.37</v>
      </c>
      <c r="F31" s="504">
        <v>109.6</v>
      </c>
      <c r="G31" s="504">
        <v>46.2</v>
      </c>
    </row>
    <row r="32" spans="1:7" s="288" customFormat="1" ht="12.75" customHeight="1">
      <c r="A32" s="286"/>
      <c r="B32" s="287" t="s">
        <v>856</v>
      </c>
      <c r="C32" s="27">
        <v>2394</v>
      </c>
      <c r="D32" s="27">
        <v>3954</v>
      </c>
      <c r="E32" s="436">
        <v>1.65</v>
      </c>
      <c r="F32" s="504">
        <v>49.4</v>
      </c>
      <c r="G32" s="504">
        <v>29.9</v>
      </c>
    </row>
    <row r="33" spans="1:7" s="288" customFormat="1" ht="12.75" customHeight="1">
      <c r="A33" s="286"/>
      <c r="B33" s="287" t="s">
        <v>857</v>
      </c>
      <c r="C33" s="27">
        <v>6691</v>
      </c>
      <c r="D33" s="27">
        <v>11482</v>
      </c>
      <c r="E33" s="436">
        <v>1.72</v>
      </c>
      <c r="F33" s="504">
        <v>51.4</v>
      </c>
      <c r="G33" s="504">
        <v>29.9</v>
      </c>
    </row>
    <row r="34" spans="1:7" s="288" customFormat="1" ht="12.75" customHeight="1">
      <c r="A34" s="286"/>
      <c r="B34" s="287" t="s">
        <v>858</v>
      </c>
      <c r="C34" s="27">
        <v>231</v>
      </c>
      <c r="D34" s="27">
        <v>633</v>
      </c>
      <c r="E34" s="436">
        <v>2.74</v>
      </c>
      <c r="F34" s="504">
        <v>98.1</v>
      </c>
      <c r="G34" s="504">
        <v>35.8</v>
      </c>
    </row>
    <row r="35" spans="1:7" s="288" customFormat="1" ht="9.75" customHeight="1">
      <c r="A35" s="286"/>
      <c r="B35" s="287"/>
      <c r="C35" s="27"/>
      <c r="D35" s="27"/>
      <c r="E35" s="436"/>
      <c r="F35" s="504"/>
      <c r="G35" s="504"/>
    </row>
    <row r="36" spans="1:7" s="288" customFormat="1" ht="12.75" customHeight="1">
      <c r="A36" s="286"/>
      <c r="B36" s="287" t="s">
        <v>859</v>
      </c>
      <c r="C36" s="27">
        <v>671</v>
      </c>
      <c r="D36" s="27">
        <v>962</v>
      </c>
      <c r="E36" s="436">
        <v>1.43</v>
      </c>
      <c r="F36" s="504">
        <v>48.7</v>
      </c>
      <c r="G36" s="504">
        <v>34</v>
      </c>
    </row>
    <row r="37" spans="1:7" s="288" customFormat="1" ht="9.75" customHeight="1">
      <c r="A37" s="286"/>
      <c r="B37" s="287"/>
      <c r="C37" s="27"/>
      <c r="D37" s="27"/>
      <c r="E37" s="436"/>
      <c r="F37" s="504"/>
      <c r="G37" s="504"/>
    </row>
    <row r="38" spans="1:7" s="288" customFormat="1" ht="12.75" customHeight="1">
      <c r="A38" s="286"/>
      <c r="B38" s="287" t="s">
        <v>860</v>
      </c>
      <c r="C38" s="27">
        <v>105</v>
      </c>
      <c r="D38" s="27">
        <v>200</v>
      </c>
      <c r="E38" s="436">
        <v>1.9</v>
      </c>
      <c r="F38" s="504" t="s">
        <v>132</v>
      </c>
      <c r="G38" s="504" t="s">
        <v>132</v>
      </c>
    </row>
    <row r="39" spans="1:7" s="288" customFormat="1" ht="21.75" customHeight="1">
      <c r="A39" s="286"/>
      <c r="B39" s="287"/>
      <c r="C39" s="27"/>
      <c r="D39" s="27"/>
      <c r="E39" s="435"/>
      <c r="F39" s="505"/>
      <c r="G39" s="505"/>
    </row>
    <row r="40" spans="1:7" s="288" customFormat="1" ht="12.75" customHeight="1">
      <c r="A40" s="286"/>
      <c r="B40" s="287" t="s">
        <v>861</v>
      </c>
      <c r="C40" s="27"/>
      <c r="D40" s="27"/>
      <c r="E40" s="435"/>
      <c r="F40" s="505"/>
      <c r="G40" s="505"/>
    </row>
    <row r="41" spans="1:7" s="288" customFormat="1" ht="12.75" customHeight="1">
      <c r="A41" s="286"/>
      <c r="B41" s="287" t="s">
        <v>843</v>
      </c>
      <c r="C41" s="27">
        <v>116683</v>
      </c>
      <c r="D41" s="27">
        <v>289102</v>
      </c>
      <c r="E41" s="435">
        <v>2.48</v>
      </c>
      <c r="F41" s="505">
        <v>74.4</v>
      </c>
      <c r="G41" s="505">
        <v>30</v>
      </c>
    </row>
    <row r="42" spans="1:7" s="288" customFormat="1" ht="9.75" customHeight="1">
      <c r="A42" s="286"/>
      <c r="B42" s="287"/>
      <c r="C42" s="27"/>
      <c r="D42" s="27"/>
      <c r="E42" s="435"/>
      <c r="F42" s="505"/>
      <c r="G42" s="505"/>
    </row>
    <row r="43" spans="1:7" s="288" customFormat="1" ht="12.75" customHeight="1">
      <c r="A43" s="286"/>
      <c r="B43" s="287" t="s">
        <v>844</v>
      </c>
      <c r="C43" s="27">
        <v>114668</v>
      </c>
      <c r="D43" s="27">
        <v>284674</v>
      </c>
      <c r="E43" s="435">
        <v>2.48</v>
      </c>
      <c r="F43" s="505">
        <v>75.1</v>
      </c>
      <c r="G43" s="505">
        <v>30.2</v>
      </c>
    </row>
    <row r="44" spans="1:7" s="288" customFormat="1" ht="9.75" customHeight="1">
      <c r="A44" s="286"/>
      <c r="B44" s="287"/>
      <c r="C44" s="27"/>
      <c r="D44" s="27"/>
      <c r="E44" s="435"/>
      <c r="F44" s="505"/>
      <c r="G44" s="505"/>
    </row>
    <row r="45" spans="1:7" s="288" customFormat="1" ht="12.75" customHeight="1">
      <c r="A45" s="286"/>
      <c r="B45" s="287" t="s">
        <v>845</v>
      </c>
      <c r="C45" s="27">
        <v>59537</v>
      </c>
      <c r="D45" s="27">
        <v>165315</v>
      </c>
      <c r="E45" s="435">
        <v>2.78</v>
      </c>
      <c r="F45" s="505">
        <v>102.7</v>
      </c>
      <c r="G45" s="505">
        <v>37</v>
      </c>
    </row>
    <row r="46" spans="1:7" s="288" customFormat="1" ht="12.75" customHeight="1">
      <c r="A46" s="286"/>
      <c r="B46" s="287" t="s">
        <v>846</v>
      </c>
      <c r="C46" s="27">
        <v>6946</v>
      </c>
      <c r="D46" s="27">
        <v>17173</v>
      </c>
      <c r="E46" s="435">
        <v>2.47</v>
      </c>
      <c r="F46" s="505">
        <v>50</v>
      </c>
      <c r="G46" s="505">
        <v>20.2</v>
      </c>
    </row>
    <row r="47" spans="1:7" s="288" customFormat="1" ht="12.75" customHeight="1">
      <c r="A47" s="286"/>
      <c r="B47" s="287" t="s">
        <v>847</v>
      </c>
      <c r="C47" s="27">
        <v>41628</v>
      </c>
      <c r="D47" s="27">
        <v>84525</v>
      </c>
      <c r="E47" s="435">
        <v>2.03</v>
      </c>
      <c r="F47" s="505">
        <v>42.2</v>
      </c>
      <c r="G47" s="505">
        <v>20.8</v>
      </c>
    </row>
    <row r="48" spans="1:7" s="288" customFormat="1" ht="12.75" customHeight="1">
      <c r="A48" s="286"/>
      <c r="B48" s="287" t="s">
        <v>848</v>
      </c>
      <c r="C48" s="27">
        <v>6557</v>
      </c>
      <c r="D48" s="27">
        <v>17661</v>
      </c>
      <c r="E48" s="435">
        <v>2.69</v>
      </c>
      <c r="F48" s="505">
        <v>59.6</v>
      </c>
      <c r="G48" s="505">
        <v>22.1</v>
      </c>
    </row>
    <row r="49" spans="1:7" s="288" customFormat="1" ht="9.75" customHeight="1">
      <c r="A49" s="286"/>
      <c r="B49" s="287"/>
      <c r="C49" s="27"/>
      <c r="D49" s="27"/>
      <c r="E49" s="435"/>
      <c r="F49" s="505"/>
      <c r="G49" s="505"/>
    </row>
    <row r="50" spans="1:7" s="288" customFormat="1" ht="12.75" customHeight="1">
      <c r="A50" s="286"/>
      <c r="B50" s="287" t="s">
        <v>849</v>
      </c>
      <c r="C50" s="27">
        <v>2015</v>
      </c>
      <c r="D50" s="27">
        <v>4428</v>
      </c>
      <c r="E50" s="435">
        <v>2.2</v>
      </c>
      <c r="F50" s="505">
        <v>37.4</v>
      </c>
      <c r="G50" s="505">
        <v>17</v>
      </c>
    </row>
    <row r="51" spans="1:7" s="288" customFormat="1" ht="9.75" customHeight="1">
      <c r="A51" s="286"/>
      <c r="B51" s="287"/>
      <c r="C51" s="27"/>
      <c r="D51" s="27"/>
      <c r="E51" s="435"/>
      <c r="F51" s="505"/>
      <c r="G51" s="505"/>
    </row>
    <row r="52" spans="1:7" s="288" customFormat="1" ht="12.75" customHeight="1">
      <c r="A52" s="286"/>
      <c r="B52" s="287" t="s">
        <v>850</v>
      </c>
      <c r="C52" s="27">
        <v>2420</v>
      </c>
      <c r="D52" s="27">
        <v>2645</v>
      </c>
      <c r="E52" s="435">
        <v>1.09</v>
      </c>
      <c r="F52" s="504" t="s">
        <v>274</v>
      </c>
      <c r="G52" s="504" t="s">
        <v>274</v>
      </c>
    </row>
    <row r="53" spans="1:7" s="288" customFormat="1" ht="9.75" customHeight="1">
      <c r="A53" s="286"/>
      <c r="B53" s="287"/>
      <c r="C53" s="27"/>
      <c r="D53" s="27"/>
      <c r="E53" s="435"/>
      <c r="F53" s="505"/>
      <c r="G53" s="505"/>
    </row>
    <row r="54" spans="1:7" s="288" customFormat="1" ht="12.75" customHeight="1">
      <c r="A54" s="286"/>
      <c r="B54" s="287" t="s">
        <v>851</v>
      </c>
      <c r="C54" s="27"/>
      <c r="D54" s="27"/>
      <c r="E54" s="435"/>
      <c r="F54" s="505"/>
      <c r="G54" s="505"/>
    </row>
    <row r="55" spans="1:7" s="288" customFormat="1" ht="12.75" customHeight="1">
      <c r="A55" s="286"/>
      <c r="B55" s="287" t="s">
        <v>852</v>
      </c>
      <c r="C55" s="27">
        <v>34672</v>
      </c>
      <c r="D55" s="27">
        <v>83148</v>
      </c>
      <c r="E55" s="435">
        <v>2.4</v>
      </c>
      <c r="F55" s="504" t="s">
        <v>274</v>
      </c>
      <c r="G55" s="504" t="s">
        <v>274</v>
      </c>
    </row>
    <row r="56" spans="1:7" s="288" customFormat="1" ht="9.75" customHeight="1">
      <c r="A56" s="286"/>
      <c r="B56" s="287"/>
      <c r="C56" s="27"/>
      <c r="D56" s="27"/>
      <c r="E56" s="435"/>
      <c r="F56" s="505"/>
      <c r="G56" s="505"/>
    </row>
    <row r="57" spans="1:7" s="288" customFormat="1" ht="12.75" customHeight="1">
      <c r="A57" s="286"/>
      <c r="B57" s="287" t="s">
        <v>853</v>
      </c>
      <c r="C57" s="27">
        <v>34563</v>
      </c>
      <c r="D57" s="27">
        <v>82975</v>
      </c>
      <c r="E57" s="435">
        <v>2.4</v>
      </c>
      <c r="F57" s="505">
        <v>88.6</v>
      </c>
      <c r="G57" s="505">
        <v>36.9</v>
      </c>
    </row>
    <row r="58" spans="1:7" s="288" customFormat="1" ht="9.75" customHeight="1">
      <c r="A58" s="286"/>
      <c r="B58" s="287"/>
      <c r="C58" s="27"/>
      <c r="D58" s="27"/>
      <c r="E58" s="435"/>
      <c r="F58" s="505"/>
      <c r="G58" s="505"/>
    </row>
    <row r="59" spans="1:7" s="288" customFormat="1" ht="12.75" customHeight="1">
      <c r="A59" s="286"/>
      <c r="B59" s="287" t="s">
        <v>862</v>
      </c>
      <c r="C59" s="27">
        <v>34105</v>
      </c>
      <c r="D59" s="27">
        <v>82332</v>
      </c>
      <c r="E59" s="435">
        <v>2.41</v>
      </c>
      <c r="F59" s="505">
        <v>89.3</v>
      </c>
      <c r="G59" s="505">
        <v>37</v>
      </c>
    </row>
    <row r="60" spans="1:7" s="288" customFormat="1" ht="9.75" customHeight="1">
      <c r="A60" s="286"/>
      <c r="B60" s="287"/>
      <c r="C60" s="27"/>
      <c r="D60" s="27"/>
      <c r="E60" s="435"/>
      <c r="F60" s="505"/>
      <c r="G60" s="505"/>
    </row>
    <row r="61" spans="1:7" s="288" customFormat="1" ht="12.75" customHeight="1">
      <c r="A61" s="286"/>
      <c r="B61" s="287" t="s">
        <v>855</v>
      </c>
      <c r="C61" s="27">
        <v>26002</v>
      </c>
      <c r="D61" s="27">
        <v>67574</v>
      </c>
      <c r="E61" s="435">
        <v>2.6</v>
      </c>
      <c r="F61" s="505">
        <v>102.5</v>
      </c>
      <c r="G61" s="505">
        <v>39.5</v>
      </c>
    </row>
    <row r="62" spans="1:7" s="288" customFormat="1" ht="12.75" customHeight="1">
      <c r="A62" s="286"/>
      <c r="B62" s="287" t="s">
        <v>856</v>
      </c>
      <c r="C62" s="27">
        <v>1871</v>
      </c>
      <c r="D62" s="27">
        <v>3219</v>
      </c>
      <c r="E62" s="435">
        <v>1.72</v>
      </c>
      <c r="F62" s="505">
        <v>45</v>
      </c>
      <c r="G62" s="505">
        <v>26.2</v>
      </c>
    </row>
    <row r="63" spans="1:7" s="288" customFormat="1" ht="12.75" customHeight="1">
      <c r="A63" s="286"/>
      <c r="B63" s="287" t="s">
        <v>857</v>
      </c>
      <c r="C63" s="27">
        <v>5951</v>
      </c>
      <c r="D63" s="27">
        <v>10727</v>
      </c>
      <c r="E63" s="435">
        <v>1.8</v>
      </c>
      <c r="F63" s="505">
        <v>46</v>
      </c>
      <c r="G63" s="505">
        <v>25.5</v>
      </c>
    </row>
    <row r="64" spans="1:7" s="288" customFormat="1" ht="12.75" customHeight="1">
      <c r="A64" s="286"/>
      <c r="B64" s="287" t="s">
        <v>858</v>
      </c>
      <c r="C64" s="27">
        <v>281</v>
      </c>
      <c r="D64" s="27">
        <v>812</v>
      </c>
      <c r="E64" s="435">
        <v>2.89</v>
      </c>
      <c r="F64" s="505">
        <v>75.4</v>
      </c>
      <c r="G64" s="505">
        <v>26.1</v>
      </c>
    </row>
    <row r="65" spans="1:7" s="288" customFormat="1" ht="9.75" customHeight="1">
      <c r="A65" s="286"/>
      <c r="B65" s="287"/>
      <c r="C65" s="27"/>
      <c r="D65" s="27"/>
      <c r="E65" s="435"/>
      <c r="F65" s="505"/>
      <c r="G65" s="505"/>
    </row>
    <row r="66" spans="1:7" s="288" customFormat="1" ht="12.75" customHeight="1">
      <c r="A66" s="286"/>
      <c r="B66" s="287" t="s">
        <v>859</v>
      </c>
      <c r="C66" s="27">
        <v>458</v>
      </c>
      <c r="D66" s="27">
        <v>643</v>
      </c>
      <c r="E66" s="435">
        <v>1.4</v>
      </c>
      <c r="F66" s="505">
        <v>33.3</v>
      </c>
      <c r="G66" s="505">
        <v>23.7</v>
      </c>
    </row>
    <row r="67" spans="1:7" s="288" customFormat="1" ht="9.75" customHeight="1">
      <c r="A67" s="286"/>
      <c r="B67" s="287"/>
      <c r="C67" s="27"/>
      <c r="D67" s="27"/>
      <c r="E67" s="435"/>
      <c r="F67" s="505"/>
      <c r="G67" s="505"/>
    </row>
    <row r="68" spans="1:7" s="288" customFormat="1" ht="12.75" customHeight="1">
      <c r="A68" s="286"/>
      <c r="B68" s="287" t="s">
        <v>860</v>
      </c>
      <c r="C68" s="282">
        <v>109</v>
      </c>
      <c r="D68" s="27">
        <v>173</v>
      </c>
      <c r="E68" s="506">
        <v>1.59</v>
      </c>
      <c r="F68" s="507" t="s">
        <v>274</v>
      </c>
      <c r="G68" s="507" t="s">
        <v>274</v>
      </c>
    </row>
    <row r="69" spans="1:7" s="288" customFormat="1" ht="9.75" customHeight="1">
      <c r="A69" s="426"/>
      <c r="B69" s="508"/>
      <c r="C69" s="509"/>
      <c r="D69" s="426"/>
      <c r="E69" s="426"/>
      <c r="F69" s="426"/>
      <c r="G69" s="426"/>
    </row>
  </sheetData>
  <mergeCells count="2">
    <mergeCell ref="A6:B6"/>
    <mergeCell ref="A8:B8"/>
  </mergeCells>
  <printOptions/>
  <pageMargins left="0.37" right="0.31" top="0.39" bottom="0.44" header="0.3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7.50390625" defaultRowHeight="13.5"/>
  <cols>
    <col min="1" max="1" width="20.50390625" style="0" customWidth="1"/>
    <col min="2" max="3" width="11.875" style="0" customWidth="1"/>
    <col min="4" max="6" width="9.50390625" style="0" customWidth="1"/>
    <col min="7" max="8" width="11.75390625" style="0" customWidth="1"/>
    <col min="9" max="9" width="2.625" style="0" customWidth="1"/>
  </cols>
  <sheetData>
    <row r="1" s="313" customFormat="1" ht="18.75" customHeight="1">
      <c r="A1" s="313" t="s">
        <v>863</v>
      </c>
    </row>
    <row r="2" spans="1:8" ht="9" customHeight="1">
      <c r="A2" s="329"/>
      <c r="B2" s="329"/>
      <c r="C2" s="329"/>
      <c r="D2" s="329"/>
      <c r="E2" s="329"/>
      <c r="F2" s="329"/>
      <c r="G2" s="329"/>
      <c r="H2" s="329"/>
    </row>
    <row r="3" spans="1:8" ht="7.5" customHeight="1">
      <c r="A3" s="510"/>
      <c r="B3" s="373"/>
      <c r="C3" s="373"/>
      <c r="D3" s="373"/>
      <c r="E3" s="373"/>
      <c r="F3" s="373"/>
      <c r="G3" s="373"/>
      <c r="H3" s="510"/>
    </row>
    <row r="4" spans="1:8" s="337" customFormat="1" ht="12">
      <c r="A4" s="281" t="s">
        <v>864</v>
      </c>
      <c r="B4" s="396"/>
      <c r="C4" s="396"/>
      <c r="D4" s="396" t="s">
        <v>675</v>
      </c>
      <c r="E4" s="396" t="s">
        <v>675</v>
      </c>
      <c r="F4" s="396" t="s">
        <v>803</v>
      </c>
      <c r="G4" s="511" t="s">
        <v>804</v>
      </c>
      <c r="H4" s="512"/>
    </row>
    <row r="5" spans="1:8" s="337" customFormat="1" ht="16.5" customHeight="1">
      <c r="A5" s="281"/>
      <c r="B5" s="396" t="s">
        <v>797</v>
      </c>
      <c r="C5" s="396" t="s">
        <v>595</v>
      </c>
      <c r="D5" s="396" t="s">
        <v>676</v>
      </c>
      <c r="E5" s="396" t="s">
        <v>676</v>
      </c>
      <c r="F5" s="396" t="s">
        <v>676</v>
      </c>
      <c r="G5" s="513" t="s">
        <v>805</v>
      </c>
      <c r="H5" s="514"/>
    </row>
    <row r="6" spans="1:8" s="337" customFormat="1" ht="12">
      <c r="A6" s="281" t="s">
        <v>865</v>
      </c>
      <c r="B6" s="396"/>
      <c r="C6" s="396"/>
      <c r="D6" s="396" t="s">
        <v>681</v>
      </c>
      <c r="E6" s="396" t="s">
        <v>806</v>
      </c>
      <c r="F6" s="396" t="s">
        <v>806</v>
      </c>
      <c r="G6" s="390" t="s">
        <v>797</v>
      </c>
      <c r="H6" s="390" t="s">
        <v>595</v>
      </c>
    </row>
    <row r="7" spans="1:8" s="337" customFormat="1" ht="15" customHeight="1">
      <c r="A7" s="515"/>
      <c r="B7" s="399"/>
      <c r="C7" s="399"/>
      <c r="D7" s="399"/>
      <c r="E7" s="399" t="s">
        <v>807</v>
      </c>
      <c r="F7" s="399" t="s">
        <v>807</v>
      </c>
      <c r="G7" s="401"/>
      <c r="H7" s="401"/>
    </row>
    <row r="8" spans="1:8" s="288" customFormat="1" ht="9" customHeight="1">
      <c r="A8" s="421"/>
      <c r="B8" s="286"/>
      <c r="C8" s="286"/>
      <c r="D8" s="286"/>
      <c r="E8" s="286"/>
      <c r="F8" s="286"/>
      <c r="G8" s="286"/>
      <c r="H8" s="286"/>
    </row>
    <row r="9" spans="1:8" s="293" customFormat="1" ht="12">
      <c r="A9" s="296" t="s">
        <v>866</v>
      </c>
      <c r="B9" s="516">
        <f>SUM(B11:B13,B27)</f>
        <v>116744</v>
      </c>
      <c r="C9" s="516">
        <f>SUM(C11:C13,C27)</f>
        <v>271202</v>
      </c>
      <c r="D9" s="517">
        <v>2.32</v>
      </c>
      <c r="E9" s="518">
        <v>81.5</v>
      </c>
      <c r="F9" s="518">
        <v>35.1</v>
      </c>
      <c r="G9" s="516">
        <v>38976</v>
      </c>
      <c r="H9" s="516">
        <v>86401</v>
      </c>
    </row>
    <row r="10" spans="1:8" s="288" customFormat="1" ht="11.25" customHeight="1">
      <c r="A10" s="287"/>
      <c r="B10" s="519"/>
      <c r="C10" s="519"/>
      <c r="D10" s="520"/>
      <c r="E10" s="507"/>
      <c r="F10" s="507"/>
      <c r="G10" s="519"/>
      <c r="H10" s="519"/>
    </row>
    <row r="11" spans="1:8" s="288" customFormat="1" ht="12">
      <c r="A11" s="287" t="s">
        <v>867</v>
      </c>
      <c r="B11" s="519">
        <v>62811</v>
      </c>
      <c r="C11" s="519">
        <v>166826</v>
      </c>
      <c r="D11" s="520">
        <v>2.66</v>
      </c>
      <c r="E11" s="507">
        <v>109.8</v>
      </c>
      <c r="F11" s="507">
        <v>41.3</v>
      </c>
      <c r="G11" s="519">
        <v>28680</v>
      </c>
      <c r="H11" s="519">
        <v>69133</v>
      </c>
    </row>
    <row r="12" spans="1:8" s="288" customFormat="1" ht="12">
      <c r="A12" s="287" t="s">
        <v>868</v>
      </c>
      <c r="B12" s="519">
        <v>7542</v>
      </c>
      <c r="C12" s="519">
        <v>15016</v>
      </c>
      <c r="D12" s="520">
        <v>1.99</v>
      </c>
      <c r="E12" s="507">
        <v>54.1</v>
      </c>
      <c r="F12" s="507">
        <v>27.2</v>
      </c>
      <c r="G12" s="519">
        <v>3456</v>
      </c>
      <c r="H12" s="519">
        <v>5743</v>
      </c>
    </row>
    <row r="13" spans="1:8" s="288" customFormat="1" ht="12">
      <c r="A13" s="287" t="s">
        <v>869</v>
      </c>
      <c r="B13" s="519">
        <f>SUM(B15:B17)</f>
        <v>45836</v>
      </c>
      <c r="C13" s="519">
        <f>SUM(C15:C17)</f>
        <v>87955</v>
      </c>
      <c r="D13" s="520">
        <v>1.92</v>
      </c>
      <c r="E13" s="507">
        <v>47.2</v>
      </c>
      <c r="F13" s="507">
        <v>24.6</v>
      </c>
      <c r="G13" s="519">
        <v>6639</v>
      </c>
      <c r="H13" s="519">
        <v>11022</v>
      </c>
    </row>
    <row r="14" spans="1:8" s="288" customFormat="1" ht="12">
      <c r="A14" s="287" t="s">
        <v>870</v>
      </c>
      <c r="B14" s="519"/>
      <c r="C14" s="519"/>
      <c r="D14" s="520"/>
      <c r="E14" s="507"/>
      <c r="F14" s="507"/>
      <c r="G14" s="519"/>
      <c r="H14" s="519"/>
    </row>
    <row r="15" spans="1:8" s="288" customFormat="1" ht="12">
      <c r="A15" s="287" t="s">
        <v>871</v>
      </c>
      <c r="B15" s="519">
        <v>25708</v>
      </c>
      <c r="C15" s="519">
        <v>47454</v>
      </c>
      <c r="D15" s="520">
        <v>1.85</v>
      </c>
      <c r="E15" s="507">
        <v>42.2</v>
      </c>
      <c r="F15" s="507">
        <v>22.8</v>
      </c>
      <c r="G15" s="519">
        <v>3473</v>
      </c>
      <c r="H15" s="519">
        <v>5411</v>
      </c>
    </row>
    <row r="16" spans="1:8" s="288" customFormat="1" ht="12">
      <c r="A16" s="287" t="s">
        <v>872</v>
      </c>
      <c r="B16" s="519">
        <v>14090</v>
      </c>
      <c r="C16" s="519">
        <v>28498</v>
      </c>
      <c r="D16" s="520">
        <v>2.02</v>
      </c>
      <c r="E16" s="507">
        <v>50.4</v>
      </c>
      <c r="F16" s="507">
        <v>24.9</v>
      </c>
      <c r="G16" s="519">
        <v>1636</v>
      </c>
      <c r="H16" s="519">
        <v>2963</v>
      </c>
    </row>
    <row r="17" spans="1:8" s="288" customFormat="1" ht="12">
      <c r="A17" s="287" t="s">
        <v>873</v>
      </c>
      <c r="B17" s="519">
        <f>B18+B19</f>
        <v>6038</v>
      </c>
      <c r="C17" s="519">
        <f>C18+C19</f>
        <v>12003</v>
      </c>
      <c r="D17" s="520" t="s">
        <v>874</v>
      </c>
      <c r="E17" s="507" t="s">
        <v>874</v>
      </c>
      <c r="F17" s="507" t="s">
        <v>874</v>
      </c>
      <c r="G17" s="519">
        <v>1530</v>
      </c>
      <c r="H17" s="519">
        <v>2648</v>
      </c>
    </row>
    <row r="18" spans="1:8" s="288" customFormat="1" ht="12">
      <c r="A18" s="287" t="s">
        <v>875</v>
      </c>
      <c r="B18" s="519">
        <v>5116</v>
      </c>
      <c r="C18" s="519">
        <v>10345</v>
      </c>
      <c r="D18" s="520">
        <v>2.02</v>
      </c>
      <c r="E18" s="507">
        <v>64.4</v>
      </c>
      <c r="F18" s="507">
        <v>29.9</v>
      </c>
      <c r="G18" s="519" t="s">
        <v>874</v>
      </c>
      <c r="H18" s="519" t="s">
        <v>874</v>
      </c>
    </row>
    <row r="19" spans="1:8" s="288" customFormat="1" ht="12">
      <c r="A19" s="287" t="s">
        <v>876</v>
      </c>
      <c r="B19" s="519">
        <v>922</v>
      </c>
      <c r="C19" s="519">
        <v>1658</v>
      </c>
      <c r="D19" s="520">
        <v>1.8</v>
      </c>
      <c r="E19" s="507">
        <v>44.5</v>
      </c>
      <c r="F19" s="507">
        <v>35.8</v>
      </c>
      <c r="G19" s="519" t="s">
        <v>874</v>
      </c>
      <c r="H19" s="519" t="s">
        <v>874</v>
      </c>
    </row>
    <row r="20" spans="1:8" s="288" customFormat="1" ht="12">
      <c r="A20" s="287" t="s">
        <v>877</v>
      </c>
      <c r="B20" s="519"/>
      <c r="C20" s="519"/>
      <c r="D20" s="520"/>
      <c r="E20" s="507"/>
      <c r="F20" s="507"/>
      <c r="G20" s="519"/>
      <c r="H20" s="519"/>
    </row>
    <row r="21" spans="1:8" s="288" customFormat="1" ht="12">
      <c r="A21" s="287" t="s">
        <v>871</v>
      </c>
      <c r="B21" s="519">
        <v>34037</v>
      </c>
      <c r="C21" s="519">
        <v>64371</v>
      </c>
      <c r="D21" s="520">
        <v>1.89</v>
      </c>
      <c r="E21" s="507">
        <v>44.5</v>
      </c>
      <c r="F21" s="507">
        <v>23.5</v>
      </c>
      <c r="G21" s="519">
        <v>4850</v>
      </c>
      <c r="H21" s="519">
        <v>7850</v>
      </c>
    </row>
    <row r="22" spans="1:8" s="288" customFormat="1" ht="12">
      <c r="A22" s="287" t="s">
        <v>872</v>
      </c>
      <c r="B22" s="519">
        <v>9516</v>
      </c>
      <c r="C22" s="519">
        <v>19163</v>
      </c>
      <c r="D22" s="520">
        <v>2.01</v>
      </c>
      <c r="E22" s="507">
        <v>53.1</v>
      </c>
      <c r="F22" s="507">
        <v>26.4</v>
      </c>
      <c r="G22" s="519">
        <v>1293</v>
      </c>
      <c r="H22" s="519">
        <v>2314</v>
      </c>
    </row>
    <row r="23" spans="1:8" s="288" customFormat="1" ht="12">
      <c r="A23" s="287" t="s">
        <v>873</v>
      </c>
      <c r="B23" s="519">
        <f>B24+B25</f>
        <v>2283</v>
      </c>
      <c r="C23" s="519">
        <f>C24+C25</f>
        <v>4421</v>
      </c>
      <c r="D23" s="520" t="s">
        <v>874</v>
      </c>
      <c r="E23" s="507" t="s">
        <v>874</v>
      </c>
      <c r="F23" s="507" t="s">
        <v>874</v>
      </c>
      <c r="G23" s="519">
        <v>496</v>
      </c>
      <c r="H23" s="519">
        <v>858</v>
      </c>
    </row>
    <row r="24" spans="1:8" s="288" customFormat="1" ht="12">
      <c r="A24" s="287" t="s">
        <v>875</v>
      </c>
      <c r="B24" s="519">
        <v>2131</v>
      </c>
      <c r="C24" s="519">
        <v>4130</v>
      </c>
      <c r="D24" s="520">
        <v>1.94</v>
      </c>
      <c r="E24" s="507">
        <v>61.9</v>
      </c>
      <c r="F24" s="507">
        <v>31.9</v>
      </c>
      <c r="G24" s="519" t="s">
        <v>874</v>
      </c>
      <c r="H24" s="519" t="s">
        <v>874</v>
      </c>
    </row>
    <row r="25" spans="1:8" s="288" customFormat="1" ht="12">
      <c r="A25" s="287" t="s">
        <v>876</v>
      </c>
      <c r="B25" s="519">
        <v>152</v>
      </c>
      <c r="C25" s="519">
        <v>291</v>
      </c>
      <c r="D25" s="520">
        <v>1.91</v>
      </c>
      <c r="E25" s="507">
        <v>73</v>
      </c>
      <c r="F25" s="507">
        <v>38.1</v>
      </c>
      <c r="G25" s="519" t="s">
        <v>874</v>
      </c>
      <c r="H25" s="519" t="s">
        <v>874</v>
      </c>
    </row>
    <row r="26" spans="1:8" s="288" customFormat="1" ht="12">
      <c r="A26" s="287"/>
      <c r="B26" s="519"/>
      <c r="C26" s="519"/>
      <c r="D26" s="520"/>
      <c r="E26" s="507"/>
      <c r="F26" s="507"/>
      <c r="G26" s="519"/>
      <c r="H26" s="519"/>
    </row>
    <row r="27" spans="1:8" s="288" customFormat="1" ht="12">
      <c r="A27" s="287" t="s">
        <v>878</v>
      </c>
      <c r="B27" s="521">
        <v>555</v>
      </c>
      <c r="C27" s="519">
        <v>1405</v>
      </c>
      <c r="D27" s="520">
        <v>2.53</v>
      </c>
      <c r="E27" s="507">
        <v>85.7</v>
      </c>
      <c r="F27" s="507">
        <v>33.9</v>
      </c>
      <c r="G27" s="519">
        <v>201</v>
      </c>
      <c r="H27" s="519">
        <v>503</v>
      </c>
    </row>
    <row r="28" spans="1:9" s="434" customFormat="1" ht="13.5">
      <c r="A28" s="438"/>
      <c r="B28" s="522"/>
      <c r="C28" s="523"/>
      <c r="D28" s="523"/>
      <c r="E28" s="523"/>
      <c r="F28" s="523"/>
      <c r="G28" s="523"/>
      <c r="H28" s="523"/>
      <c r="I28" s="300"/>
    </row>
  </sheetData>
  <mergeCells count="2">
    <mergeCell ref="G6:G7"/>
    <mergeCell ref="H6:H7"/>
  </mergeCells>
  <printOptions/>
  <pageMargins left="0.32" right="0.22" top="0.68" bottom="0.7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7.50390625" defaultRowHeight="13.5"/>
  <cols>
    <col min="1" max="1" width="19.00390625" style="31" customWidth="1"/>
    <col min="2" max="4" width="7.875" style="31" customWidth="1"/>
    <col min="5" max="9" width="8.375" style="31" customWidth="1"/>
    <col min="10" max="10" width="7.50390625" style="31" customWidth="1"/>
    <col min="11" max="16384" width="7.50390625" style="31" customWidth="1"/>
  </cols>
  <sheetData>
    <row r="1" s="313" customFormat="1" ht="18.75" customHeight="1">
      <c r="A1" s="313" t="s">
        <v>879</v>
      </c>
    </row>
    <row r="2" spans="1:10" ht="9.7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</row>
    <row r="3" spans="1:10" s="288" customFormat="1" ht="18.75" customHeight="1">
      <c r="A3" s="411"/>
      <c r="B3" s="420"/>
      <c r="C3" s="420"/>
      <c r="D3" s="420"/>
      <c r="E3" s="387" t="s">
        <v>880</v>
      </c>
      <c r="F3" s="388"/>
      <c r="G3" s="388"/>
      <c r="H3" s="388"/>
      <c r="I3" s="388"/>
      <c r="J3" s="420"/>
    </row>
    <row r="4" spans="1:10" s="288" customFormat="1" ht="12">
      <c r="A4" s="286" t="s">
        <v>881</v>
      </c>
      <c r="B4" s="285"/>
      <c r="C4" s="285"/>
      <c r="D4" s="285"/>
      <c r="E4" s="420"/>
      <c r="F4" s="390" t="s">
        <v>882</v>
      </c>
      <c r="G4" s="385"/>
      <c r="H4" s="385"/>
      <c r="I4" s="385"/>
      <c r="J4" s="285"/>
    </row>
    <row r="5" spans="1:10" s="288" customFormat="1" ht="12">
      <c r="A5" s="286"/>
      <c r="B5" s="418" t="s">
        <v>883</v>
      </c>
      <c r="C5" s="418" t="s">
        <v>884</v>
      </c>
      <c r="D5" s="418" t="s">
        <v>885</v>
      </c>
      <c r="E5" s="524" t="s">
        <v>866</v>
      </c>
      <c r="F5" s="401"/>
      <c r="G5" s="397"/>
      <c r="H5" s="397"/>
      <c r="I5" s="397"/>
      <c r="J5" s="418" t="s">
        <v>886</v>
      </c>
    </row>
    <row r="6" spans="1:10" s="288" customFormat="1" ht="12">
      <c r="A6" s="286" t="s">
        <v>887</v>
      </c>
      <c r="B6" s="285"/>
      <c r="C6" s="285"/>
      <c r="D6" s="285"/>
      <c r="E6" s="524"/>
      <c r="F6" s="464" t="s">
        <v>808</v>
      </c>
      <c r="G6" s="464" t="s">
        <v>809</v>
      </c>
      <c r="H6" s="464" t="s">
        <v>888</v>
      </c>
      <c r="I6" s="464" t="s">
        <v>889</v>
      </c>
      <c r="J6" s="285"/>
    </row>
    <row r="7" spans="1:10" s="288" customFormat="1" ht="12">
      <c r="A7" s="426"/>
      <c r="B7" s="509"/>
      <c r="C7" s="509"/>
      <c r="D7" s="509"/>
      <c r="E7" s="509"/>
      <c r="F7" s="471"/>
      <c r="G7" s="471"/>
      <c r="H7" s="471"/>
      <c r="I7" s="471"/>
      <c r="J7" s="509"/>
    </row>
    <row r="8" spans="1:2" s="434" customFormat="1" ht="9.75" customHeight="1">
      <c r="A8" s="278"/>
      <c r="B8" s="300"/>
    </row>
    <row r="9" spans="1:10" s="293" customFormat="1" ht="12">
      <c r="A9" s="296" t="s">
        <v>890</v>
      </c>
      <c r="B9" s="35"/>
      <c r="C9" s="73"/>
      <c r="D9" s="73"/>
      <c r="E9" s="73"/>
      <c r="F9" s="73"/>
      <c r="G9" s="73"/>
      <c r="H9" s="73"/>
      <c r="I9" s="73"/>
      <c r="J9" s="73"/>
    </row>
    <row r="10" spans="1:10" s="293" customFormat="1" ht="9.75" customHeight="1">
      <c r="A10" s="296"/>
      <c r="B10" s="35"/>
      <c r="C10" s="73"/>
      <c r="D10" s="73"/>
      <c r="E10" s="73"/>
      <c r="F10" s="73"/>
      <c r="G10" s="73"/>
      <c r="H10" s="73"/>
      <c r="I10" s="73"/>
      <c r="J10" s="73"/>
    </row>
    <row r="11" spans="1:10" s="293" customFormat="1" ht="12">
      <c r="A11" s="296" t="s">
        <v>891</v>
      </c>
      <c r="B11" s="516">
        <v>119618</v>
      </c>
      <c r="C11" s="516">
        <v>65016</v>
      </c>
      <c r="D11" s="516">
        <v>7682</v>
      </c>
      <c r="E11" s="516">
        <v>46302</v>
      </c>
      <c r="F11" s="516">
        <v>26073</v>
      </c>
      <c r="G11" s="516">
        <v>14164</v>
      </c>
      <c r="H11" s="516">
        <v>5137</v>
      </c>
      <c r="I11" s="516">
        <v>928</v>
      </c>
      <c r="J11" s="516">
        <v>618</v>
      </c>
    </row>
    <row r="12" spans="1:10" s="288" customFormat="1" ht="12">
      <c r="A12" s="287"/>
      <c r="B12" s="519"/>
      <c r="C12" s="519"/>
      <c r="D12" s="519"/>
      <c r="E12" s="519"/>
      <c r="F12" s="519"/>
      <c r="G12" s="519"/>
      <c r="H12" s="519"/>
      <c r="I12" s="519"/>
      <c r="J12" s="519"/>
    </row>
    <row r="13" spans="1:10" s="288" customFormat="1" ht="12">
      <c r="A13" s="287" t="s">
        <v>892</v>
      </c>
      <c r="B13" s="519">
        <v>116744</v>
      </c>
      <c r="C13" s="519">
        <v>62811</v>
      </c>
      <c r="D13" s="519">
        <v>7542</v>
      </c>
      <c r="E13" s="519">
        <v>45836</v>
      </c>
      <c r="F13" s="519">
        <v>25708</v>
      </c>
      <c r="G13" s="519">
        <v>14090</v>
      </c>
      <c r="H13" s="519">
        <v>5116</v>
      </c>
      <c r="I13" s="519">
        <v>922</v>
      </c>
      <c r="J13" s="519">
        <v>555</v>
      </c>
    </row>
    <row r="14" spans="1:10" s="288" customFormat="1" ht="12">
      <c r="A14" s="287" t="s">
        <v>893</v>
      </c>
      <c r="B14" s="519">
        <v>62224</v>
      </c>
      <c r="C14" s="519">
        <v>56321</v>
      </c>
      <c r="D14" s="519">
        <v>2166</v>
      </c>
      <c r="E14" s="519">
        <v>3451</v>
      </c>
      <c r="F14" s="519">
        <v>1185</v>
      </c>
      <c r="G14" s="519">
        <v>634</v>
      </c>
      <c r="H14" s="519">
        <v>1250</v>
      </c>
      <c r="I14" s="519">
        <v>382</v>
      </c>
      <c r="J14" s="519">
        <v>286</v>
      </c>
    </row>
    <row r="15" spans="1:10" s="288" customFormat="1" ht="12">
      <c r="A15" s="287" t="s">
        <v>894</v>
      </c>
      <c r="B15" s="519">
        <v>7059</v>
      </c>
      <c r="C15" s="519" t="s">
        <v>132</v>
      </c>
      <c r="D15" s="519">
        <v>1206</v>
      </c>
      <c r="E15" s="519">
        <v>5853</v>
      </c>
      <c r="F15" s="519">
        <v>11</v>
      </c>
      <c r="G15" s="519">
        <v>3789</v>
      </c>
      <c r="H15" s="519">
        <v>1950</v>
      </c>
      <c r="I15" s="519">
        <v>103</v>
      </c>
      <c r="J15" s="519" t="s">
        <v>132</v>
      </c>
    </row>
    <row r="16" spans="1:10" s="288" customFormat="1" ht="12">
      <c r="A16" s="287" t="s">
        <v>895</v>
      </c>
      <c r="B16" s="519">
        <v>41485</v>
      </c>
      <c r="C16" s="519">
        <v>5810</v>
      </c>
      <c r="D16" s="519">
        <v>3876</v>
      </c>
      <c r="E16" s="519">
        <v>31657</v>
      </c>
      <c r="F16" s="519">
        <v>23515</v>
      </c>
      <c r="G16" s="519">
        <v>6276</v>
      </c>
      <c r="H16" s="519">
        <v>1518</v>
      </c>
      <c r="I16" s="519">
        <v>348</v>
      </c>
      <c r="J16" s="519">
        <v>142</v>
      </c>
    </row>
    <row r="17" spans="1:10" s="288" customFormat="1" ht="12">
      <c r="A17" s="287" t="s">
        <v>896</v>
      </c>
      <c r="B17" s="519">
        <v>5976</v>
      </c>
      <c r="C17" s="519">
        <v>680</v>
      </c>
      <c r="D17" s="519">
        <v>294</v>
      </c>
      <c r="E17" s="519">
        <v>4875</v>
      </c>
      <c r="F17" s="519">
        <v>997</v>
      </c>
      <c r="G17" s="519">
        <v>3391</v>
      </c>
      <c r="H17" s="519">
        <v>398</v>
      </c>
      <c r="I17" s="519">
        <v>89</v>
      </c>
      <c r="J17" s="519">
        <v>127</v>
      </c>
    </row>
    <row r="18" spans="1:10" s="288" customFormat="1" ht="12">
      <c r="A18" s="287"/>
      <c r="B18" s="519"/>
      <c r="C18" s="519"/>
      <c r="D18" s="519"/>
      <c r="E18" s="519"/>
      <c r="F18" s="519"/>
      <c r="G18" s="519"/>
      <c r="H18" s="519"/>
      <c r="I18" s="519"/>
      <c r="J18" s="519"/>
    </row>
    <row r="19" spans="1:10" s="288" customFormat="1" ht="12">
      <c r="A19" s="287" t="s">
        <v>897</v>
      </c>
      <c r="B19" s="519">
        <v>2874</v>
      </c>
      <c r="C19" s="519">
        <v>2205</v>
      </c>
      <c r="D19" s="519">
        <v>140</v>
      </c>
      <c r="E19" s="519">
        <v>466</v>
      </c>
      <c r="F19" s="519">
        <v>365</v>
      </c>
      <c r="G19" s="519">
        <v>74</v>
      </c>
      <c r="H19" s="519">
        <v>21</v>
      </c>
      <c r="I19" s="519">
        <v>6</v>
      </c>
      <c r="J19" s="519">
        <v>63</v>
      </c>
    </row>
    <row r="20" spans="1:10" s="288" customFormat="1" ht="9.75" customHeight="1">
      <c r="A20" s="287"/>
      <c r="B20" s="519"/>
      <c r="C20" s="519"/>
      <c r="D20" s="519"/>
      <c r="E20" s="519"/>
      <c r="F20" s="519"/>
      <c r="G20" s="519"/>
      <c r="H20" s="519"/>
      <c r="I20" s="519"/>
      <c r="J20" s="519"/>
    </row>
    <row r="21" spans="1:10" s="293" customFormat="1" ht="12">
      <c r="A21" s="296" t="s">
        <v>898</v>
      </c>
      <c r="B21" s="516"/>
      <c r="C21" s="516"/>
      <c r="D21" s="516"/>
      <c r="E21" s="516"/>
      <c r="F21" s="516"/>
      <c r="G21" s="516"/>
      <c r="H21" s="516"/>
      <c r="I21" s="516"/>
      <c r="J21" s="516"/>
    </row>
    <row r="22" spans="1:10" s="293" customFormat="1" ht="9.75" customHeight="1">
      <c r="A22" s="296"/>
      <c r="B22" s="516"/>
      <c r="C22" s="516"/>
      <c r="D22" s="516"/>
      <c r="E22" s="516"/>
      <c r="F22" s="516"/>
      <c r="G22" s="516"/>
      <c r="H22" s="516"/>
      <c r="I22" s="516"/>
      <c r="J22" s="516"/>
    </row>
    <row r="23" spans="1:10" s="293" customFormat="1" ht="12">
      <c r="A23" s="296" t="s">
        <v>891</v>
      </c>
      <c r="B23" s="516">
        <v>277435</v>
      </c>
      <c r="C23" s="516">
        <v>171900</v>
      </c>
      <c r="D23" s="516">
        <v>15287</v>
      </c>
      <c r="E23" s="516">
        <v>88728</v>
      </c>
      <c r="F23" s="516">
        <v>48079</v>
      </c>
      <c r="G23" s="516">
        <v>28597</v>
      </c>
      <c r="H23" s="516">
        <v>10382</v>
      </c>
      <c r="I23" s="516">
        <v>1670</v>
      </c>
      <c r="J23" s="516">
        <v>1520</v>
      </c>
    </row>
    <row r="24" s="288" customFormat="1" ht="12">
      <c r="A24" s="287"/>
    </row>
    <row r="25" spans="1:10" s="288" customFormat="1" ht="12">
      <c r="A25" s="287" t="s">
        <v>892</v>
      </c>
      <c r="B25" s="519">
        <v>271202</v>
      </c>
      <c r="C25" s="519">
        <v>166826</v>
      </c>
      <c r="D25" s="519">
        <v>15016</v>
      </c>
      <c r="E25" s="519">
        <v>87955</v>
      </c>
      <c r="F25" s="519">
        <v>47454</v>
      </c>
      <c r="G25" s="519">
        <v>28498</v>
      </c>
      <c r="H25" s="519">
        <v>10345</v>
      </c>
      <c r="I25" s="519">
        <v>1658</v>
      </c>
      <c r="J25" s="519">
        <v>1405</v>
      </c>
    </row>
    <row r="26" spans="1:10" s="288" customFormat="1" ht="12">
      <c r="A26" s="287" t="s">
        <v>893</v>
      </c>
      <c r="B26" s="519">
        <v>162272</v>
      </c>
      <c r="C26" s="519">
        <v>149625</v>
      </c>
      <c r="D26" s="519">
        <v>4430</v>
      </c>
      <c r="E26" s="519">
        <v>7439</v>
      </c>
      <c r="F26" s="519">
        <v>2690</v>
      </c>
      <c r="G26" s="519">
        <v>1411</v>
      </c>
      <c r="H26" s="519">
        <v>2596</v>
      </c>
      <c r="I26" s="519">
        <v>742</v>
      </c>
      <c r="J26" s="519">
        <v>778</v>
      </c>
    </row>
    <row r="27" spans="1:10" s="288" customFormat="1" ht="12">
      <c r="A27" s="287" t="s">
        <v>894</v>
      </c>
      <c r="B27" s="519">
        <v>15479</v>
      </c>
      <c r="C27" s="519" t="s">
        <v>132</v>
      </c>
      <c r="D27" s="519">
        <v>2239</v>
      </c>
      <c r="E27" s="519">
        <v>13240</v>
      </c>
      <c r="F27" s="519">
        <v>12</v>
      </c>
      <c r="G27" s="519">
        <v>8937</v>
      </c>
      <c r="H27" s="519">
        <v>4070</v>
      </c>
      <c r="I27" s="519">
        <v>221</v>
      </c>
      <c r="J27" s="519" t="s">
        <v>132</v>
      </c>
    </row>
    <row r="28" spans="1:10" s="288" customFormat="1" ht="12">
      <c r="A28" s="287" t="s">
        <v>895</v>
      </c>
      <c r="B28" s="519">
        <v>78843</v>
      </c>
      <c r="C28" s="519">
        <v>15311</v>
      </c>
      <c r="D28" s="519">
        <v>7658</v>
      </c>
      <c r="E28" s="519">
        <v>55569</v>
      </c>
      <c r="F28" s="519">
        <v>42474</v>
      </c>
      <c r="G28" s="519">
        <v>9793</v>
      </c>
      <c r="H28" s="519">
        <v>2757</v>
      </c>
      <c r="I28" s="519">
        <v>545</v>
      </c>
      <c r="J28" s="519">
        <v>305</v>
      </c>
    </row>
    <row r="29" spans="1:10" s="288" customFormat="1" ht="12">
      <c r="A29" s="287" t="s">
        <v>896</v>
      </c>
      <c r="B29" s="519">
        <v>14608</v>
      </c>
      <c r="C29" s="519">
        <v>1890</v>
      </c>
      <c r="D29" s="519">
        <v>689</v>
      </c>
      <c r="E29" s="519">
        <v>11707</v>
      </c>
      <c r="F29" s="519">
        <v>2278</v>
      </c>
      <c r="G29" s="519">
        <v>8357</v>
      </c>
      <c r="H29" s="519">
        <v>922</v>
      </c>
      <c r="I29" s="519">
        <v>150</v>
      </c>
      <c r="J29" s="519">
        <v>322</v>
      </c>
    </row>
    <row r="30" spans="1:10" s="288" customFormat="1" ht="12">
      <c r="A30" s="287"/>
      <c r="B30" s="519"/>
      <c r="C30" s="519"/>
      <c r="D30" s="519"/>
      <c r="E30" s="519"/>
      <c r="F30" s="519"/>
      <c r="G30" s="519"/>
      <c r="H30" s="519"/>
      <c r="I30" s="519"/>
      <c r="J30" s="519"/>
    </row>
    <row r="31" spans="1:10" s="288" customFormat="1" ht="12">
      <c r="A31" s="287" t="s">
        <v>897</v>
      </c>
      <c r="B31" s="519">
        <v>6233</v>
      </c>
      <c r="C31" s="519">
        <v>5074</v>
      </c>
      <c r="D31" s="519">
        <v>271</v>
      </c>
      <c r="E31" s="519">
        <v>773</v>
      </c>
      <c r="F31" s="519">
        <v>625</v>
      </c>
      <c r="G31" s="519">
        <v>99</v>
      </c>
      <c r="H31" s="519">
        <v>37</v>
      </c>
      <c r="I31" s="519">
        <v>12</v>
      </c>
      <c r="J31" s="519">
        <v>115</v>
      </c>
    </row>
    <row r="32" spans="1:10" s="288" customFormat="1" ht="12">
      <c r="A32" s="508"/>
      <c r="B32" s="525"/>
      <c r="C32" s="526"/>
      <c r="D32" s="526"/>
      <c r="E32" s="526"/>
      <c r="F32" s="526"/>
      <c r="G32" s="526"/>
      <c r="H32" s="526"/>
      <c r="I32" s="526"/>
      <c r="J32" s="526"/>
    </row>
    <row r="33" s="434" customFormat="1" ht="13.5"/>
  </sheetData>
  <mergeCells count="7">
    <mergeCell ref="E3:I3"/>
    <mergeCell ref="E5:E6"/>
    <mergeCell ref="F6:F7"/>
    <mergeCell ref="G6:G7"/>
    <mergeCell ref="H6:H7"/>
    <mergeCell ref="F4:I5"/>
    <mergeCell ref="I6:I7"/>
  </mergeCells>
  <printOptions/>
  <pageMargins left="0.38" right="0.36" top="0.43" bottom="1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138" customWidth="1"/>
    <col min="2" max="2" width="11.625" style="138" customWidth="1"/>
    <col min="3" max="3" width="1.00390625" style="138" customWidth="1"/>
    <col min="4" max="5" width="9.75390625" style="138" customWidth="1"/>
    <col min="6" max="6" width="9.75390625" style="142" customWidth="1"/>
    <col min="7" max="20" width="9.75390625" style="138" customWidth="1"/>
    <col min="21" max="21" width="9.00390625" style="314" customWidth="1"/>
    <col min="22" max="16384" width="9.00390625" style="138" customWidth="1"/>
  </cols>
  <sheetData>
    <row r="1" spans="1:21" s="1" customFormat="1" ht="21.75" customHeight="1">
      <c r="A1" s="1" t="s">
        <v>899</v>
      </c>
      <c r="F1" s="409"/>
      <c r="L1" s="1" t="s">
        <v>900</v>
      </c>
      <c r="U1" s="441"/>
    </row>
    <row r="2" ht="9" customHeight="1">
      <c r="B2" s="313"/>
    </row>
    <row r="3" spans="1:21" s="534" customFormat="1" ht="21.75" customHeight="1">
      <c r="A3" s="527"/>
      <c r="B3" s="275"/>
      <c r="C3" s="494"/>
      <c r="D3" s="443" t="s">
        <v>901</v>
      </c>
      <c r="E3" s="444"/>
      <c r="F3" s="444"/>
      <c r="G3" s="444"/>
      <c r="H3" s="445"/>
      <c r="I3" s="528" t="s">
        <v>902</v>
      </c>
      <c r="J3" s="529"/>
      <c r="K3" s="529"/>
      <c r="L3" s="530" t="s">
        <v>903</v>
      </c>
      <c r="M3" s="531"/>
      <c r="N3" s="443" t="s">
        <v>904</v>
      </c>
      <c r="O3" s="444"/>
      <c r="P3" s="444"/>
      <c r="Q3" s="444"/>
      <c r="R3" s="444"/>
      <c r="S3" s="444"/>
      <c r="T3" s="532"/>
      <c r="U3" s="533"/>
    </row>
    <row r="4" spans="1:21" s="534" customFormat="1" ht="27" customHeight="1">
      <c r="A4" s="490"/>
      <c r="B4" s="449" t="s">
        <v>905</v>
      </c>
      <c r="C4" s="497"/>
      <c r="D4" s="279"/>
      <c r="E4" s="279"/>
      <c r="F4" s="535" t="s">
        <v>675</v>
      </c>
      <c r="G4" s="535" t="s">
        <v>675</v>
      </c>
      <c r="H4" s="535" t="s">
        <v>803</v>
      </c>
      <c r="I4" s="535"/>
      <c r="J4" s="535" t="s">
        <v>810</v>
      </c>
      <c r="K4" s="535" t="s">
        <v>906</v>
      </c>
      <c r="L4" s="279"/>
      <c r="M4" s="279"/>
      <c r="N4" s="279"/>
      <c r="O4" s="279"/>
      <c r="P4" s="529"/>
      <c r="Q4" s="529" t="s">
        <v>811</v>
      </c>
      <c r="R4" s="529"/>
      <c r="S4" s="531"/>
      <c r="T4" s="302" t="s">
        <v>907</v>
      </c>
      <c r="U4" s="460" t="s">
        <v>726</v>
      </c>
    </row>
    <row r="5" spans="1:21" s="534" customFormat="1" ht="27" customHeight="1">
      <c r="A5" s="490"/>
      <c r="B5" s="297"/>
      <c r="C5" s="497"/>
      <c r="D5" s="302" t="s">
        <v>908</v>
      </c>
      <c r="E5" s="302" t="s">
        <v>595</v>
      </c>
      <c r="F5" s="302" t="s">
        <v>676</v>
      </c>
      <c r="G5" s="302" t="s">
        <v>676</v>
      </c>
      <c r="H5" s="302" t="s">
        <v>676</v>
      </c>
      <c r="I5" s="302" t="s">
        <v>812</v>
      </c>
      <c r="J5" s="302" t="s">
        <v>813</v>
      </c>
      <c r="K5" s="302"/>
      <c r="L5" s="302" t="s">
        <v>814</v>
      </c>
      <c r="M5" s="302" t="s">
        <v>815</v>
      </c>
      <c r="N5" s="302" t="s">
        <v>816</v>
      </c>
      <c r="O5" s="302" t="s">
        <v>817</v>
      </c>
      <c r="P5" s="451" t="s">
        <v>908</v>
      </c>
      <c r="Q5" s="443" t="s">
        <v>818</v>
      </c>
      <c r="R5" s="444"/>
      <c r="S5" s="445"/>
      <c r="T5" s="302" t="s">
        <v>909</v>
      </c>
      <c r="U5" s="460"/>
    </row>
    <row r="6" spans="1:21" s="534" customFormat="1" ht="27" customHeight="1">
      <c r="A6" s="491"/>
      <c r="B6" s="491"/>
      <c r="C6" s="499"/>
      <c r="D6" s="536"/>
      <c r="E6" s="536"/>
      <c r="F6" s="537" t="s">
        <v>681</v>
      </c>
      <c r="G6" s="537" t="s">
        <v>806</v>
      </c>
      <c r="H6" s="537" t="s">
        <v>806</v>
      </c>
      <c r="I6" s="537"/>
      <c r="J6" s="537" t="s">
        <v>819</v>
      </c>
      <c r="K6" s="537" t="s">
        <v>910</v>
      </c>
      <c r="L6" s="536"/>
      <c r="M6" s="536"/>
      <c r="N6" s="536"/>
      <c r="O6" s="536"/>
      <c r="P6" s="467"/>
      <c r="Q6" s="538" t="s">
        <v>911</v>
      </c>
      <c r="R6" s="538" t="s">
        <v>809</v>
      </c>
      <c r="S6" s="538" t="s">
        <v>820</v>
      </c>
      <c r="T6" s="536" t="s">
        <v>912</v>
      </c>
      <c r="U6" s="492"/>
    </row>
    <row r="7" spans="1:21" s="150" customFormat="1" ht="13.5" customHeight="1">
      <c r="A7" s="143"/>
      <c r="B7" s="143"/>
      <c r="C7" s="144"/>
      <c r="D7" s="539"/>
      <c r="E7" s="539"/>
      <c r="F7" s="540"/>
      <c r="G7" s="541"/>
      <c r="H7" s="541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316"/>
    </row>
    <row r="8" spans="1:21" s="150" customFormat="1" ht="13.5" customHeight="1">
      <c r="A8" s="148"/>
      <c r="B8" s="148"/>
      <c r="C8" s="149"/>
      <c r="D8" s="539"/>
      <c r="E8" s="539"/>
      <c r="F8" s="540"/>
      <c r="G8" s="541"/>
      <c r="H8" s="541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317"/>
    </row>
    <row r="9" spans="1:21" s="319" customFormat="1" ht="13.5" customHeight="1">
      <c r="A9" s="64"/>
      <c r="B9" s="64" t="s">
        <v>338</v>
      </c>
      <c r="C9" s="65"/>
      <c r="D9" s="542">
        <f>D11+'第17表-2'!D34+'第17表-3'!D28+'第17表-3'!D47</f>
        <v>119618</v>
      </c>
      <c r="E9" s="542">
        <f>E11+'第17表-2'!E34+'第17表-3'!E28+'第17表-3'!E47</f>
        <v>277435</v>
      </c>
      <c r="F9" s="543">
        <v>2.32</v>
      </c>
      <c r="G9" s="544">
        <v>80.8</v>
      </c>
      <c r="H9" s="544">
        <v>34.8</v>
      </c>
      <c r="I9" s="542">
        <f>I11+'第17表-2'!I34+'第17表-3'!I28+'第17表-3'!I47</f>
        <v>62224</v>
      </c>
      <c r="J9" s="542">
        <f>J11+'第17表-2'!J34+'第17表-3'!J28+'第17表-3'!J47</f>
        <v>7059</v>
      </c>
      <c r="K9" s="542">
        <f>K11+'第17表-2'!K34+'第17表-3'!K28+'第17表-3'!K47</f>
        <v>41485</v>
      </c>
      <c r="L9" s="542">
        <f>L11+'第17表-2'!L34+'第17表-3'!L28+'第17表-3'!L47</f>
        <v>5976</v>
      </c>
      <c r="M9" s="542">
        <f>M11+'第17表-2'!M34+'第17表-3'!M28+'第17表-3'!M47</f>
        <v>2874</v>
      </c>
      <c r="N9" s="542">
        <f>N11+'第17表-2'!N34+'第17表-3'!N28+'第17表-3'!N47</f>
        <v>65016</v>
      </c>
      <c r="O9" s="542">
        <f>O11+'第17表-2'!O34+'第17表-3'!O28+'第17表-3'!O47</f>
        <v>7682</v>
      </c>
      <c r="P9" s="542">
        <f>P11+'第17表-2'!P34+'第17表-3'!P28+'第17表-3'!P47</f>
        <v>46302</v>
      </c>
      <c r="Q9" s="542">
        <f>Q11+'第17表-2'!Q34+'第17表-3'!Q28+'第17表-3'!Q47</f>
        <v>26073</v>
      </c>
      <c r="R9" s="542">
        <f>R11+'第17表-2'!R34+'第17表-3'!R28+'第17表-3'!R47</f>
        <v>14164</v>
      </c>
      <c r="S9" s="542">
        <f>S11+'第17表-2'!S34+'第17表-3'!S28+'第17表-3'!S47</f>
        <v>6065</v>
      </c>
      <c r="T9" s="542">
        <f>T11+'第17表-2'!T34+'第17表-3'!T28+'第17表-3'!T47</f>
        <v>618</v>
      </c>
      <c r="U9" s="318" t="s">
        <v>338</v>
      </c>
    </row>
    <row r="10" spans="1:21" s="319" customFormat="1" ht="13.5" customHeight="1">
      <c r="A10" s="64"/>
      <c r="B10" s="64"/>
      <c r="C10" s="65"/>
      <c r="D10" s="542"/>
      <c r="E10" s="542"/>
      <c r="F10" s="543"/>
      <c r="G10" s="544"/>
      <c r="H10" s="544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318"/>
    </row>
    <row r="11" spans="1:21" s="319" customFormat="1" ht="13.5" customHeight="1">
      <c r="A11" s="216" t="s">
        <v>339</v>
      </c>
      <c r="B11" s="218"/>
      <c r="C11" s="219"/>
      <c r="D11" s="542">
        <f>SUM(D13:D57,'第17表-2'!D8:D32)</f>
        <v>45652</v>
      </c>
      <c r="E11" s="542">
        <f>SUM(E13:E57,'第17表-2'!E8:E32)</f>
        <v>96724</v>
      </c>
      <c r="F11" s="543">
        <f>E11/D11</f>
        <v>2.1187242618067117</v>
      </c>
      <c r="G11" s="544">
        <f>3347947/D11</f>
        <v>73.33626128099536</v>
      </c>
      <c r="H11" s="544">
        <f>3347947/E11</f>
        <v>34.613405152805925</v>
      </c>
      <c r="I11" s="542">
        <f>SUM(I13:I57,'第17表-2'!I8:I32)</f>
        <v>20564</v>
      </c>
      <c r="J11" s="542">
        <f>SUM(J13:J57,'第17表-2'!J8:J32)</f>
        <v>2547</v>
      </c>
      <c r="K11" s="542">
        <f>SUM(K13:K57,'第17表-2'!K8:K32)</f>
        <v>18220</v>
      </c>
      <c r="L11" s="542">
        <f>SUM(L13:L57,'第17表-2'!L8:L32)</f>
        <v>3233</v>
      </c>
      <c r="M11" s="542">
        <f>SUM(M13:M57,'第17表-2'!M8:M32)</f>
        <v>1088</v>
      </c>
      <c r="N11" s="542">
        <f>SUM(N13:N57,'第17表-2'!N8:N32)</f>
        <v>20571</v>
      </c>
      <c r="O11" s="542">
        <f>SUM(O13:O57,'第17表-2'!O8:O32)</f>
        <v>4696</v>
      </c>
      <c r="P11" s="542">
        <f>SUM(P13:P57,'第17表-2'!P8:P32)</f>
        <v>19996</v>
      </c>
      <c r="Q11" s="542">
        <f>SUM(Q13:Q57,'第17表-2'!Q8:Q32)</f>
        <v>9496</v>
      </c>
      <c r="R11" s="542">
        <f>SUM(R13:R57,'第17表-2'!R8:R32)</f>
        <v>7049</v>
      </c>
      <c r="S11" s="542">
        <f>SUM(S13:S57,'第17表-2'!S8:S32)</f>
        <v>3451</v>
      </c>
      <c r="T11" s="542">
        <f>SUM(T13:T57,'第17表-2'!T8:T32)</f>
        <v>389</v>
      </c>
      <c r="U11" s="318" t="s">
        <v>913</v>
      </c>
    </row>
    <row r="12" spans="1:21" s="150" customFormat="1" ht="13.5" customHeight="1">
      <c r="A12" s="148"/>
      <c r="B12" s="148" t="s">
        <v>59</v>
      </c>
      <c r="C12" s="149"/>
      <c r="D12" s="539"/>
      <c r="E12" s="539"/>
      <c r="F12" s="540"/>
      <c r="G12" s="541"/>
      <c r="H12" s="541"/>
      <c r="I12" s="539"/>
      <c r="J12" s="539"/>
      <c r="K12" s="539"/>
      <c r="L12" s="539"/>
      <c r="M12" s="539"/>
      <c r="N12" s="539"/>
      <c r="O12" s="539"/>
      <c r="P12" s="539"/>
      <c r="Q12" s="539"/>
      <c r="R12" s="539"/>
      <c r="S12" s="539"/>
      <c r="T12" s="539"/>
      <c r="U12" s="317" t="s">
        <v>59</v>
      </c>
    </row>
    <row r="13" spans="1:21" s="150" customFormat="1" ht="13.5" customHeight="1">
      <c r="A13" s="148"/>
      <c r="B13" s="148" t="s">
        <v>914</v>
      </c>
      <c r="C13" s="149"/>
      <c r="D13" s="539">
        <v>438</v>
      </c>
      <c r="E13" s="539">
        <v>1064</v>
      </c>
      <c r="F13" s="540">
        <v>2.43</v>
      </c>
      <c r="G13" s="541">
        <v>83.6</v>
      </c>
      <c r="H13" s="541">
        <v>34.4</v>
      </c>
      <c r="I13" s="539">
        <v>303</v>
      </c>
      <c r="J13" s="474" t="s">
        <v>915</v>
      </c>
      <c r="K13" s="539">
        <v>120</v>
      </c>
      <c r="L13" s="539">
        <v>8</v>
      </c>
      <c r="M13" s="539">
        <v>7</v>
      </c>
      <c r="N13" s="539">
        <v>285</v>
      </c>
      <c r="O13" s="539">
        <v>121</v>
      </c>
      <c r="P13" s="539">
        <v>30</v>
      </c>
      <c r="Q13" s="539">
        <v>30</v>
      </c>
      <c r="R13" s="474" t="s">
        <v>915</v>
      </c>
      <c r="S13" s="474" t="s">
        <v>915</v>
      </c>
      <c r="T13" s="539">
        <v>2</v>
      </c>
      <c r="U13" s="317" t="s">
        <v>914</v>
      </c>
    </row>
    <row r="14" spans="1:21" s="150" customFormat="1" ht="13.5" customHeight="1">
      <c r="A14" s="148"/>
      <c r="B14" s="148" t="s">
        <v>121</v>
      </c>
      <c r="C14" s="149"/>
      <c r="D14" s="539">
        <v>697</v>
      </c>
      <c r="E14" s="539">
        <v>1599</v>
      </c>
      <c r="F14" s="540">
        <v>2.29</v>
      </c>
      <c r="G14" s="541">
        <v>78.1</v>
      </c>
      <c r="H14" s="541">
        <v>34.1</v>
      </c>
      <c r="I14" s="539">
        <v>396</v>
      </c>
      <c r="J14" s="539">
        <v>87</v>
      </c>
      <c r="K14" s="539">
        <v>184</v>
      </c>
      <c r="L14" s="539">
        <v>21</v>
      </c>
      <c r="M14" s="539">
        <v>9</v>
      </c>
      <c r="N14" s="539">
        <v>385</v>
      </c>
      <c r="O14" s="539">
        <v>161</v>
      </c>
      <c r="P14" s="539">
        <v>151</v>
      </c>
      <c r="Q14" s="539">
        <v>25</v>
      </c>
      <c r="R14" s="539">
        <v>30</v>
      </c>
      <c r="S14" s="539">
        <v>96</v>
      </c>
      <c r="T14" s="474" t="s">
        <v>915</v>
      </c>
      <c r="U14" s="317" t="s">
        <v>121</v>
      </c>
    </row>
    <row r="15" spans="1:21" s="150" customFormat="1" ht="13.5" customHeight="1">
      <c r="A15" s="148"/>
      <c r="B15" s="148" t="s">
        <v>125</v>
      </c>
      <c r="C15" s="149"/>
      <c r="D15" s="539">
        <v>764</v>
      </c>
      <c r="E15" s="539">
        <v>1691</v>
      </c>
      <c r="F15" s="540">
        <v>2.21</v>
      </c>
      <c r="G15" s="541">
        <v>69.9</v>
      </c>
      <c r="H15" s="541">
        <v>31.6</v>
      </c>
      <c r="I15" s="539">
        <v>344</v>
      </c>
      <c r="J15" s="539">
        <v>217</v>
      </c>
      <c r="K15" s="539">
        <v>170</v>
      </c>
      <c r="L15" s="539">
        <v>19</v>
      </c>
      <c r="M15" s="539">
        <v>14</v>
      </c>
      <c r="N15" s="539">
        <v>289</v>
      </c>
      <c r="O15" s="539">
        <v>192</v>
      </c>
      <c r="P15" s="539">
        <v>280</v>
      </c>
      <c r="Q15" s="539">
        <v>45</v>
      </c>
      <c r="R15" s="539">
        <v>46</v>
      </c>
      <c r="S15" s="539">
        <v>189</v>
      </c>
      <c r="T15" s="539">
        <v>3</v>
      </c>
      <c r="U15" s="317" t="s">
        <v>125</v>
      </c>
    </row>
    <row r="16" spans="1:21" s="150" customFormat="1" ht="13.5" customHeight="1">
      <c r="A16" s="148"/>
      <c r="B16" s="148" t="s">
        <v>129</v>
      </c>
      <c r="C16" s="149"/>
      <c r="D16" s="539">
        <v>594</v>
      </c>
      <c r="E16" s="539">
        <v>1324</v>
      </c>
      <c r="F16" s="540">
        <v>2.23</v>
      </c>
      <c r="G16" s="541">
        <v>76.1</v>
      </c>
      <c r="H16" s="541">
        <v>34.1</v>
      </c>
      <c r="I16" s="539">
        <v>315</v>
      </c>
      <c r="J16" s="539">
        <v>47</v>
      </c>
      <c r="K16" s="539">
        <v>198</v>
      </c>
      <c r="L16" s="539">
        <v>18</v>
      </c>
      <c r="M16" s="539">
        <v>16</v>
      </c>
      <c r="N16" s="539">
        <v>217</v>
      </c>
      <c r="O16" s="539">
        <v>137</v>
      </c>
      <c r="P16" s="539">
        <v>225</v>
      </c>
      <c r="Q16" s="539">
        <v>101</v>
      </c>
      <c r="R16" s="539">
        <v>56</v>
      </c>
      <c r="S16" s="539">
        <v>68</v>
      </c>
      <c r="T16" s="539">
        <v>15</v>
      </c>
      <c r="U16" s="317" t="s">
        <v>129</v>
      </c>
    </row>
    <row r="17" spans="1:21" s="150" customFormat="1" ht="13.5" customHeight="1">
      <c r="A17" s="148"/>
      <c r="B17" s="148" t="s">
        <v>134</v>
      </c>
      <c r="C17" s="149"/>
      <c r="D17" s="539">
        <v>315</v>
      </c>
      <c r="E17" s="539">
        <v>677</v>
      </c>
      <c r="F17" s="540">
        <v>2.15</v>
      </c>
      <c r="G17" s="541">
        <v>75.6</v>
      </c>
      <c r="H17" s="541">
        <v>35.2</v>
      </c>
      <c r="I17" s="539">
        <v>162</v>
      </c>
      <c r="J17" s="539">
        <v>21</v>
      </c>
      <c r="K17" s="539">
        <v>103</v>
      </c>
      <c r="L17" s="539">
        <v>19</v>
      </c>
      <c r="M17" s="539">
        <v>10</v>
      </c>
      <c r="N17" s="539">
        <v>153</v>
      </c>
      <c r="O17" s="539">
        <v>53</v>
      </c>
      <c r="P17" s="539">
        <v>101</v>
      </c>
      <c r="Q17" s="539">
        <v>54</v>
      </c>
      <c r="R17" s="539">
        <v>30</v>
      </c>
      <c r="S17" s="539">
        <v>17</v>
      </c>
      <c r="T17" s="539">
        <v>8</v>
      </c>
      <c r="U17" s="317" t="s">
        <v>134</v>
      </c>
    </row>
    <row r="18" spans="1:21" s="150" customFormat="1" ht="13.5" customHeight="1">
      <c r="A18" s="148"/>
      <c r="B18" s="148"/>
      <c r="C18" s="149"/>
      <c r="D18" s="539"/>
      <c r="E18" s="539"/>
      <c r="F18" s="540"/>
      <c r="G18" s="541"/>
      <c r="H18" s="541"/>
      <c r="I18" s="539"/>
      <c r="J18" s="539"/>
      <c r="K18" s="539"/>
      <c r="L18" s="539"/>
      <c r="M18" s="539"/>
      <c r="N18" s="539"/>
      <c r="O18" s="539"/>
      <c r="P18" s="539"/>
      <c r="Q18" s="539"/>
      <c r="R18" s="539"/>
      <c r="S18" s="539"/>
      <c r="T18" s="539"/>
      <c r="U18" s="317"/>
    </row>
    <row r="19" spans="1:21" s="150" customFormat="1" ht="13.5" customHeight="1">
      <c r="A19" s="148"/>
      <c r="B19" s="148" t="s">
        <v>141</v>
      </c>
      <c r="C19" s="149"/>
      <c r="D19" s="539">
        <v>601</v>
      </c>
      <c r="E19" s="539">
        <v>1138</v>
      </c>
      <c r="F19" s="540">
        <v>1.89</v>
      </c>
      <c r="G19" s="541">
        <v>76.5</v>
      </c>
      <c r="H19" s="541">
        <v>40.4</v>
      </c>
      <c r="I19" s="539">
        <v>325</v>
      </c>
      <c r="J19" s="474" t="s">
        <v>915</v>
      </c>
      <c r="K19" s="539">
        <v>245</v>
      </c>
      <c r="L19" s="539">
        <v>19</v>
      </c>
      <c r="M19" s="539">
        <v>12</v>
      </c>
      <c r="N19" s="539">
        <v>215</v>
      </c>
      <c r="O19" s="539">
        <v>39</v>
      </c>
      <c r="P19" s="539">
        <v>331</v>
      </c>
      <c r="Q19" s="539">
        <v>60</v>
      </c>
      <c r="R19" s="539">
        <v>50</v>
      </c>
      <c r="S19" s="539">
        <v>221</v>
      </c>
      <c r="T19" s="539">
        <v>16</v>
      </c>
      <c r="U19" s="317" t="s">
        <v>141</v>
      </c>
    </row>
    <row r="20" spans="1:21" s="150" customFormat="1" ht="13.5" customHeight="1">
      <c r="A20" s="148"/>
      <c r="B20" s="148" t="s">
        <v>142</v>
      </c>
      <c r="C20" s="149"/>
      <c r="D20" s="539">
        <v>661</v>
      </c>
      <c r="E20" s="539">
        <v>1375</v>
      </c>
      <c r="F20" s="540">
        <v>2.08</v>
      </c>
      <c r="G20" s="541">
        <v>91.9</v>
      </c>
      <c r="H20" s="541">
        <v>44.2</v>
      </c>
      <c r="I20" s="539">
        <v>393</v>
      </c>
      <c r="J20" s="474" t="s">
        <v>915</v>
      </c>
      <c r="K20" s="539">
        <v>200</v>
      </c>
      <c r="L20" s="539">
        <v>53</v>
      </c>
      <c r="M20" s="539">
        <v>15</v>
      </c>
      <c r="N20" s="539">
        <v>364</v>
      </c>
      <c r="O20" s="539">
        <v>129</v>
      </c>
      <c r="P20" s="539">
        <v>165</v>
      </c>
      <c r="Q20" s="539">
        <v>69</v>
      </c>
      <c r="R20" s="539">
        <v>60</v>
      </c>
      <c r="S20" s="539">
        <v>36</v>
      </c>
      <c r="T20" s="539">
        <v>3</v>
      </c>
      <c r="U20" s="317" t="s">
        <v>142</v>
      </c>
    </row>
    <row r="21" spans="1:21" s="150" customFormat="1" ht="13.5" customHeight="1">
      <c r="A21" s="148"/>
      <c r="B21" s="148" t="s">
        <v>146</v>
      </c>
      <c r="C21" s="149"/>
      <c r="D21" s="539">
        <v>1030</v>
      </c>
      <c r="E21" s="539">
        <v>2277</v>
      </c>
      <c r="F21" s="540">
        <v>2.21</v>
      </c>
      <c r="G21" s="541">
        <v>86.6</v>
      </c>
      <c r="H21" s="541">
        <v>39.2</v>
      </c>
      <c r="I21" s="539">
        <v>598</v>
      </c>
      <c r="J21" s="539">
        <v>27</v>
      </c>
      <c r="K21" s="539">
        <v>263</v>
      </c>
      <c r="L21" s="539">
        <v>106</v>
      </c>
      <c r="M21" s="539">
        <v>36</v>
      </c>
      <c r="N21" s="539">
        <v>608</v>
      </c>
      <c r="O21" s="539">
        <v>133</v>
      </c>
      <c r="P21" s="539">
        <v>279</v>
      </c>
      <c r="Q21" s="539">
        <v>89</v>
      </c>
      <c r="R21" s="539">
        <v>130</v>
      </c>
      <c r="S21" s="539">
        <v>60</v>
      </c>
      <c r="T21" s="539">
        <v>10</v>
      </c>
      <c r="U21" s="317" t="s">
        <v>146</v>
      </c>
    </row>
    <row r="22" spans="1:21" s="150" customFormat="1" ht="13.5" customHeight="1">
      <c r="A22" s="148"/>
      <c r="B22" s="148" t="s">
        <v>150</v>
      </c>
      <c r="C22" s="149"/>
      <c r="D22" s="539">
        <v>737</v>
      </c>
      <c r="E22" s="539">
        <v>1727</v>
      </c>
      <c r="F22" s="540">
        <v>2.34</v>
      </c>
      <c r="G22" s="541">
        <v>89.3</v>
      </c>
      <c r="H22" s="541">
        <v>38.1</v>
      </c>
      <c r="I22" s="539">
        <v>461</v>
      </c>
      <c r="J22" s="539">
        <v>7</v>
      </c>
      <c r="K22" s="539">
        <v>174</v>
      </c>
      <c r="L22" s="539">
        <v>66</v>
      </c>
      <c r="M22" s="539">
        <v>29</v>
      </c>
      <c r="N22" s="539">
        <v>513</v>
      </c>
      <c r="O22" s="539">
        <v>70</v>
      </c>
      <c r="P22" s="539">
        <v>149</v>
      </c>
      <c r="Q22" s="539">
        <v>90</v>
      </c>
      <c r="R22" s="539">
        <v>36</v>
      </c>
      <c r="S22" s="539">
        <v>23</v>
      </c>
      <c r="T22" s="539">
        <v>5</v>
      </c>
      <c r="U22" s="317" t="s">
        <v>150</v>
      </c>
    </row>
    <row r="23" spans="1:21" s="150" customFormat="1" ht="13.5" customHeight="1">
      <c r="A23" s="148"/>
      <c r="B23" s="148" t="s">
        <v>154</v>
      </c>
      <c r="C23" s="149"/>
      <c r="D23" s="539">
        <v>436</v>
      </c>
      <c r="E23" s="539">
        <v>1051</v>
      </c>
      <c r="F23" s="540">
        <v>2.41</v>
      </c>
      <c r="G23" s="541">
        <v>85.3</v>
      </c>
      <c r="H23" s="541">
        <v>35.4</v>
      </c>
      <c r="I23" s="539">
        <v>309</v>
      </c>
      <c r="J23" s="539">
        <v>11</v>
      </c>
      <c r="K23" s="539">
        <v>95</v>
      </c>
      <c r="L23" s="539">
        <v>13</v>
      </c>
      <c r="M23" s="539">
        <v>8</v>
      </c>
      <c r="N23" s="539">
        <v>326</v>
      </c>
      <c r="O23" s="539">
        <v>22</v>
      </c>
      <c r="P23" s="539">
        <v>85</v>
      </c>
      <c r="Q23" s="539">
        <v>71</v>
      </c>
      <c r="R23" s="539">
        <v>14</v>
      </c>
      <c r="S23" s="474" t="s">
        <v>915</v>
      </c>
      <c r="T23" s="539">
        <v>3</v>
      </c>
      <c r="U23" s="317" t="s">
        <v>154</v>
      </c>
    </row>
    <row r="24" spans="1:21" s="150" customFormat="1" ht="13.5" customHeight="1">
      <c r="A24" s="148"/>
      <c r="B24" s="148"/>
      <c r="C24" s="149"/>
      <c r="D24" s="539"/>
      <c r="E24" s="539"/>
      <c r="F24" s="540"/>
      <c r="G24" s="541"/>
      <c r="H24" s="541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317"/>
    </row>
    <row r="25" spans="1:21" s="150" customFormat="1" ht="13.5" customHeight="1">
      <c r="A25" s="148"/>
      <c r="B25" s="148" t="s">
        <v>161</v>
      </c>
      <c r="C25" s="149"/>
      <c r="D25" s="539">
        <v>865</v>
      </c>
      <c r="E25" s="539">
        <v>1897</v>
      </c>
      <c r="F25" s="540">
        <v>2.19</v>
      </c>
      <c r="G25" s="541">
        <v>76.6</v>
      </c>
      <c r="H25" s="541">
        <v>34.9</v>
      </c>
      <c r="I25" s="539">
        <v>466</v>
      </c>
      <c r="J25" s="539">
        <v>20</v>
      </c>
      <c r="K25" s="539">
        <v>326</v>
      </c>
      <c r="L25" s="539">
        <v>29</v>
      </c>
      <c r="M25" s="539">
        <v>24</v>
      </c>
      <c r="N25" s="539">
        <v>487</v>
      </c>
      <c r="O25" s="539">
        <v>144</v>
      </c>
      <c r="P25" s="539">
        <v>223</v>
      </c>
      <c r="Q25" s="539">
        <v>128</v>
      </c>
      <c r="R25" s="539">
        <v>55</v>
      </c>
      <c r="S25" s="539">
        <v>40</v>
      </c>
      <c r="T25" s="539">
        <v>11</v>
      </c>
      <c r="U25" s="317" t="s">
        <v>161</v>
      </c>
    </row>
    <row r="26" spans="1:21" s="150" customFormat="1" ht="13.5" customHeight="1">
      <c r="A26" s="148"/>
      <c r="B26" s="148" t="s">
        <v>162</v>
      </c>
      <c r="C26" s="149"/>
      <c r="D26" s="539">
        <v>618</v>
      </c>
      <c r="E26" s="539">
        <v>1343</v>
      </c>
      <c r="F26" s="540">
        <v>2.17</v>
      </c>
      <c r="G26" s="541">
        <v>68.6</v>
      </c>
      <c r="H26" s="541">
        <v>31.6</v>
      </c>
      <c r="I26" s="539">
        <v>281</v>
      </c>
      <c r="J26" s="539">
        <v>74</v>
      </c>
      <c r="K26" s="539">
        <v>228</v>
      </c>
      <c r="L26" s="539">
        <v>17</v>
      </c>
      <c r="M26" s="539">
        <v>18</v>
      </c>
      <c r="N26" s="539">
        <v>283</v>
      </c>
      <c r="O26" s="539">
        <v>105</v>
      </c>
      <c r="P26" s="539">
        <v>217</v>
      </c>
      <c r="Q26" s="539">
        <v>100</v>
      </c>
      <c r="R26" s="539">
        <v>43</v>
      </c>
      <c r="S26" s="539">
        <v>74</v>
      </c>
      <c r="T26" s="539">
        <v>13</v>
      </c>
      <c r="U26" s="317" t="s">
        <v>162</v>
      </c>
    </row>
    <row r="27" spans="1:21" s="150" customFormat="1" ht="13.5" customHeight="1">
      <c r="A27" s="148"/>
      <c r="B27" s="148" t="s">
        <v>166</v>
      </c>
      <c r="C27" s="149"/>
      <c r="D27" s="539">
        <v>449</v>
      </c>
      <c r="E27" s="539">
        <v>954</v>
      </c>
      <c r="F27" s="540">
        <v>2.12</v>
      </c>
      <c r="G27" s="541">
        <v>79.8</v>
      </c>
      <c r="H27" s="541">
        <v>37.5</v>
      </c>
      <c r="I27" s="539">
        <v>176</v>
      </c>
      <c r="J27" s="539">
        <v>54</v>
      </c>
      <c r="K27" s="539">
        <v>167</v>
      </c>
      <c r="L27" s="539">
        <v>39</v>
      </c>
      <c r="M27" s="539">
        <v>13</v>
      </c>
      <c r="N27" s="539">
        <v>172</v>
      </c>
      <c r="O27" s="539">
        <v>23</v>
      </c>
      <c r="P27" s="539">
        <v>250</v>
      </c>
      <c r="Q27" s="539">
        <v>34</v>
      </c>
      <c r="R27" s="539">
        <v>39</v>
      </c>
      <c r="S27" s="539">
        <v>177</v>
      </c>
      <c r="T27" s="539">
        <v>4</v>
      </c>
      <c r="U27" s="317" t="s">
        <v>166</v>
      </c>
    </row>
    <row r="28" spans="1:21" s="150" customFormat="1" ht="13.5" customHeight="1">
      <c r="A28" s="148"/>
      <c r="B28" s="148" t="s">
        <v>169</v>
      </c>
      <c r="C28" s="149"/>
      <c r="D28" s="539">
        <v>402</v>
      </c>
      <c r="E28" s="539">
        <v>701</v>
      </c>
      <c r="F28" s="540">
        <v>1.74</v>
      </c>
      <c r="G28" s="541">
        <v>73.8</v>
      </c>
      <c r="H28" s="541">
        <v>42.3</v>
      </c>
      <c r="I28" s="539">
        <v>171</v>
      </c>
      <c r="J28" s="474" t="s">
        <v>915</v>
      </c>
      <c r="K28" s="539">
        <v>205</v>
      </c>
      <c r="L28" s="539">
        <v>16</v>
      </c>
      <c r="M28" s="539">
        <v>10</v>
      </c>
      <c r="N28" s="539">
        <v>165</v>
      </c>
      <c r="O28" s="539">
        <v>36</v>
      </c>
      <c r="P28" s="539">
        <v>194</v>
      </c>
      <c r="Q28" s="539">
        <v>34</v>
      </c>
      <c r="R28" s="539">
        <v>60</v>
      </c>
      <c r="S28" s="539">
        <v>100</v>
      </c>
      <c r="T28" s="539">
        <v>7</v>
      </c>
      <c r="U28" s="317" t="s">
        <v>169</v>
      </c>
    </row>
    <row r="29" spans="1:21" s="150" customFormat="1" ht="13.5" customHeight="1">
      <c r="A29" s="148"/>
      <c r="B29" s="148" t="s">
        <v>172</v>
      </c>
      <c r="C29" s="149"/>
      <c r="D29" s="539">
        <v>598</v>
      </c>
      <c r="E29" s="539">
        <v>1240</v>
      </c>
      <c r="F29" s="540">
        <v>2.07</v>
      </c>
      <c r="G29" s="541">
        <v>73.3</v>
      </c>
      <c r="H29" s="541">
        <v>35.4</v>
      </c>
      <c r="I29" s="539">
        <v>296</v>
      </c>
      <c r="J29" s="474" t="s">
        <v>915</v>
      </c>
      <c r="K29" s="539">
        <v>266</v>
      </c>
      <c r="L29" s="539">
        <v>18</v>
      </c>
      <c r="M29" s="539">
        <v>18</v>
      </c>
      <c r="N29" s="539">
        <v>297</v>
      </c>
      <c r="O29" s="539">
        <v>88</v>
      </c>
      <c r="P29" s="539">
        <v>211</v>
      </c>
      <c r="Q29" s="539">
        <v>112</v>
      </c>
      <c r="R29" s="539">
        <v>54</v>
      </c>
      <c r="S29" s="539">
        <v>45</v>
      </c>
      <c r="T29" s="539">
        <v>2</v>
      </c>
      <c r="U29" s="317" t="s">
        <v>172</v>
      </c>
    </row>
    <row r="30" spans="1:21" s="150" customFormat="1" ht="13.5" customHeight="1">
      <c r="A30" s="148"/>
      <c r="B30" s="148"/>
      <c r="C30" s="149"/>
      <c r="D30" s="539"/>
      <c r="E30" s="539"/>
      <c r="F30" s="540"/>
      <c r="G30" s="541"/>
      <c r="H30" s="541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317"/>
    </row>
    <row r="31" spans="1:21" s="150" customFormat="1" ht="13.5" customHeight="1">
      <c r="A31" s="148"/>
      <c r="B31" s="148" t="s">
        <v>178</v>
      </c>
      <c r="C31" s="149"/>
      <c r="D31" s="539">
        <v>414</v>
      </c>
      <c r="E31" s="539">
        <v>854</v>
      </c>
      <c r="F31" s="540">
        <v>2.06</v>
      </c>
      <c r="G31" s="541">
        <v>71.6</v>
      </c>
      <c r="H31" s="541">
        <v>34.7</v>
      </c>
      <c r="I31" s="539">
        <v>172</v>
      </c>
      <c r="J31" s="539">
        <v>48</v>
      </c>
      <c r="K31" s="539">
        <v>184</v>
      </c>
      <c r="L31" s="539">
        <v>5</v>
      </c>
      <c r="M31" s="539">
        <v>5</v>
      </c>
      <c r="N31" s="539">
        <v>168</v>
      </c>
      <c r="O31" s="539">
        <v>58</v>
      </c>
      <c r="P31" s="539">
        <v>178</v>
      </c>
      <c r="Q31" s="539">
        <v>109</v>
      </c>
      <c r="R31" s="539">
        <v>21</v>
      </c>
      <c r="S31" s="539">
        <v>48</v>
      </c>
      <c r="T31" s="539">
        <v>10</v>
      </c>
      <c r="U31" s="317" t="s">
        <v>178</v>
      </c>
    </row>
    <row r="32" spans="1:21" s="150" customFormat="1" ht="13.5" customHeight="1">
      <c r="A32" s="148"/>
      <c r="B32" s="148" t="s">
        <v>180</v>
      </c>
      <c r="C32" s="149"/>
      <c r="D32" s="539">
        <v>203</v>
      </c>
      <c r="E32" s="539">
        <v>393</v>
      </c>
      <c r="F32" s="540">
        <v>1.94</v>
      </c>
      <c r="G32" s="541">
        <v>75.6</v>
      </c>
      <c r="H32" s="541">
        <v>39.1</v>
      </c>
      <c r="I32" s="539">
        <v>110</v>
      </c>
      <c r="J32" s="474" t="s">
        <v>915</v>
      </c>
      <c r="K32" s="539">
        <v>78</v>
      </c>
      <c r="L32" s="539">
        <v>10</v>
      </c>
      <c r="M32" s="539">
        <v>5</v>
      </c>
      <c r="N32" s="539">
        <v>104</v>
      </c>
      <c r="O32" s="539">
        <v>20</v>
      </c>
      <c r="P32" s="539">
        <v>75</v>
      </c>
      <c r="Q32" s="539">
        <v>34</v>
      </c>
      <c r="R32" s="539">
        <v>16</v>
      </c>
      <c r="S32" s="539">
        <v>25</v>
      </c>
      <c r="T32" s="539">
        <v>4</v>
      </c>
      <c r="U32" s="317" t="s">
        <v>180</v>
      </c>
    </row>
    <row r="33" spans="1:21" s="150" customFormat="1" ht="13.5" customHeight="1">
      <c r="A33" s="148"/>
      <c r="B33" s="148" t="s">
        <v>184</v>
      </c>
      <c r="C33" s="149"/>
      <c r="D33" s="539">
        <v>939</v>
      </c>
      <c r="E33" s="539">
        <v>1867</v>
      </c>
      <c r="F33" s="540">
        <v>1.99</v>
      </c>
      <c r="G33" s="541">
        <v>60.8</v>
      </c>
      <c r="H33" s="541">
        <v>30.6</v>
      </c>
      <c r="I33" s="539">
        <v>416</v>
      </c>
      <c r="J33" s="474" t="s">
        <v>915</v>
      </c>
      <c r="K33" s="539">
        <v>476</v>
      </c>
      <c r="L33" s="539">
        <v>18</v>
      </c>
      <c r="M33" s="539">
        <v>29</v>
      </c>
      <c r="N33" s="539">
        <v>371</v>
      </c>
      <c r="O33" s="539">
        <v>80</v>
      </c>
      <c r="P33" s="539">
        <v>474</v>
      </c>
      <c r="Q33" s="539">
        <v>241</v>
      </c>
      <c r="R33" s="539">
        <v>43</v>
      </c>
      <c r="S33" s="539">
        <v>190</v>
      </c>
      <c r="T33" s="539">
        <v>14</v>
      </c>
      <c r="U33" s="317" t="s">
        <v>184</v>
      </c>
    </row>
    <row r="34" spans="1:21" s="150" customFormat="1" ht="13.5" customHeight="1">
      <c r="A34" s="148"/>
      <c r="B34" s="148" t="s">
        <v>187</v>
      </c>
      <c r="C34" s="149"/>
      <c r="D34" s="539">
        <v>178</v>
      </c>
      <c r="E34" s="539">
        <v>341</v>
      </c>
      <c r="F34" s="540">
        <v>1.92</v>
      </c>
      <c r="G34" s="541">
        <v>77.3</v>
      </c>
      <c r="H34" s="541">
        <v>40.3</v>
      </c>
      <c r="I34" s="539">
        <v>106</v>
      </c>
      <c r="J34" s="474" t="s">
        <v>915</v>
      </c>
      <c r="K34" s="539">
        <v>56</v>
      </c>
      <c r="L34" s="539">
        <v>11</v>
      </c>
      <c r="M34" s="539">
        <v>5</v>
      </c>
      <c r="N34" s="539">
        <v>108</v>
      </c>
      <c r="O34" s="539">
        <v>13</v>
      </c>
      <c r="P34" s="539">
        <v>54</v>
      </c>
      <c r="Q34" s="539">
        <v>1</v>
      </c>
      <c r="R34" s="474" t="s">
        <v>915</v>
      </c>
      <c r="S34" s="539">
        <v>53</v>
      </c>
      <c r="T34" s="539">
        <v>3</v>
      </c>
      <c r="U34" s="317" t="s">
        <v>187</v>
      </c>
    </row>
    <row r="35" spans="1:21" s="150" customFormat="1" ht="13.5" customHeight="1">
      <c r="A35" s="148"/>
      <c r="B35" s="148" t="s">
        <v>190</v>
      </c>
      <c r="C35" s="149"/>
      <c r="D35" s="539">
        <v>794</v>
      </c>
      <c r="E35" s="539">
        <v>1579</v>
      </c>
      <c r="F35" s="540">
        <v>1.99</v>
      </c>
      <c r="G35" s="541">
        <v>68.7</v>
      </c>
      <c r="H35" s="541">
        <v>34.5</v>
      </c>
      <c r="I35" s="539">
        <v>404</v>
      </c>
      <c r="J35" s="474" t="s">
        <v>915</v>
      </c>
      <c r="K35" s="539">
        <v>328</v>
      </c>
      <c r="L35" s="539">
        <v>25</v>
      </c>
      <c r="M35" s="539">
        <v>37</v>
      </c>
      <c r="N35" s="539">
        <v>333</v>
      </c>
      <c r="O35" s="539">
        <v>171</v>
      </c>
      <c r="P35" s="539">
        <v>261</v>
      </c>
      <c r="Q35" s="539">
        <v>156</v>
      </c>
      <c r="R35" s="539">
        <v>43</v>
      </c>
      <c r="S35" s="539">
        <v>62</v>
      </c>
      <c r="T35" s="539">
        <v>29</v>
      </c>
      <c r="U35" s="317" t="s">
        <v>190</v>
      </c>
    </row>
    <row r="36" spans="1:21" s="150" customFormat="1" ht="13.5" customHeight="1">
      <c r="A36" s="148"/>
      <c r="B36" s="148"/>
      <c r="C36" s="149"/>
      <c r="D36" s="539"/>
      <c r="E36" s="539"/>
      <c r="F36" s="540"/>
      <c r="G36" s="541"/>
      <c r="H36" s="541"/>
      <c r="I36" s="539"/>
      <c r="J36" s="539"/>
      <c r="K36" s="539"/>
      <c r="L36" s="539"/>
      <c r="M36" s="539"/>
      <c r="N36" s="539"/>
      <c r="O36" s="539"/>
      <c r="P36" s="539"/>
      <c r="Q36" s="539"/>
      <c r="R36" s="539"/>
      <c r="S36" s="539"/>
      <c r="T36" s="539"/>
      <c r="U36" s="317"/>
    </row>
    <row r="37" spans="1:21" s="150" customFormat="1" ht="13.5" customHeight="1">
      <c r="A37" s="148"/>
      <c r="B37" s="148" t="s">
        <v>195</v>
      </c>
      <c r="C37" s="149"/>
      <c r="D37" s="539">
        <v>606</v>
      </c>
      <c r="E37" s="539">
        <v>1135</v>
      </c>
      <c r="F37" s="540">
        <v>1.87</v>
      </c>
      <c r="G37" s="541">
        <v>61</v>
      </c>
      <c r="H37" s="541">
        <v>32.6</v>
      </c>
      <c r="I37" s="539">
        <v>219</v>
      </c>
      <c r="J37" s="474" t="s">
        <v>915</v>
      </c>
      <c r="K37" s="539">
        <v>358</v>
      </c>
      <c r="L37" s="539">
        <v>15</v>
      </c>
      <c r="M37" s="539">
        <v>14</v>
      </c>
      <c r="N37" s="539">
        <v>221</v>
      </c>
      <c r="O37" s="539">
        <v>40</v>
      </c>
      <c r="P37" s="539">
        <v>338</v>
      </c>
      <c r="Q37" s="539">
        <v>245</v>
      </c>
      <c r="R37" s="539">
        <v>42</v>
      </c>
      <c r="S37" s="539">
        <v>51</v>
      </c>
      <c r="T37" s="539">
        <v>7</v>
      </c>
      <c r="U37" s="317" t="s">
        <v>195</v>
      </c>
    </row>
    <row r="38" spans="1:21" s="150" customFormat="1" ht="13.5" customHeight="1">
      <c r="A38" s="148"/>
      <c r="B38" s="148" t="s">
        <v>198</v>
      </c>
      <c r="C38" s="149"/>
      <c r="D38" s="539">
        <v>891</v>
      </c>
      <c r="E38" s="539">
        <v>1675</v>
      </c>
      <c r="F38" s="540">
        <v>1.88</v>
      </c>
      <c r="G38" s="541">
        <v>66.3</v>
      </c>
      <c r="H38" s="541">
        <v>35.3</v>
      </c>
      <c r="I38" s="539">
        <v>409</v>
      </c>
      <c r="J38" s="474" t="s">
        <v>915</v>
      </c>
      <c r="K38" s="539">
        <v>438</v>
      </c>
      <c r="L38" s="539">
        <v>7</v>
      </c>
      <c r="M38" s="539">
        <v>37</v>
      </c>
      <c r="N38" s="539">
        <v>389</v>
      </c>
      <c r="O38" s="539">
        <v>169</v>
      </c>
      <c r="P38" s="539">
        <v>323</v>
      </c>
      <c r="Q38" s="539">
        <v>252</v>
      </c>
      <c r="R38" s="539">
        <v>68</v>
      </c>
      <c r="S38" s="539">
        <v>3</v>
      </c>
      <c r="T38" s="539">
        <v>10</v>
      </c>
      <c r="U38" s="317" t="s">
        <v>198</v>
      </c>
    </row>
    <row r="39" spans="1:21" s="150" customFormat="1" ht="13.5" customHeight="1">
      <c r="A39" s="148"/>
      <c r="B39" s="148" t="s">
        <v>202</v>
      </c>
      <c r="C39" s="149"/>
      <c r="D39" s="539">
        <v>466</v>
      </c>
      <c r="E39" s="539">
        <v>945</v>
      </c>
      <c r="F39" s="540">
        <v>2.03</v>
      </c>
      <c r="G39" s="541">
        <v>67.5</v>
      </c>
      <c r="H39" s="541">
        <v>33.3</v>
      </c>
      <c r="I39" s="539">
        <v>201</v>
      </c>
      <c r="J39" s="474" t="s">
        <v>915</v>
      </c>
      <c r="K39" s="539">
        <v>250</v>
      </c>
      <c r="L39" s="539">
        <v>2</v>
      </c>
      <c r="M39" s="539">
        <v>13</v>
      </c>
      <c r="N39" s="539">
        <v>203</v>
      </c>
      <c r="O39" s="539">
        <v>87</v>
      </c>
      <c r="P39" s="539">
        <v>174</v>
      </c>
      <c r="Q39" s="539">
        <v>131</v>
      </c>
      <c r="R39" s="539">
        <v>43</v>
      </c>
      <c r="S39" s="474" t="s">
        <v>915</v>
      </c>
      <c r="T39" s="539">
        <v>2</v>
      </c>
      <c r="U39" s="317" t="s">
        <v>202</v>
      </c>
    </row>
    <row r="40" spans="1:21" s="150" customFormat="1" ht="13.5" customHeight="1">
      <c r="A40" s="148"/>
      <c r="B40" s="148" t="s">
        <v>206</v>
      </c>
      <c r="C40" s="149"/>
      <c r="D40" s="539">
        <v>695</v>
      </c>
      <c r="E40" s="539">
        <v>1406</v>
      </c>
      <c r="F40" s="540">
        <v>2.02</v>
      </c>
      <c r="G40" s="541">
        <v>68.9</v>
      </c>
      <c r="H40" s="541">
        <v>34.1</v>
      </c>
      <c r="I40" s="539">
        <v>306</v>
      </c>
      <c r="J40" s="474" t="s">
        <v>915</v>
      </c>
      <c r="K40" s="539">
        <v>354</v>
      </c>
      <c r="L40" s="539">
        <v>20</v>
      </c>
      <c r="M40" s="539">
        <v>15</v>
      </c>
      <c r="N40" s="539">
        <v>272</v>
      </c>
      <c r="O40" s="539">
        <v>101</v>
      </c>
      <c r="P40" s="539">
        <v>316</v>
      </c>
      <c r="Q40" s="539">
        <v>151</v>
      </c>
      <c r="R40" s="539">
        <v>95</v>
      </c>
      <c r="S40" s="539">
        <v>70</v>
      </c>
      <c r="T40" s="539">
        <v>6</v>
      </c>
      <c r="U40" s="317" t="s">
        <v>206</v>
      </c>
    </row>
    <row r="41" spans="1:21" s="150" customFormat="1" ht="13.5" customHeight="1">
      <c r="A41" s="148"/>
      <c r="B41" s="148" t="s">
        <v>210</v>
      </c>
      <c r="C41" s="149"/>
      <c r="D41" s="539">
        <v>948</v>
      </c>
      <c r="E41" s="539">
        <v>1909</v>
      </c>
      <c r="F41" s="540">
        <v>2.01</v>
      </c>
      <c r="G41" s="541">
        <v>64</v>
      </c>
      <c r="H41" s="541">
        <v>31.8</v>
      </c>
      <c r="I41" s="539">
        <v>446</v>
      </c>
      <c r="J41" s="474" t="s">
        <v>915</v>
      </c>
      <c r="K41" s="539">
        <v>464</v>
      </c>
      <c r="L41" s="539">
        <v>18</v>
      </c>
      <c r="M41" s="539">
        <v>20</v>
      </c>
      <c r="N41" s="539">
        <v>423</v>
      </c>
      <c r="O41" s="539">
        <v>228</v>
      </c>
      <c r="P41" s="539">
        <v>289</v>
      </c>
      <c r="Q41" s="539">
        <v>205</v>
      </c>
      <c r="R41" s="539">
        <v>84</v>
      </c>
      <c r="S41" s="474" t="s">
        <v>915</v>
      </c>
      <c r="T41" s="539">
        <v>8</v>
      </c>
      <c r="U41" s="317" t="s">
        <v>210</v>
      </c>
    </row>
    <row r="42" spans="1:21" s="150" customFormat="1" ht="13.5" customHeight="1">
      <c r="A42" s="148"/>
      <c r="B42" s="148"/>
      <c r="C42" s="149"/>
      <c r="D42" s="539"/>
      <c r="E42" s="539"/>
      <c r="F42" s="540"/>
      <c r="G42" s="541"/>
      <c r="H42" s="541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317"/>
    </row>
    <row r="43" spans="1:21" s="150" customFormat="1" ht="13.5" customHeight="1">
      <c r="A43" s="148"/>
      <c r="B43" s="148" t="s">
        <v>215</v>
      </c>
      <c r="C43" s="149"/>
      <c r="D43" s="539">
        <v>1318</v>
      </c>
      <c r="E43" s="539">
        <v>2844</v>
      </c>
      <c r="F43" s="540">
        <v>2.16</v>
      </c>
      <c r="G43" s="541">
        <v>77.1</v>
      </c>
      <c r="H43" s="541">
        <v>35.7</v>
      </c>
      <c r="I43" s="539">
        <v>709</v>
      </c>
      <c r="J43" s="539">
        <v>74</v>
      </c>
      <c r="K43" s="539">
        <v>468</v>
      </c>
      <c r="L43" s="539">
        <v>20</v>
      </c>
      <c r="M43" s="539">
        <v>47</v>
      </c>
      <c r="N43" s="539">
        <v>758</v>
      </c>
      <c r="O43" s="539">
        <v>180</v>
      </c>
      <c r="P43" s="539">
        <v>370</v>
      </c>
      <c r="Q43" s="539">
        <v>271</v>
      </c>
      <c r="R43" s="539">
        <v>99</v>
      </c>
      <c r="S43" s="474" t="s">
        <v>915</v>
      </c>
      <c r="T43" s="539">
        <v>10</v>
      </c>
      <c r="U43" s="317" t="s">
        <v>215</v>
      </c>
    </row>
    <row r="44" spans="1:21" s="150" customFormat="1" ht="13.5" customHeight="1">
      <c r="A44" s="148"/>
      <c r="B44" s="148" t="s">
        <v>218</v>
      </c>
      <c r="C44" s="149"/>
      <c r="D44" s="539">
        <v>695</v>
      </c>
      <c r="E44" s="539">
        <v>1380</v>
      </c>
      <c r="F44" s="540">
        <v>1.99</v>
      </c>
      <c r="G44" s="541">
        <v>70.5</v>
      </c>
      <c r="H44" s="541">
        <v>35.5</v>
      </c>
      <c r="I44" s="539">
        <v>371</v>
      </c>
      <c r="J44" s="474" t="s">
        <v>915</v>
      </c>
      <c r="K44" s="539">
        <v>290</v>
      </c>
      <c r="L44" s="539">
        <v>9</v>
      </c>
      <c r="M44" s="539">
        <v>25</v>
      </c>
      <c r="N44" s="539">
        <v>330</v>
      </c>
      <c r="O44" s="539">
        <v>126</v>
      </c>
      <c r="P44" s="539">
        <v>234</v>
      </c>
      <c r="Q44" s="539">
        <v>176</v>
      </c>
      <c r="R44" s="539">
        <v>17</v>
      </c>
      <c r="S44" s="539">
        <v>41</v>
      </c>
      <c r="T44" s="539">
        <v>5</v>
      </c>
      <c r="U44" s="317" t="s">
        <v>218</v>
      </c>
    </row>
    <row r="45" spans="1:21" s="150" customFormat="1" ht="13.5" customHeight="1">
      <c r="A45" s="148"/>
      <c r="B45" s="148" t="s">
        <v>222</v>
      </c>
      <c r="C45" s="149"/>
      <c r="D45" s="539">
        <v>4</v>
      </c>
      <c r="E45" s="539">
        <v>8</v>
      </c>
      <c r="F45" s="540">
        <v>2</v>
      </c>
      <c r="G45" s="541">
        <v>87.1</v>
      </c>
      <c r="H45" s="541">
        <v>43.5</v>
      </c>
      <c r="I45" s="539">
        <v>2</v>
      </c>
      <c r="J45" s="474" t="s">
        <v>915</v>
      </c>
      <c r="K45" s="474" t="s">
        <v>915</v>
      </c>
      <c r="L45" s="539">
        <v>2</v>
      </c>
      <c r="M45" s="474" t="s">
        <v>915</v>
      </c>
      <c r="N45" s="539">
        <v>3</v>
      </c>
      <c r="O45" s="474" t="s">
        <v>915</v>
      </c>
      <c r="P45" s="539">
        <v>1</v>
      </c>
      <c r="Q45" s="539">
        <v>1</v>
      </c>
      <c r="R45" s="474" t="s">
        <v>915</v>
      </c>
      <c r="S45" s="474" t="s">
        <v>915</v>
      </c>
      <c r="T45" s="474" t="s">
        <v>915</v>
      </c>
      <c r="U45" s="317" t="s">
        <v>222</v>
      </c>
    </row>
    <row r="46" spans="1:21" s="150" customFormat="1" ht="13.5" customHeight="1">
      <c r="A46" s="148"/>
      <c r="B46" s="148" t="s">
        <v>226</v>
      </c>
      <c r="C46" s="149"/>
      <c r="D46" s="539">
        <v>272</v>
      </c>
      <c r="E46" s="539">
        <v>636</v>
      </c>
      <c r="F46" s="540">
        <v>2.34</v>
      </c>
      <c r="G46" s="541">
        <v>78.2</v>
      </c>
      <c r="H46" s="541">
        <v>33.5</v>
      </c>
      <c r="I46" s="539">
        <v>136</v>
      </c>
      <c r="J46" s="474" t="s">
        <v>915</v>
      </c>
      <c r="K46" s="539">
        <v>112</v>
      </c>
      <c r="L46" s="539">
        <v>19</v>
      </c>
      <c r="M46" s="539">
        <v>5</v>
      </c>
      <c r="N46" s="539">
        <v>108</v>
      </c>
      <c r="O46" s="539">
        <v>53</v>
      </c>
      <c r="P46" s="539">
        <v>109</v>
      </c>
      <c r="Q46" s="539">
        <v>64</v>
      </c>
      <c r="R46" s="539">
        <v>45</v>
      </c>
      <c r="S46" s="474" t="s">
        <v>915</v>
      </c>
      <c r="T46" s="539">
        <v>2</v>
      </c>
      <c r="U46" s="317" t="s">
        <v>226</v>
      </c>
    </row>
    <row r="47" spans="1:21" s="150" customFormat="1" ht="13.5" customHeight="1">
      <c r="A47" s="148"/>
      <c r="B47" s="148" t="s">
        <v>229</v>
      </c>
      <c r="C47" s="149"/>
      <c r="D47" s="539">
        <v>419</v>
      </c>
      <c r="E47" s="539">
        <v>959</v>
      </c>
      <c r="F47" s="540">
        <v>2.29</v>
      </c>
      <c r="G47" s="541">
        <v>71.6</v>
      </c>
      <c r="H47" s="541">
        <v>31.3</v>
      </c>
      <c r="I47" s="539">
        <v>194</v>
      </c>
      <c r="J47" s="474" t="s">
        <v>915</v>
      </c>
      <c r="K47" s="539">
        <v>186</v>
      </c>
      <c r="L47" s="539">
        <v>25</v>
      </c>
      <c r="M47" s="539">
        <v>14</v>
      </c>
      <c r="N47" s="539">
        <v>221</v>
      </c>
      <c r="O47" s="539">
        <v>39</v>
      </c>
      <c r="P47" s="539">
        <v>153</v>
      </c>
      <c r="Q47" s="539">
        <v>87</v>
      </c>
      <c r="R47" s="539">
        <v>66</v>
      </c>
      <c r="S47" s="474" t="s">
        <v>915</v>
      </c>
      <c r="T47" s="539">
        <v>6</v>
      </c>
      <c r="U47" s="317" t="s">
        <v>229</v>
      </c>
    </row>
    <row r="48" spans="1:21" s="150" customFormat="1" ht="13.5" customHeight="1">
      <c r="A48" s="148"/>
      <c r="B48" s="148"/>
      <c r="C48" s="149"/>
      <c r="D48" s="539"/>
      <c r="E48" s="539"/>
      <c r="F48" s="540"/>
      <c r="G48" s="541"/>
      <c r="H48" s="541"/>
      <c r="I48" s="539"/>
      <c r="J48" s="539"/>
      <c r="K48" s="539"/>
      <c r="L48" s="539"/>
      <c r="M48" s="539"/>
      <c r="N48" s="539"/>
      <c r="O48" s="539"/>
      <c r="P48" s="539"/>
      <c r="Q48" s="539"/>
      <c r="R48" s="539"/>
      <c r="S48" s="539"/>
      <c r="T48" s="539"/>
      <c r="U48" s="317"/>
    </row>
    <row r="49" spans="1:21" s="150" customFormat="1" ht="13.5" customHeight="1">
      <c r="A49" s="148"/>
      <c r="B49" s="148" t="s">
        <v>233</v>
      </c>
      <c r="C49" s="149"/>
      <c r="D49" s="539">
        <v>1162</v>
      </c>
      <c r="E49" s="539">
        <v>2752</v>
      </c>
      <c r="F49" s="540">
        <v>2.37</v>
      </c>
      <c r="G49" s="541">
        <v>68.8</v>
      </c>
      <c r="H49" s="541">
        <v>29</v>
      </c>
      <c r="I49" s="539">
        <v>469</v>
      </c>
      <c r="J49" s="474" t="s">
        <v>915</v>
      </c>
      <c r="K49" s="539">
        <v>448</v>
      </c>
      <c r="L49" s="539">
        <v>228</v>
      </c>
      <c r="M49" s="539">
        <v>17</v>
      </c>
      <c r="N49" s="539">
        <v>465</v>
      </c>
      <c r="O49" s="539">
        <v>50</v>
      </c>
      <c r="P49" s="539">
        <v>636</v>
      </c>
      <c r="Q49" s="539">
        <v>298</v>
      </c>
      <c r="R49" s="539">
        <v>292</v>
      </c>
      <c r="S49" s="539">
        <v>46</v>
      </c>
      <c r="T49" s="539">
        <v>11</v>
      </c>
      <c r="U49" s="317" t="s">
        <v>916</v>
      </c>
    </row>
    <row r="50" spans="1:21" s="150" customFormat="1" ht="13.5" customHeight="1">
      <c r="A50" s="148"/>
      <c r="B50" s="148" t="s">
        <v>236</v>
      </c>
      <c r="C50" s="149"/>
      <c r="D50" s="539">
        <v>593</v>
      </c>
      <c r="E50" s="539">
        <v>1431</v>
      </c>
      <c r="F50" s="540">
        <v>2.41</v>
      </c>
      <c r="G50" s="541">
        <v>77.8</v>
      </c>
      <c r="H50" s="541">
        <v>32.3</v>
      </c>
      <c r="I50" s="539">
        <v>299</v>
      </c>
      <c r="J50" s="539">
        <v>123</v>
      </c>
      <c r="K50" s="539">
        <v>148</v>
      </c>
      <c r="L50" s="539">
        <v>18</v>
      </c>
      <c r="M50" s="539">
        <v>5</v>
      </c>
      <c r="N50" s="539">
        <v>307</v>
      </c>
      <c r="O50" s="539">
        <v>23</v>
      </c>
      <c r="P50" s="539">
        <v>259</v>
      </c>
      <c r="Q50" s="539">
        <v>122</v>
      </c>
      <c r="R50" s="539">
        <v>14</v>
      </c>
      <c r="S50" s="539">
        <v>123</v>
      </c>
      <c r="T50" s="539">
        <v>4</v>
      </c>
      <c r="U50" s="317" t="s">
        <v>917</v>
      </c>
    </row>
    <row r="51" spans="1:21" s="150" customFormat="1" ht="13.5" customHeight="1">
      <c r="A51" s="148"/>
      <c r="B51" s="148" t="s">
        <v>240</v>
      </c>
      <c r="C51" s="149"/>
      <c r="D51" s="539">
        <v>992</v>
      </c>
      <c r="E51" s="539">
        <v>1794</v>
      </c>
      <c r="F51" s="540">
        <v>1.81</v>
      </c>
      <c r="G51" s="541">
        <v>53.8</v>
      </c>
      <c r="H51" s="541">
        <v>29.8</v>
      </c>
      <c r="I51" s="539">
        <v>285</v>
      </c>
      <c r="J51" s="539">
        <v>64</v>
      </c>
      <c r="K51" s="539">
        <v>588</v>
      </c>
      <c r="L51" s="539">
        <v>45</v>
      </c>
      <c r="M51" s="539">
        <v>10</v>
      </c>
      <c r="N51" s="539">
        <v>258</v>
      </c>
      <c r="O51" s="539">
        <v>64</v>
      </c>
      <c r="P51" s="539">
        <v>668</v>
      </c>
      <c r="Q51" s="539">
        <v>260</v>
      </c>
      <c r="R51" s="539">
        <v>356</v>
      </c>
      <c r="S51" s="539">
        <v>52</v>
      </c>
      <c r="T51" s="539">
        <v>2</v>
      </c>
      <c r="U51" s="317" t="s">
        <v>918</v>
      </c>
    </row>
    <row r="52" spans="1:21" s="150" customFormat="1" ht="13.5" customHeight="1">
      <c r="A52" s="148"/>
      <c r="B52" s="148" t="s">
        <v>244</v>
      </c>
      <c r="C52" s="149"/>
      <c r="D52" s="539">
        <v>180</v>
      </c>
      <c r="E52" s="539">
        <v>427</v>
      </c>
      <c r="F52" s="540">
        <v>2.37</v>
      </c>
      <c r="G52" s="541">
        <v>81.4</v>
      </c>
      <c r="H52" s="541">
        <v>34.3</v>
      </c>
      <c r="I52" s="539">
        <v>107</v>
      </c>
      <c r="J52" s="474" t="s">
        <v>915</v>
      </c>
      <c r="K52" s="539">
        <v>62</v>
      </c>
      <c r="L52" s="539">
        <v>4</v>
      </c>
      <c r="M52" s="539">
        <v>7</v>
      </c>
      <c r="N52" s="539">
        <v>85</v>
      </c>
      <c r="O52" s="539">
        <v>33</v>
      </c>
      <c r="P52" s="539">
        <v>61</v>
      </c>
      <c r="Q52" s="539">
        <v>50</v>
      </c>
      <c r="R52" s="474" t="s">
        <v>915</v>
      </c>
      <c r="S52" s="539">
        <v>11</v>
      </c>
      <c r="T52" s="539">
        <v>1</v>
      </c>
      <c r="U52" s="317" t="s">
        <v>244</v>
      </c>
    </row>
    <row r="53" spans="1:21" s="150" customFormat="1" ht="13.5" customHeight="1">
      <c r="A53" s="148"/>
      <c r="B53" s="148" t="s">
        <v>248</v>
      </c>
      <c r="C53" s="149"/>
      <c r="D53" s="539">
        <v>832</v>
      </c>
      <c r="E53" s="539">
        <v>1692</v>
      </c>
      <c r="F53" s="540">
        <v>2.03</v>
      </c>
      <c r="G53" s="541">
        <v>71.3</v>
      </c>
      <c r="H53" s="541">
        <v>35.1</v>
      </c>
      <c r="I53" s="539">
        <v>367</v>
      </c>
      <c r="J53" s="474" t="s">
        <v>915</v>
      </c>
      <c r="K53" s="539">
        <v>423</v>
      </c>
      <c r="L53" s="539">
        <v>13</v>
      </c>
      <c r="M53" s="539">
        <v>29</v>
      </c>
      <c r="N53" s="539">
        <v>422</v>
      </c>
      <c r="O53" s="539">
        <v>70</v>
      </c>
      <c r="P53" s="539">
        <v>329</v>
      </c>
      <c r="Q53" s="539">
        <v>214</v>
      </c>
      <c r="R53" s="539">
        <v>92</v>
      </c>
      <c r="S53" s="539">
        <v>23</v>
      </c>
      <c r="T53" s="539">
        <v>11</v>
      </c>
      <c r="U53" s="317" t="s">
        <v>248</v>
      </c>
    </row>
    <row r="54" spans="1:21" s="150" customFormat="1" ht="13.5" customHeight="1">
      <c r="A54" s="148"/>
      <c r="B54" s="148"/>
      <c r="C54" s="149"/>
      <c r="D54" s="539"/>
      <c r="E54" s="539"/>
      <c r="F54" s="540"/>
      <c r="G54" s="541"/>
      <c r="H54" s="541"/>
      <c r="I54" s="539"/>
      <c r="J54" s="539"/>
      <c r="K54" s="539"/>
      <c r="L54" s="539"/>
      <c r="M54" s="539"/>
      <c r="N54" s="539"/>
      <c r="O54" s="539"/>
      <c r="P54" s="539"/>
      <c r="Q54" s="539"/>
      <c r="R54" s="539"/>
      <c r="S54" s="539"/>
      <c r="T54" s="539"/>
      <c r="U54" s="317"/>
    </row>
    <row r="55" spans="1:21" s="150" customFormat="1" ht="13.5" customHeight="1">
      <c r="A55" s="148"/>
      <c r="B55" s="148" t="s">
        <v>253</v>
      </c>
      <c r="C55" s="149"/>
      <c r="D55" s="539">
        <v>1082</v>
      </c>
      <c r="E55" s="539">
        <v>2751</v>
      </c>
      <c r="F55" s="540">
        <v>2.54</v>
      </c>
      <c r="G55" s="541">
        <v>75.7</v>
      </c>
      <c r="H55" s="541">
        <v>29.8</v>
      </c>
      <c r="I55" s="539">
        <v>426</v>
      </c>
      <c r="J55" s="539">
        <v>341</v>
      </c>
      <c r="K55" s="539">
        <v>266</v>
      </c>
      <c r="L55" s="539">
        <v>27</v>
      </c>
      <c r="M55" s="539">
        <v>22</v>
      </c>
      <c r="N55" s="539">
        <v>326</v>
      </c>
      <c r="O55" s="539">
        <v>25</v>
      </c>
      <c r="P55" s="539">
        <v>729</v>
      </c>
      <c r="Q55" s="539">
        <v>153</v>
      </c>
      <c r="R55" s="539">
        <v>265</v>
      </c>
      <c r="S55" s="539">
        <v>311</v>
      </c>
      <c r="T55" s="539">
        <v>2</v>
      </c>
      <c r="U55" s="317" t="s">
        <v>253</v>
      </c>
    </row>
    <row r="56" spans="1:21" s="150" customFormat="1" ht="13.5" customHeight="1">
      <c r="A56" s="148"/>
      <c r="B56" s="148" t="s">
        <v>256</v>
      </c>
      <c r="C56" s="149"/>
      <c r="D56" s="539">
        <v>1451</v>
      </c>
      <c r="E56" s="539">
        <v>3340</v>
      </c>
      <c r="F56" s="540">
        <v>2.3</v>
      </c>
      <c r="G56" s="541">
        <v>67.6</v>
      </c>
      <c r="H56" s="541">
        <v>29.4</v>
      </c>
      <c r="I56" s="539">
        <v>255</v>
      </c>
      <c r="J56" s="539">
        <v>590</v>
      </c>
      <c r="K56" s="539">
        <v>425</v>
      </c>
      <c r="L56" s="539">
        <v>168</v>
      </c>
      <c r="M56" s="539">
        <v>13</v>
      </c>
      <c r="N56" s="539">
        <v>289</v>
      </c>
      <c r="O56" s="539">
        <v>96</v>
      </c>
      <c r="P56" s="539">
        <v>1063</v>
      </c>
      <c r="Q56" s="539">
        <v>244</v>
      </c>
      <c r="R56" s="539">
        <v>614</v>
      </c>
      <c r="S56" s="539">
        <v>205</v>
      </c>
      <c r="T56" s="539">
        <v>3</v>
      </c>
      <c r="U56" s="317" t="s">
        <v>256</v>
      </c>
    </row>
    <row r="57" spans="1:21" s="150" customFormat="1" ht="13.5" customHeight="1">
      <c r="A57" s="148"/>
      <c r="B57" s="148" t="s">
        <v>259</v>
      </c>
      <c r="C57" s="149"/>
      <c r="D57" s="545">
        <v>1082</v>
      </c>
      <c r="E57" s="539">
        <v>2105</v>
      </c>
      <c r="F57" s="540">
        <v>1.95</v>
      </c>
      <c r="G57" s="541">
        <v>67.1</v>
      </c>
      <c r="H57" s="541">
        <v>34.5</v>
      </c>
      <c r="I57" s="539">
        <v>385</v>
      </c>
      <c r="J57" s="474" t="s">
        <v>915</v>
      </c>
      <c r="K57" s="539">
        <v>571</v>
      </c>
      <c r="L57" s="539">
        <v>94</v>
      </c>
      <c r="M57" s="539">
        <v>32</v>
      </c>
      <c r="N57" s="539">
        <v>445</v>
      </c>
      <c r="O57" s="539">
        <v>30</v>
      </c>
      <c r="P57" s="539">
        <v>602</v>
      </c>
      <c r="Q57" s="539">
        <v>446</v>
      </c>
      <c r="R57" s="539">
        <v>156</v>
      </c>
      <c r="S57" s="474" t="s">
        <v>915</v>
      </c>
      <c r="T57" s="539">
        <v>5</v>
      </c>
      <c r="U57" s="317" t="s">
        <v>259</v>
      </c>
    </row>
    <row r="58" spans="1:21" s="150" customFormat="1" ht="10.5" customHeight="1">
      <c r="A58" s="155"/>
      <c r="B58" s="155"/>
      <c r="C58" s="156"/>
      <c r="D58" s="546"/>
      <c r="E58" s="547"/>
      <c r="F58" s="548"/>
      <c r="G58" s="549"/>
      <c r="H58" s="549"/>
      <c r="I58" s="547"/>
      <c r="J58" s="547"/>
      <c r="K58" s="547"/>
      <c r="L58" s="547"/>
      <c r="M58" s="547"/>
      <c r="N58" s="547"/>
      <c r="O58" s="547"/>
      <c r="P58" s="547"/>
      <c r="Q58" s="547"/>
      <c r="R58" s="547"/>
      <c r="S58" s="547"/>
      <c r="T58" s="547"/>
      <c r="U58" s="320"/>
    </row>
    <row r="59" ht="11.25">
      <c r="F59" s="138"/>
    </row>
  </sheetData>
  <mergeCells count="6">
    <mergeCell ref="N3:S3"/>
    <mergeCell ref="D3:H3"/>
    <mergeCell ref="U4:U5"/>
    <mergeCell ref="A11:C11"/>
    <mergeCell ref="Q5:S5"/>
    <mergeCell ref="P5:P6"/>
  </mergeCells>
  <printOptions/>
  <pageMargins left="0.46" right="0.35" top="0.5" bottom="0.58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138" customWidth="1"/>
    <col min="2" max="2" width="11.625" style="138" customWidth="1"/>
    <col min="3" max="3" width="1.00390625" style="138" customWidth="1"/>
    <col min="4" max="5" width="9.75390625" style="138" customWidth="1"/>
    <col min="6" max="6" width="9.75390625" style="142" customWidth="1"/>
    <col min="7" max="20" width="9.75390625" style="138" customWidth="1"/>
    <col min="21" max="21" width="9.00390625" style="314" customWidth="1"/>
    <col min="22" max="16384" width="9.00390625" style="138" customWidth="1"/>
  </cols>
  <sheetData>
    <row r="1" spans="1:21" s="1" customFormat="1" ht="21.75" customHeight="1">
      <c r="A1" s="1" t="s">
        <v>899</v>
      </c>
      <c r="F1" s="409"/>
      <c r="L1" s="1" t="s">
        <v>919</v>
      </c>
      <c r="U1" s="441"/>
    </row>
    <row r="2" ht="9" customHeight="1">
      <c r="B2" s="313"/>
    </row>
    <row r="3" spans="1:21" s="534" customFormat="1" ht="21.75" customHeight="1">
      <c r="A3" s="527"/>
      <c r="B3" s="275"/>
      <c r="C3" s="494"/>
      <c r="D3" s="443" t="s">
        <v>901</v>
      </c>
      <c r="E3" s="444"/>
      <c r="F3" s="444"/>
      <c r="G3" s="444"/>
      <c r="H3" s="445"/>
      <c r="I3" s="528" t="s">
        <v>902</v>
      </c>
      <c r="J3" s="529"/>
      <c r="K3" s="529"/>
      <c r="L3" s="530" t="s">
        <v>903</v>
      </c>
      <c r="M3" s="531"/>
      <c r="N3" s="443" t="s">
        <v>904</v>
      </c>
      <c r="O3" s="444"/>
      <c r="P3" s="444"/>
      <c r="Q3" s="444"/>
      <c r="R3" s="444"/>
      <c r="S3" s="444"/>
      <c r="T3" s="532"/>
      <c r="U3" s="533"/>
    </row>
    <row r="4" spans="1:21" s="534" customFormat="1" ht="27" customHeight="1">
      <c r="A4" s="490"/>
      <c r="B4" s="449" t="s">
        <v>920</v>
      </c>
      <c r="C4" s="497"/>
      <c r="D4" s="279"/>
      <c r="E4" s="279"/>
      <c r="F4" s="535" t="s">
        <v>675</v>
      </c>
      <c r="G4" s="535" t="s">
        <v>675</v>
      </c>
      <c r="H4" s="535" t="s">
        <v>803</v>
      </c>
      <c r="I4" s="535"/>
      <c r="J4" s="535" t="s">
        <v>810</v>
      </c>
      <c r="K4" s="535" t="s">
        <v>921</v>
      </c>
      <c r="L4" s="279"/>
      <c r="M4" s="279"/>
      <c r="N4" s="279"/>
      <c r="O4" s="279"/>
      <c r="P4" s="529"/>
      <c r="Q4" s="529" t="s">
        <v>811</v>
      </c>
      <c r="R4" s="529"/>
      <c r="S4" s="531"/>
      <c r="T4" s="302" t="s">
        <v>922</v>
      </c>
      <c r="U4" s="460" t="s">
        <v>726</v>
      </c>
    </row>
    <row r="5" spans="1:21" s="534" customFormat="1" ht="27" customHeight="1">
      <c r="A5" s="490"/>
      <c r="B5" s="297"/>
      <c r="C5" s="497"/>
      <c r="D5" s="302" t="s">
        <v>908</v>
      </c>
      <c r="E5" s="302" t="s">
        <v>595</v>
      </c>
      <c r="F5" s="302" t="s">
        <v>676</v>
      </c>
      <c r="G5" s="302" t="s">
        <v>676</v>
      </c>
      <c r="H5" s="302" t="s">
        <v>676</v>
      </c>
      <c r="I5" s="302" t="s">
        <v>812</v>
      </c>
      <c r="J5" s="302" t="s">
        <v>813</v>
      </c>
      <c r="K5" s="302"/>
      <c r="L5" s="302" t="s">
        <v>814</v>
      </c>
      <c r="M5" s="302" t="s">
        <v>815</v>
      </c>
      <c r="N5" s="302" t="s">
        <v>816</v>
      </c>
      <c r="O5" s="302" t="s">
        <v>817</v>
      </c>
      <c r="P5" s="451" t="s">
        <v>908</v>
      </c>
      <c r="Q5" s="443" t="s">
        <v>818</v>
      </c>
      <c r="R5" s="444"/>
      <c r="S5" s="445"/>
      <c r="T5" s="302" t="s">
        <v>909</v>
      </c>
      <c r="U5" s="460"/>
    </row>
    <row r="6" spans="1:21" s="534" customFormat="1" ht="27" customHeight="1">
      <c r="A6" s="491"/>
      <c r="B6" s="491"/>
      <c r="C6" s="499"/>
      <c r="D6" s="536"/>
      <c r="E6" s="536"/>
      <c r="F6" s="537" t="s">
        <v>681</v>
      </c>
      <c r="G6" s="537" t="s">
        <v>806</v>
      </c>
      <c r="H6" s="537" t="s">
        <v>806</v>
      </c>
      <c r="I6" s="537"/>
      <c r="J6" s="537" t="s">
        <v>819</v>
      </c>
      <c r="K6" s="537" t="s">
        <v>910</v>
      </c>
      <c r="L6" s="536"/>
      <c r="M6" s="536"/>
      <c r="N6" s="536"/>
      <c r="O6" s="536"/>
      <c r="P6" s="467"/>
      <c r="Q6" s="538" t="s">
        <v>911</v>
      </c>
      <c r="R6" s="538" t="s">
        <v>809</v>
      </c>
      <c r="S6" s="538" t="s">
        <v>820</v>
      </c>
      <c r="T6" s="536" t="s">
        <v>912</v>
      </c>
      <c r="U6" s="492"/>
    </row>
    <row r="7" spans="1:21" s="150" customFormat="1" ht="13.5" customHeight="1">
      <c r="A7" s="143"/>
      <c r="B7" s="143"/>
      <c r="C7" s="144"/>
      <c r="D7" s="539"/>
      <c r="E7" s="539"/>
      <c r="F7" s="540"/>
      <c r="G7" s="541"/>
      <c r="H7" s="541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316"/>
    </row>
    <row r="8" spans="1:21" s="150" customFormat="1" ht="13.5" customHeight="1">
      <c r="A8" s="148"/>
      <c r="B8" s="148" t="s">
        <v>106</v>
      </c>
      <c r="C8" s="149"/>
      <c r="D8" s="539">
        <v>889</v>
      </c>
      <c r="E8" s="539">
        <v>1877</v>
      </c>
      <c r="F8" s="540">
        <v>2.11</v>
      </c>
      <c r="G8" s="541">
        <v>72.1</v>
      </c>
      <c r="H8" s="541">
        <v>34.2</v>
      </c>
      <c r="I8" s="539">
        <v>390</v>
      </c>
      <c r="J8" s="474" t="s">
        <v>740</v>
      </c>
      <c r="K8" s="539">
        <v>443</v>
      </c>
      <c r="L8" s="539">
        <v>40</v>
      </c>
      <c r="M8" s="539">
        <v>16</v>
      </c>
      <c r="N8" s="539">
        <v>460</v>
      </c>
      <c r="O8" s="539">
        <v>57</v>
      </c>
      <c r="P8" s="539">
        <v>366</v>
      </c>
      <c r="Q8" s="539">
        <v>274</v>
      </c>
      <c r="R8" s="539">
        <v>92</v>
      </c>
      <c r="S8" s="474" t="s">
        <v>740</v>
      </c>
      <c r="T8" s="539">
        <v>6</v>
      </c>
      <c r="U8" s="317" t="s">
        <v>106</v>
      </c>
    </row>
    <row r="9" spans="1:21" s="150" customFormat="1" ht="13.5" customHeight="1">
      <c r="A9" s="148"/>
      <c r="B9" s="148" t="s">
        <v>109</v>
      </c>
      <c r="C9" s="149"/>
      <c r="D9" s="539">
        <v>1155</v>
      </c>
      <c r="E9" s="539">
        <v>2178</v>
      </c>
      <c r="F9" s="540">
        <v>1.89</v>
      </c>
      <c r="G9" s="541">
        <v>64.9</v>
      </c>
      <c r="H9" s="541">
        <v>34.4</v>
      </c>
      <c r="I9" s="539">
        <v>410</v>
      </c>
      <c r="J9" s="539">
        <v>24</v>
      </c>
      <c r="K9" s="539">
        <v>652</v>
      </c>
      <c r="L9" s="539">
        <v>43</v>
      </c>
      <c r="M9" s="539">
        <v>26</v>
      </c>
      <c r="N9" s="539">
        <v>406</v>
      </c>
      <c r="O9" s="539">
        <v>67</v>
      </c>
      <c r="P9" s="539">
        <v>676</v>
      </c>
      <c r="Q9" s="539">
        <v>355</v>
      </c>
      <c r="R9" s="539">
        <v>195</v>
      </c>
      <c r="S9" s="539">
        <v>126</v>
      </c>
      <c r="T9" s="539">
        <v>6</v>
      </c>
      <c r="U9" s="317" t="s">
        <v>109</v>
      </c>
    </row>
    <row r="10" spans="1:21" s="150" customFormat="1" ht="13.5" customHeight="1">
      <c r="A10" s="148"/>
      <c r="B10" s="148" t="s">
        <v>112</v>
      </c>
      <c r="C10" s="149"/>
      <c r="D10" s="539">
        <v>1350</v>
      </c>
      <c r="E10" s="539">
        <v>2910</v>
      </c>
      <c r="F10" s="540">
        <v>2.16</v>
      </c>
      <c r="G10" s="541">
        <v>72</v>
      </c>
      <c r="H10" s="541">
        <v>33.4</v>
      </c>
      <c r="I10" s="539">
        <v>664</v>
      </c>
      <c r="J10" s="474" t="s">
        <v>740</v>
      </c>
      <c r="K10" s="539">
        <v>536</v>
      </c>
      <c r="L10" s="539">
        <v>123</v>
      </c>
      <c r="M10" s="539">
        <v>27</v>
      </c>
      <c r="N10" s="539">
        <v>606</v>
      </c>
      <c r="O10" s="539">
        <v>207</v>
      </c>
      <c r="P10" s="539">
        <v>531</v>
      </c>
      <c r="Q10" s="539">
        <v>313</v>
      </c>
      <c r="R10" s="539">
        <v>132</v>
      </c>
      <c r="S10" s="539">
        <v>86</v>
      </c>
      <c r="T10" s="539">
        <v>6</v>
      </c>
      <c r="U10" s="317" t="s">
        <v>112</v>
      </c>
    </row>
    <row r="11" spans="1:21" s="150" customFormat="1" ht="13.5" customHeight="1">
      <c r="A11" s="148"/>
      <c r="B11" s="148" t="s">
        <v>115</v>
      </c>
      <c r="C11" s="326"/>
      <c r="D11" s="539">
        <v>1136</v>
      </c>
      <c r="E11" s="539">
        <v>2279</v>
      </c>
      <c r="F11" s="540">
        <v>2.01</v>
      </c>
      <c r="G11" s="541">
        <v>71.5</v>
      </c>
      <c r="H11" s="541">
        <v>35.7</v>
      </c>
      <c r="I11" s="539">
        <v>548</v>
      </c>
      <c r="J11" s="474" t="s">
        <v>740</v>
      </c>
      <c r="K11" s="539">
        <v>415</v>
      </c>
      <c r="L11" s="539">
        <v>137</v>
      </c>
      <c r="M11" s="539">
        <v>36</v>
      </c>
      <c r="N11" s="539">
        <v>561</v>
      </c>
      <c r="O11" s="539">
        <v>139</v>
      </c>
      <c r="P11" s="539">
        <v>429</v>
      </c>
      <c r="Q11" s="539">
        <v>228</v>
      </c>
      <c r="R11" s="539">
        <v>186</v>
      </c>
      <c r="S11" s="539">
        <v>15</v>
      </c>
      <c r="T11" s="539">
        <v>7</v>
      </c>
      <c r="U11" s="317" t="s">
        <v>115</v>
      </c>
    </row>
    <row r="12" spans="1:21" s="150" customFormat="1" ht="13.5" customHeight="1">
      <c r="A12" s="148"/>
      <c r="B12" s="148" t="s">
        <v>118</v>
      </c>
      <c r="C12" s="149"/>
      <c r="D12" s="539">
        <v>1286</v>
      </c>
      <c r="E12" s="539">
        <v>2613</v>
      </c>
      <c r="F12" s="540">
        <v>2.03</v>
      </c>
      <c r="G12" s="541">
        <v>73.6</v>
      </c>
      <c r="H12" s="541">
        <v>36.2</v>
      </c>
      <c r="I12" s="539">
        <v>671</v>
      </c>
      <c r="J12" s="474" t="s">
        <v>740</v>
      </c>
      <c r="K12" s="539">
        <v>574</v>
      </c>
      <c r="L12" s="539">
        <v>8</v>
      </c>
      <c r="M12" s="539">
        <v>33</v>
      </c>
      <c r="N12" s="539">
        <v>732</v>
      </c>
      <c r="O12" s="539">
        <v>138</v>
      </c>
      <c r="P12" s="539">
        <v>407</v>
      </c>
      <c r="Q12" s="539">
        <v>311</v>
      </c>
      <c r="R12" s="539">
        <v>74</v>
      </c>
      <c r="S12" s="539">
        <v>22</v>
      </c>
      <c r="T12" s="539">
        <v>9</v>
      </c>
      <c r="U12" s="317" t="s">
        <v>118</v>
      </c>
    </row>
    <row r="13" spans="1:21" s="150" customFormat="1" ht="13.5" customHeight="1">
      <c r="A13" s="148"/>
      <c r="B13" s="148"/>
      <c r="C13" s="149"/>
      <c r="D13" s="539"/>
      <c r="E13" s="539"/>
      <c r="F13" s="540"/>
      <c r="G13" s="541"/>
      <c r="H13" s="541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317"/>
    </row>
    <row r="14" spans="1:21" s="150" customFormat="1" ht="13.5" customHeight="1">
      <c r="A14" s="148"/>
      <c r="B14" s="148" t="s">
        <v>122</v>
      </c>
      <c r="C14" s="149"/>
      <c r="D14" s="539">
        <v>964</v>
      </c>
      <c r="E14" s="539">
        <v>2180</v>
      </c>
      <c r="F14" s="540">
        <v>2.26</v>
      </c>
      <c r="G14" s="541">
        <v>69</v>
      </c>
      <c r="H14" s="541">
        <v>30.5</v>
      </c>
      <c r="I14" s="539">
        <v>489</v>
      </c>
      <c r="J14" s="474" t="s">
        <v>740</v>
      </c>
      <c r="K14" s="539">
        <v>384</v>
      </c>
      <c r="L14" s="539">
        <v>73</v>
      </c>
      <c r="M14" s="539">
        <v>18</v>
      </c>
      <c r="N14" s="539">
        <v>517</v>
      </c>
      <c r="O14" s="539">
        <v>111</v>
      </c>
      <c r="P14" s="539">
        <v>332</v>
      </c>
      <c r="Q14" s="539">
        <v>194</v>
      </c>
      <c r="R14" s="539">
        <v>138</v>
      </c>
      <c r="S14" s="474" t="s">
        <v>740</v>
      </c>
      <c r="T14" s="539">
        <v>4</v>
      </c>
      <c r="U14" s="317" t="s">
        <v>122</v>
      </c>
    </row>
    <row r="15" spans="1:21" s="150" customFormat="1" ht="13.5" customHeight="1">
      <c r="A15" s="148"/>
      <c r="B15" s="148" t="s">
        <v>126</v>
      </c>
      <c r="C15" s="149"/>
      <c r="D15" s="539">
        <v>547</v>
      </c>
      <c r="E15" s="539">
        <v>1092</v>
      </c>
      <c r="F15" s="540">
        <v>2</v>
      </c>
      <c r="G15" s="541">
        <v>67.1</v>
      </c>
      <c r="H15" s="541">
        <v>33.6</v>
      </c>
      <c r="I15" s="539">
        <v>254</v>
      </c>
      <c r="J15" s="474" t="s">
        <v>740</v>
      </c>
      <c r="K15" s="539">
        <v>267</v>
      </c>
      <c r="L15" s="539">
        <v>9</v>
      </c>
      <c r="M15" s="539">
        <v>17</v>
      </c>
      <c r="N15" s="539">
        <v>265</v>
      </c>
      <c r="O15" s="539">
        <v>93</v>
      </c>
      <c r="P15" s="539">
        <v>179</v>
      </c>
      <c r="Q15" s="539">
        <v>122</v>
      </c>
      <c r="R15" s="539">
        <v>28</v>
      </c>
      <c r="S15" s="539">
        <v>29</v>
      </c>
      <c r="T15" s="539">
        <v>10</v>
      </c>
      <c r="U15" s="317" t="s">
        <v>126</v>
      </c>
    </row>
    <row r="16" spans="1:21" s="150" customFormat="1" ht="13.5" customHeight="1">
      <c r="A16" s="148"/>
      <c r="B16" s="148" t="s">
        <v>130</v>
      </c>
      <c r="C16" s="149"/>
      <c r="D16" s="539">
        <v>679</v>
      </c>
      <c r="E16" s="539">
        <v>1408</v>
      </c>
      <c r="F16" s="540">
        <v>2.07</v>
      </c>
      <c r="G16" s="541">
        <v>61.2</v>
      </c>
      <c r="H16" s="541">
        <v>29.5</v>
      </c>
      <c r="I16" s="539">
        <v>170</v>
      </c>
      <c r="J16" s="539">
        <v>182</v>
      </c>
      <c r="K16" s="539">
        <v>223</v>
      </c>
      <c r="L16" s="539">
        <v>91</v>
      </c>
      <c r="M16" s="539">
        <v>13</v>
      </c>
      <c r="N16" s="539">
        <v>204</v>
      </c>
      <c r="O16" s="539">
        <v>24</v>
      </c>
      <c r="P16" s="539">
        <v>445</v>
      </c>
      <c r="Q16" s="539">
        <v>125</v>
      </c>
      <c r="R16" s="539">
        <v>138</v>
      </c>
      <c r="S16" s="539">
        <v>182</v>
      </c>
      <c r="T16" s="539">
        <v>6</v>
      </c>
      <c r="U16" s="317" t="s">
        <v>130</v>
      </c>
    </row>
    <row r="17" spans="1:21" s="150" customFormat="1" ht="13.5" customHeight="1">
      <c r="A17" s="148"/>
      <c r="B17" s="148" t="s">
        <v>135</v>
      </c>
      <c r="C17" s="149"/>
      <c r="D17" s="539">
        <v>1015</v>
      </c>
      <c r="E17" s="539">
        <v>2339</v>
      </c>
      <c r="F17" s="540">
        <v>2.3</v>
      </c>
      <c r="G17" s="541">
        <v>79.4</v>
      </c>
      <c r="H17" s="541">
        <v>34.5</v>
      </c>
      <c r="I17" s="539">
        <v>549</v>
      </c>
      <c r="J17" s="539">
        <v>14</v>
      </c>
      <c r="K17" s="539">
        <v>410</v>
      </c>
      <c r="L17" s="539">
        <v>16</v>
      </c>
      <c r="M17" s="539">
        <v>26</v>
      </c>
      <c r="N17" s="539">
        <v>527</v>
      </c>
      <c r="O17" s="539">
        <v>86</v>
      </c>
      <c r="P17" s="539">
        <v>398</v>
      </c>
      <c r="Q17" s="539">
        <v>271</v>
      </c>
      <c r="R17" s="539">
        <v>71</v>
      </c>
      <c r="S17" s="539">
        <v>56</v>
      </c>
      <c r="T17" s="539">
        <v>4</v>
      </c>
      <c r="U17" s="317" t="s">
        <v>135</v>
      </c>
    </row>
    <row r="18" spans="1:21" s="150" customFormat="1" ht="13.5" customHeight="1">
      <c r="A18" s="148"/>
      <c r="B18" s="148" t="s">
        <v>138</v>
      </c>
      <c r="C18" s="149"/>
      <c r="D18" s="539">
        <v>1051</v>
      </c>
      <c r="E18" s="539">
        <v>2383</v>
      </c>
      <c r="F18" s="540">
        <v>2.27</v>
      </c>
      <c r="G18" s="541">
        <v>85.6</v>
      </c>
      <c r="H18" s="541">
        <v>37.8</v>
      </c>
      <c r="I18" s="539">
        <v>570</v>
      </c>
      <c r="J18" s="474" t="s">
        <v>740</v>
      </c>
      <c r="K18" s="539">
        <v>324</v>
      </c>
      <c r="L18" s="539">
        <v>138</v>
      </c>
      <c r="M18" s="539">
        <v>19</v>
      </c>
      <c r="N18" s="539">
        <v>594</v>
      </c>
      <c r="O18" s="539">
        <v>86</v>
      </c>
      <c r="P18" s="539">
        <v>366</v>
      </c>
      <c r="Q18" s="539">
        <v>164</v>
      </c>
      <c r="R18" s="539">
        <v>202</v>
      </c>
      <c r="S18" s="474" t="s">
        <v>740</v>
      </c>
      <c r="T18" s="539">
        <v>5</v>
      </c>
      <c r="U18" s="317" t="s">
        <v>138</v>
      </c>
    </row>
    <row r="19" spans="1:21" s="150" customFormat="1" ht="13.5" customHeight="1">
      <c r="A19" s="148"/>
      <c r="B19" s="148"/>
      <c r="C19" s="149"/>
      <c r="D19" s="539"/>
      <c r="E19" s="539"/>
      <c r="F19" s="540"/>
      <c r="G19" s="541"/>
      <c r="H19" s="541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317"/>
    </row>
    <row r="20" spans="1:21" s="150" customFormat="1" ht="13.5" customHeight="1">
      <c r="A20" s="148"/>
      <c r="B20" s="148" t="s">
        <v>143</v>
      </c>
      <c r="C20" s="149"/>
      <c r="D20" s="539">
        <v>720</v>
      </c>
      <c r="E20" s="539">
        <v>1428</v>
      </c>
      <c r="F20" s="540">
        <v>1.98</v>
      </c>
      <c r="G20" s="541">
        <v>84.5</v>
      </c>
      <c r="H20" s="541">
        <v>42.6</v>
      </c>
      <c r="I20" s="539">
        <v>335</v>
      </c>
      <c r="J20" s="474" t="s">
        <v>740</v>
      </c>
      <c r="K20" s="539">
        <v>311</v>
      </c>
      <c r="L20" s="539">
        <v>59</v>
      </c>
      <c r="M20" s="539">
        <v>15</v>
      </c>
      <c r="N20" s="539">
        <v>370</v>
      </c>
      <c r="O20" s="539">
        <v>56</v>
      </c>
      <c r="P20" s="539">
        <v>287</v>
      </c>
      <c r="Q20" s="539">
        <v>149</v>
      </c>
      <c r="R20" s="539">
        <v>138</v>
      </c>
      <c r="S20" s="474" t="s">
        <v>740</v>
      </c>
      <c r="T20" s="539">
        <v>7</v>
      </c>
      <c r="U20" s="317" t="s">
        <v>143</v>
      </c>
    </row>
    <row r="21" spans="1:21" s="150" customFormat="1" ht="13.5" customHeight="1">
      <c r="A21" s="148"/>
      <c r="B21" s="148" t="s">
        <v>147</v>
      </c>
      <c r="C21" s="149"/>
      <c r="D21" s="539">
        <v>1105</v>
      </c>
      <c r="E21" s="539">
        <v>2008</v>
      </c>
      <c r="F21" s="540">
        <v>1.82</v>
      </c>
      <c r="G21" s="541">
        <v>72.7</v>
      </c>
      <c r="H21" s="541">
        <v>40</v>
      </c>
      <c r="I21" s="539">
        <v>505</v>
      </c>
      <c r="J21" s="539">
        <v>65</v>
      </c>
      <c r="K21" s="539">
        <v>437</v>
      </c>
      <c r="L21" s="539">
        <v>76</v>
      </c>
      <c r="M21" s="539">
        <v>22</v>
      </c>
      <c r="N21" s="539">
        <v>411</v>
      </c>
      <c r="O21" s="539">
        <v>53</v>
      </c>
      <c r="P21" s="539">
        <v>629</v>
      </c>
      <c r="Q21" s="539">
        <v>185</v>
      </c>
      <c r="R21" s="539">
        <v>280</v>
      </c>
      <c r="S21" s="539">
        <v>164</v>
      </c>
      <c r="T21" s="539">
        <v>12</v>
      </c>
      <c r="U21" s="317" t="s">
        <v>147</v>
      </c>
    </row>
    <row r="22" spans="1:21" s="150" customFormat="1" ht="13.5" customHeight="1">
      <c r="A22" s="148"/>
      <c r="B22" s="148" t="s">
        <v>151</v>
      </c>
      <c r="C22" s="149"/>
      <c r="D22" s="539">
        <v>611</v>
      </c>
      <c r="E22" s="539">
        <v>1293</v>
      </c>
      <c r="F22" s="540">
        <v>2.12</v>
      </c>
      <c r="G22" s="541">
        <v>68.2</v>
      </c>
      <c r="H22" s="541">
        <v>32.2</v>
      </c>
      <c r="I22" s="539">
        <v>194</v>
      </c>
      <c r="J22" s="474" t="s">
        <v>740</v>
      </c>
      <c r="K22" s="539">
        <v>246</v>
      </c>
      <c r="L22" s="539">
        <v>164</v>
      </c>
      <c r="M22" s="539">
        <v>7</v>
      </c>
      <c r="N22" s="539">
        <v>230</v>
      </c>
      <c r="O22" s="539">
        <v>27</v>
      </c>
      <c r="P22" s="539">
        <v>348</v>
      </c>
      <c r="Q22" s="539">
        <v>93</v>
      </c>
      <c r="R22" s="539">
        <v>208</v>
      </c>
      <c r="S22" s="539">
        <v>47</v>
      </c>
      <c r="T22" s="539">
        <v>6</v>
      </c>
      <c r="U22" s="317" t="s">
        <v>151</v>
      </c>
    </row>
    <row r="23" spans="1:21" s="150" customFormat="1" ht="13.5" customHeight="1">
      <c r="A23" s="148"/>
      <c r="B23" s="148" t="s">
        <v>155</v>
      </c>
      <c r="C23" s="149"/>
      <c r="D23" s="539">
        <v>970</v>
      </c>
      <c r="E23" s="539">
        <v>1898</v>
      </c>
      <c r="F23" s="540">
        <v>1.96</v>
      </c>
      <c r="G23" s="541">
        <v>70.8</v>
      </c>
      <c r="H23" s="541">
        <v>36.2</v>
      </c>
      <c r="I23" s="539">
        <v>343</v>
      </c>
      <c r="J23" s="539">
        <v>117</v>
      </c>
      <c r="K23" s="539">
        <v>382</v>
      </c>
      <c r="L23" s="539">
        <v>102</v>
      </c>
      <c r="M23" s="539">
        <v>26</v>
      </c>
      <c r="N23" s="539">
        <v>385</v>
      </c>
      <c r="O23" s="539">
        <v>21</v>
      </c>
      <c r="P23" s="539">
        <v>561</v>
      </c>
      <c r="Q23" s="539">
        <v>140</v>
      </c>
      <c r="R23" s="539">
        <v>375</v>
      </c>
      <c r="S23" s="539">
        <v>46</v>
      </c>
      <c r="T23" s="539">
        <v>3</v>
      </c>
      <c r="U23" s="317" t="s">
        <v>155</v>
      </c>
    </row>
    <row r="24" spans="1:21" s="150" customFormat="1" ht="13.5" customHeight="1">
      <c r="A24" s="148"/>
      <c r="B24" s="148" t="s">
        <v>158</v>
      </c>
      <c r="C24" s="149"/>
      <c r="D24" s="539">
        <v>408</v>
      </c>
      <c r="E24" s="539">
        <v>920</v>
      </c>
      <c r="F24" s="540">
        <v>2.25</v>
      </c>
      <c r="G24" s="541">
        <v>73.2</v>
      </c>
      <c r="H24" s="541">
        <v>32.5</v>
      </c>
      <c r="I24" s="539">
        <v>98</v>
      </c>
      <c r="J24" s="539">
        <v>99</v>
      </c>
      <c r="K24" s="539">
        <v>142</v>
      </c>
      <c r="L24" s="539">
        <v>65</v>
      </c>
      <c r="M24" s="539">
        <v>4</v>
      </c>
      <c r="N24" s="539">
        <v>115</v>
      </c>
      <c r="O24" s="539">
        <v>8</v>
      </c>
      <c r="P24" s="539">
        <v>283</v>
      </c>
      <c r="Q24" s="539">
        <v>83</v>
      </c>
      <c r="R24" s="539">
        <v>200</v>
      </c>
      <c r="S24" s="474" t="s">
        <v>740</v>
      </c>
      <c r="T24" s="539">
        <v>2</v>
      </c>
      <c r="U24" s="317" t="s">
        <v>158</v>
      </c>
    </row>
    <row r="25" spans="1:21" s="150" customFormat="1" ht="13.5" customHeight="1">
      <c r="A25" s="148"/>
      <c r="B25" s="148"/>
      <c r="C25" s="149"/>
      <c r="D25" s="539"/>
      <c r="E25" s="539"/>
      <c r="F25" s="540"/>
      <c r="G25" s="541"/>
      <c r="H25" s="541"/>
      <c r="I25" s="539"/>
      <c r="J25" s="539"/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317"/>
    </row>
    <row r="26" spans="1:21" s="150" customFormat="1" ht="13.5" customHeight="1">
      <c r="A26" s="148"/>
      <c r="B26" s="148" t="s">
        <v>163</v>
      </c>
      <c r="C26" s="149"/>
      <c r="D26" s="539">
        <v>1358</v>
      </c>
      <c r="E26" s="539">
        <v>2934</v>
      </c>
      <c r="F26" s="540">
        <v>2.16</v>
      </c>
      <c r="G26" s="541">
        <v>84.6</v>
      </c>
      <c r="H26" s="541">
        <v>39.1</v>
      </c>
      <c r="I26" s="539">
        <v>635</v>
      </c>
      <c r="J26" s="474" t="s">
        <v>740</v>
      </c>
      <c r="K26" s="539">
        <v>571</v>
      </c>
      <c r="L26" s="539">
        <v>120</v>
      </c>
      <c r="M26" s="539">
        <v>32</v>
      </c>
      <c r="N26" s="539">
        <v>636</v>
      </c>
      <c r="O26" s="539">
        <v>134</v>
      </c>
      <c r="P26" s="539">
        <v>569</v>
      </c>
      <c r="Q26" s="539">
        <v>350</v>
      </c>
      <c r="R26" s="539">
        <v>151</v>
      </c>
      <c r="S26" s="539">
        <v>68</v>
      </c>
      <c r="T26" s="539">
        <v>19</v>
      </c>
      <c r="U26" s="317" t="s">
        <v>163</v>
      </c>
    </row>
    <row r="27" spans="1:21" s="150" customFormat="1" ht="13.5" customHeight="1">
      <c r="A27" s="148"/>
      <c r="B27" s="148" t="s">
        <v>167</v>
      </c>
      <c r="C27" s="149"/>
      <c r="D27" s="539">
        <v>1273</v>
      </c>
      <c r="E27" s="539">
        <v>2794</v>
      </c>
      <c r="F27" s="540">
        <v>2.19</v>
      </c>
      <c r="G27" s="541">
        <v>79.8</v>
      </c>
      <c r="H27" s="541">
        <v>36.3</v>
      </c>
      <c r="I27" s="539">
        <v>560</v>
      </c>
      <c r="J27" s="539">
        <v>60</v>
      </c>
      <c r="K27" s="539">
        <v>445</v>
      </c>
      <c r="L27" s="539">
        <v>181</v>
      </c>
      <c r="M27" s="539">
        <v>27</v>
      </c>
      <c r="N27" s="539">
        <v>623</v>
      </c>
      <c r="O27" s="539">
        <v>52</v>
      </c>
      <c r="P27" s="539">
        <v>595</v>
      </c>
      <c r="Q27" s="539">
        <v>195</v>
      </c>
      <c r="R27" s="539">
        <v>359</v>
      </c>
      <c r="S27" s="539">
        <v>41</v>
      </c>
      <c r="T27" s="539">
        <v>3</v>
      </c>
      <c r="U27" s="317" t="s">
        <v>167</v>
      </c>
    </row>
    <row r="28" spans="1:21" s="150" customFormat="1" ht="13.5" customHeight="1">
      <c r="A28" s="148"/>
      <c r="B28" s="148" t="s">
        <v>170</v>
      </c>
      <c r="C28" s="149"/>
      <c r="D28" s="539">
        <v>395</v>
      </c>
      <c r="E28" s="539">
        <v>985</v>
      </c>
      <c r="F28" s="540">
        <v>2.49</v>
      </c>
      <c r="G28" s="541">
        <v>66.7</v>
      </c>
      <c r="H28" s="541">
        <v>26.8</v>
      </c>
      <c r="I28" s="539">
        <v>97</v>
      </c>
      <c r="J28" s="539">
        <v>71</v>
      </c>
      <c r="K28" s="539">
        <v>161</v>
      </c>
      <c r="L28" s="539">
        <v>64</v>
      </c>
      <c r="M28" s="539">
        <v>2</v>
      </c>
      <c r="N28" s="539">
        <v>115</v>
      </c>
      <c r="O28" s="539">
        <v>9</v>
      </c>
      <c r="P28" s="539">
        <v>266</v>
      </c>
      <c r="Q28" s="539">
        <v>82</v>
      </c>
      <c r="R28" s="539">
        <v>149</v>
      </c>
      <c r="S28" s="539">
        <v>35</v>
      </c>
      <c r="T28" s="539">
        <v>5</v>
      </c>
      <c r="U28" s="317" t="s">
        <v>170</v>
      </c>
    </row>
    <row r="29" spans="1:21" s="150" customFormat="1" ht="13.5" customHeight="1">
      <c r="A29" s="148"/>
      <c r="B29" s="148" t="s">
        <v>173</v>
      </c>
      <c r="C29" s="149"/>
      <c r="D29" s="539">
        <v>713</v>
      </c>
      <c r="E29" s="539">
        <v>1571</v>
      </c>
      <c r="F29" s="540">
        <v>2.2</v>
      </c>
      <c r="G29" s="541">
        <v>73</v>
      </c>
      <c r="H29" s="541">
        <v>33.1</v>
      </c>
      <c r="I29" s="539">
        <v>240</v>
      </c>
      <c r="J29" s="474" t="s">
        <v>740</v>
      </c>
      <c r="K29" s="539">
        <v>142</v>
      </c>
      <c r="L29" s="539">
        <v>308</v>
      </c>
      <c r="M29" s="539">
        <v>23</v>
      </c>
      <c r="N29" s="539">
        <v>279</v>
      </c>
      <c r="O29" s="539">
        <v>9</v>
      </c>
      <c r="P29" s="539">
        <v>425</v>
      </c>
      <c r="Q29" s="539">
        <v>98</v>
      </c>
      <c r="R29" s="539">
        <v>327</v>
      </c>
      <c r="S29" s="474" t="s">
        <v>740</v>
      </c>
      <c r="T29" s="474" t="s">
        <v>740</v>
      </c>
      <c r="U29" s="317" t="s">
        <v>173</v>
      </c>
    </row>
    <row r="30" spans="1:21" s="150" customFormat="1" ht="13.5" customHeight="1">
      <c r="A30" s="148"/>
      <c r="B30" s="148" t="s">
        <v>175</v>
      </c>
      <c r="C30" s="149"/>
      <c r="D30" s="539">
        <v>1704</v>
      </c>
      <c r="E30" s="539">
        <v>3478</v>
      </c>
      <c r="F30" s="540">
        <v>2.04</v>
      </c>
      <c r="G30" s="541">
        <v>80.9</v>
      </c>
      <c r="H30" s="541">
        <v>39.6</v>
      </c>
      <c r="I30" s="539">
        <v>776</v>
      </c>
      <c r="J30" s="474" t="s">
        <v>740</v>
      </c>
      <c r="K30" s="539">
        <v>751</v>
      </c>
      <c r="L30" s="539">
        <v>134</v>
      </c>
      <c r="M30" s="539">
        <v>43</v>
      </c>
      <c r="N30" s="539">
        <v>872</v>
      </c>
      <c r="O30" s="539">
        <v>78</v>
      </c>
      <c r="P30" s="539">
        <v>744</v>
      </c>
      <c r="Q30" s="539">
        <v>463</v>
      </c>
      <c r="R30" s="539">
        <v>230</v>
      </c>
      <c r="S30" s="539">
        <v>51</v>
      </c>
      <c r="T30" s="539">
        <v>10</v>
      </c>
      <c r="U30" s="317" t="s">
        <v>175</v>
      </c>
    </row>
    <row r="31" spans="1:21" s="150" customFormat="1" ht="13.5" customHeight="1">
      <c r="A31" s="148"/>
      <c r="B31" s="148"/>
      <c r="C31" s="149"/>
      <c r="D31" s="539"/>
      <c r="E31" s="539"/>
      <c r="F31" s="540"/>
      <c r="G31" s="541"/>
      <c r="H31" s="541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317"/>
    </row>
    <row r="32" spans="1:21" s="150" customFormat="1" ht="13.5" customHeight="1">
      <c r="A32" s="148"/>
      <c r="B32" s="148" t="s">
        <v>181</v>
      </c>
      <c r="C32" s="149"/>
      <c r="D32" s="539">
        <v>902</v>
      </c>
      <c r="E32" s="539">
        <v>1875</v>
      </c>
      <c r="F32" s="540">
        <v>2.08</v>
      </c>
      <c r="G32" s="541">
        <v>67.6</v>
      </c>
      <c r="H32" s="541">
        <v>32.5</v>
      </c>
      <c r="I32" s="539">
        <v>276</v>
      </c>
      <c r="J32" s="539">
        <v>110</v>
      </c>
      <c r="K32" s="539">
        <v>487</v>
      </c>
      <c r="L32" s="539">
        <v>18</v>
      </c>
      <c r="M32" s="539">
        <v>11</v>
      </c>
      <c r="N32" s="539">
        <v>295</v>
      </c>
      <c r="O32" s="539">
        <v>32</v>
      </c>
      <c r="P32" s="539">
        <v>573</v>
      </c>
      <c r="Q32" s="539">
        <v>348</v>
      </c>
      <c r="R32" s="539">
        <v>202</v>
      </c>
      <c r="S32" s="539">
        <v>23</v>
      </c>
      <c r="T32" s="539">
        <v>2</v>
      </c>
      <c r="U32" s="317" t="s">
        <v>181</v>
      </c>
    </row>
    <row r="33" spans="1:21" s="150" customFormat="1" ht="13.5" customHeight="1">
      <c r="A33" s="148"/>
      <c r="B33" s="148"/>
      <c r="C33" s="149"/>
      <c r="D33" s="539"/>
      <c r="E33" s="539"/>
      <c r="F33" s="540"/>
      <c r="G33" s="541"/>
      <c r="H33" s="541"/>
      <c r="I33" s="539"/>
      <c r="J33" s="539"/>
      <c r="K33" s="539"/>
      <c r="L33" s="539"/>
      <c r="M33" s="539"/>
      <c r="N33" s="539"/>
      <c r="O33" s="539"/>
      <c r="P33" s="539"/>
      <c r="Q33" s="539"/>
      <c r="R33" s="539"/>
      <c r="S33" s="539"/>
      <c r="T33" s="539"/>
      <c r="U33" s="317"/>
    </row>
    <row r="34" spans="1:21" s="319" customFormat="1" ht="13.5" customHeight="1">
      <c r="A34" s="216" t="s">
        <v>342</v>
      </c>
      <c r="B34" s="216"/>
      <c r="C34" s="217"/>
      <c r="D34" s="542">
        <f>SUM(D36:D57,'第17表-3'!D8:D26)</f>
        <v>23157</v>
      </c>
      <c r="E34" s="542">
        <f>SUM(E36:E57,'第17表-3'!E8:E26)</f>
        <v>53785</v>
      </c>
      <c r="F34" s="543">
        <f>E34/D34</f>
        <v>2.322623828647925</v>
      </c>
      <c r="G34" s="544">
        <f>1892694/D34</f>
        <v>81.73312605259748</v>
      </c>
      <c r="H34" s="544">
        <f>1892694/E34</f>
        <v>35.18999721111834</v>
      </c>
      <c r="I34" s="542">
        <f>SUM(I36:I57,'第17表-3'!I8:I26)</f>
        <v>11337</v>
      </c>
      <c r="J34" s="542">
        <f>SUM(J36:J57,'第17表-3'!J8:J26)</f>
        <v>3745</v>
      </c>
      <c r="K34" s="542">
        <f>SUM(K36:K57,'第17表-3'!K8:K26)</f>
        <v>6105</v>
      </c>
      <c r="L34" s="542">
        <f>SUM(L36:L57,'第17表-3'!L8:L26)</f>
        <v>1460</v>
      </c>
      <c r="M34" s="542">
        <f>SUM(M36:M57,'第17表-3'!M8:M26)</f>
        <v>510</v>
      </c>
      <c r="N34" s="542">
        <f>SUM(N36:N57,'第17表-3'!N8:N26)</f>
        <v>11745</v>
      </c>
      <c r="O34" s="542">
        <f>SUM(O36:O57,'第17表-3'!O8:O26)</f>
        <v>1472</v>
      </c>
      <c r="P34" s="542">
        <f>SUM(P36:P57,'第17表-3'!P8:P26)</f>
        <v>9869</v>
      </c>
      <c r="Q34" s="542">
        <f>SUM(Q36:Q57,'第17表-3'!Q8:Q26)</f>
        <v>4287</v>
      </c>
      <c r="R34" s="542">
        <f>SUM(R36:R57,'第17表-3'!R8:R26)</f>
        <v>3742</v>
      </c>
      <c r="S34" s="542">
        <f>SUM(S36:S57,'第17表-3'!S8:S26)</f>
        <v>1840</v>
      </c>
      <c r="T34" s="542">
        <f>SUM(T36:T57,'第17表-3'!T8:T26)</f>
        <v>71</v>
      </c>
      <c r="U34" s="318" t="s">
        <v>923</v>
      </c>
    </row>
    <row r="35" spans="1:21" s="150" customFormat="1" ht="13.5" customHeight="1">
      <c r="A35" s="148"/>
      <c r="B35" s="148"/>
      <c r="C35" s="149"/>
      <c r="D35" s="539"/>
      <c r="E35" s="539"/>
      <c r="F35" s="540"/>
      <c r="G35" s="541"/>
      <c r="H35" s="541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317"/>
    </row>
    <row r="36" spans="1:21" s="150" customFormat="1" ht="13.5" customHeight="1">
      <c r="A36" s="148"/>
      <c r="B36" s="148" t="s">
        <v>192</v>
      </c>
      <c r="C36" s="149"/>
      <c r="D36" s="539">
        <v>2650</v>
      </c>
      <c r="E36" s="539">
        <v>5744</v>
      </c>
      <c r="F36" s="540">
        <v>2.17</v>
      </c>
      <c r="G36" s="541">
        <v>78.2</v>
      </c>
      <c r="H36" s="541">
        <v>36.1</v>
      </c>
      <c r="I36" s="539">
        <v>1304</v>
      </c>
      <c r="J36" s="539">
        <v>225</v>
      </c>
      <c r="K36" s="539">
        <v>962</v>
      </c>
      <c r="L36" s="539">
        <v>88</v>
      </c>
      <c r="M36" s="539">
        <v>71</v>
      </c>
      <c r="N36" s="539">
        <v>1283</v>
      </c>
      <c r="O36" s="539">
        <v>116</v>
      </c>
      <c r="P36" s="539">
        <v>1247</v>
      </c>
      <c r="Q36" s="539">
        <v>578</v>
      </c>
      <c r="R36" s="539">
        <v>669</v>
      </c>
      <c r="S36" s="474" t="s">
        <v>915</v>
      </c>
      <c r="T36" s="539">
        <v>4</v>
      </c>
      <c r="U36" s="317" t="s">
        <v>192</v>
      </c>
    </row>
    <row r="37" spans="1:21" s="150" customFormat="1" ht="13.5" customHeight="1">
      <c r="A37" s="148"/>
      <c r="B37" s="148" t="s">
        <v>196</v>
      </c>
      <c r="C37" s="149"/>
      <c r="D37" s="539">
        <v>763</v>
      </c>
      <c r="E37" s="539">
        <v>1726</v>
      </c>
      <c r="F37" s="540">
        <v>2.26</v>
      </c>
      <c r="G37" s="541">
        <v>74.1</v>
      </c>
      <c r="H37" s="541">
        <v>32.8</v>
      </c>
      <c r="I37" s="539">
        <v>250</v>
      </c>
      <c r="J37" s="539">
        <v>145</v>
      </c>
      <c r="K37" s="539">
        <v>233</v>
      </c>
      <c r="L37" s="539">
        <v>116</v>
      </c>
      <c r="M37" s="539">
        <v>19</v>
      </c>
      <c r="N37" s="539">
        <v>256</v>
      </c>
      <c r="O37" s="539">
        <v>20</v>
      </c>
      <c r="P37" s="539">
        <v>486</v>
      </c>
      <c r="Q37" s="539">
        <v>150</v>
      </c>
      <c r="R37" s="539">
        <v>127</v>
      </c>
      <c r="S37" s="539">
        <v>209</v>
      </c>
      <c r="T37" s="539">
        <v>1</v>
      </c>
      <c r="U37" s="317" t="s">
        <v>196</v>
      </c>
    </row>
    <row r="38" spans="1:21" s="150" customFormat="1" ht="13.5" customHeight="1">
      <c r="A38" s="148"/>
      <c r="B38" s="148" t="s">
        <v>199</v>
      </c>
      <c r="C38" s="149"/>
      <c r="D38" s="539">
        <v>434</v>
      </c>
      <c r="E38" s="539">
        <v>1109</v>
      </c>
      <c r="F38" s="540">
        <v>2.56</v>
      </c>
      <c r="G38" s="541">
        <v>61.4</v>
      </c>
      <c r="H38" s="541">
        <v>24</v>
      </c>
      <c r="I38" s="539">
        <v>29</v>
      </c>
      <c r="J38" s="474" t="s">
        <v>915</v>
      </c>
      <c r="K38" s="539">
        <v>40</v>
      </c>
      <c r="L38" s="539">
        <v>363</v>
      </c>
      <c r="M38" s="539">
        <v>2</v>
      </c>
      <c r="N38" s="539">
        <v>34</v>
      </c>
      <c r="O38" s="539">
        <v>13</v>
      </c>
      <c r="P38" s="539">
        <v>386</v>
      </c>
      <c r="Q38" s="539">
        <v>32</v>
      </c>
      <c r="R38" s="539">
        <v>354</v>
      </c>
      <c r="S38" s="474" t="s">
        <v>915</v>
      </c>
      <c r="T38" s="539">
        <v>1</v>
      </c>
      <c r="U38" s="317" t="s">
        <v>199</v>
      </c>
    </row>
    <row r="39" spans="1:21" s="150" customFormat="1" ht="13.5" customHeight="1">
      <c r="A39" s="148"/>
      <c r="B39" s="148" t="s">
        <v>203</v>
      </c>
      <c r="C39" s="149"/>
      <c r="D39" s="539">
        <v>1362</v>
      </c>
      <c r="E39" s="539">
        <v>2936</v>
      </c>
      <c r="F39" s="540">
        <v>2.16</v>
      </c>
      <c r="G39" s="541">
        <v>66.2</v>
      </c>
      <c r="H39" s="541">
        <v>30.7</v>
      </c>
      <c r="I39" s="539">
        <v>414</v>
      </c>
      <c r="J39" s="539">
        <v>348</v>
      </c>
      <c r="K39" s="539">
        <v>535</v>
      </c>
      <c r="L39" s="539">
        <v>41</v>
      </c>
      <c r="M39" s="539">
        <v>24</v>
      </c>
      <c r="N39" s="539">
        <v>462</v>
      </c>
      <c r="O39" s="539">
        <v>51</v>
      </c>
      <c r="P39" s="539">
        <v>843</v>
      </c>
      <c r="Q39" s="539">
        <v>390</v>
      </c>
      <c r="R39" s="539">
        <v>86</v>
      </c>
      <c r="S39" s="539">
        <v>367</v>
      </c>
      <c r="T39" s="539">
        <v>6</v>
      </c>
      <c r="U39" s="317" t="s">
        <v>203</v>
      </c>
    </row>
    <row r="40" spans="1:21" s="150" customFormat="1" ht="13.5" customHeight="1">
      <c r="A40" s="148"/>
      <c r="B40" s="148" t="s">
        <v>207</v>
      </c>
      <c r="C40" s="149"/>
      <c r="D40" s="539">
        <v>1093</v>
      </c>
      <c r="E40" s="539">
        <v>2170</v>
      </c>
      <c r="F40" s="540">
        <v>1.99</v>
      </c>
      <c r="G40" s="541">
        <v>72</v>
      </c>
      <c r="H40" s="541">
        <v>36.3</v>
      </c>
      <c r="I40" s="539">
        <v>491</v>
      </c>
      <c r="J40" s="539">
        <v>61</v>
      </c>
      <c r="K40" s="539">
        <v>381</v>
      </c>
      <c r="L40" s="539">
        <v>137</v>
      </c>
      <c r="M40" s="539">
        <v>23</v>
      </c>
      <c r="N40" s="539">
        <v>425</v>
      </c>
      <c r="O40" s="539">
        <v>52</v>
      </c>
      <c r="P40" s="539">
        <v>603</v>
      </c>
      <c r="Q40" s="539">
        <v>260</v>
      </c>
      <c r="R40" s="539">
        <v>58</v>
      </c>
      <c r="S40" s="539">
        <v>285</v>
      </c>
      <c r="T40" s="539">
        <v>13</v>
      </c>
      <c r="U40" s="317" t="s">
        <v>924</v>
      </c>
    </row>
    <row r="41" spans="1:21" s="150" customFormat="1" ht="13.5" customHeight="1">
      <c r="A41" s="148"/>
      <c r="B41" s="148"/>
      <c r="C41" s="149"/>
      <c r="D41" s="539"/>
      <c r="E41" s="539"/>
      <c r="F41" s="540"/>
      <c r="G41" s="541"/>
      <c r="H41" s="541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317"/>
    </row>
    <row r="42" spans="1:21" s="150" customFormat="1" ht="13.5" customHeight="1">
      <c r="A42" s="148"/>
      <c r="B42" s="148" t="s">
        <v>212</v>
      </c>
      <c r="C42" s="149"/>
      <c r="D42" s="539">
        <v>1163</v>
      </c>
      <c r="E42" s="539">
        <v>2468</v>
      </c>
      <c r="F42" s="540">
        <v>2.12</v>
      </c>
      <c r="G42" s="541">
        <v>81.9</v>
      </c>
      <c r="H42" s="541">
        <v>38.6</v>
      </c>
      <c r="I42" s="539">
        <v>555</v>
      </c>
      <c r="J42" s="474" t="s">
        <v>915</v>
      </c>
      <c r="K42" s="539">
        <v>485</v>
      </c>
      <c r="L42" s="539">
        <v>98</v>
      </c>
      <c r="M42" s="539">
        <v>25</v>
      </c>
      <c r="N42" s="539">
        <v>557</v>
      </c>
      <c r="O42" s="539">
        <v>46</v>
      </c>
      <c r="P42" s="539">
        <v>546</v>
      </c>
      <c r="Q42" s="539">
        <v>273</v>
      </c>
      <c r="R42" s="539">
        <v>136</v>
      </c>
      <c r="S42" s="539">
        <v>137</v>
      </c>
      <c r="T42" s="539">
        <v>14</v>
      </c>
      <c r="U42" s="317" t="s">
        <v>925</v>
      </c>
    </row>
    <row r="43" spans="1:21" s="150" customFormat="1" ht="13.5" customHeight="1">
      <c r="A43" s="148"/>
      <c r="B43" s="148" t="s">
        <v>216</v>
      </c>
      <c r="C43" s="149"/>
      <c r="D43" s="539">
        <v>1180</v>
      </c>
      <c r="E43" s="539">
        <v>2389</v>
      </c>
      <c r="F43" s="540">
        <v>2.02</v>
      </c>
      <c r="G43" s="541">
        <v>77.1</v>
      </c>
      <c r="H43" s="541">
        <v>38.1</v>
      </c>
      <c r="I43" s="539">
        <v>619</v>
      </c>
      <c r="J43" s="474" t="s">
        <v>915</v>
      </c>
      <c r="K43" s="539">
        <v>458</v>
      </c>
      <c r="L43" s="539">
        <v>76</v>
      </c>
      <c r="M43" s="539">
        <v>27</v>
      </c>
      <c r="N43" s="539">
        <v>463</v>
      </c>
      <c r="O43" s="539">
        <v>31</v>
      </c>
      <c r="P43" s="539">
        <v>682</v>
      </c>
      <c r="Q43" s="539">
        <v>211</v>
      </c>
      <c r="R43" s="539">
        <v>83</v>
      </c>
      <c r="S43" s="539">
        <v>388</v>
      </c>
      <c r="T43" s="539">
        <v>4</v>
      </c>
      <c r="U43" s="317" t="s">
        <v>926</v>
      </c>
    </row>
    <row r="44" spans="1:21" s="150" customFormat="1" ht="13.5" customHeight="1">
      <c r="A44" s="148"/>
      <c r="B44" s="148" t="s">
        <v>219</v>
      </c>
      <c r="C44" s="149"/>
      <c r="D44" s="539">
        <v>576</v>
      </c>
      <c r="E44" s="539">
        <v>1289</v>
      </c>
      <c r="F44" s="540">
        <v>2.24</v>
      </c>
      <c r="G44" s="541">
        <v>81</v>
      </c>
      <c r="H44" s="541">
        <v>36.2</v>
      </c>
      <c r="I44" s="539">
        <v>329</v>
      </c>
      <c r="J44" s="474" t="s">
        <v>915</v>
      </c>
      <c r="K44" s="539">
        <v>200</v>
      </c>
      <c r="L44" s="539">
        <v>29</v>
      </c>
      <c r="M44" s="539">
        <v>18</v>
      </c>
      <c r="N44" s="539">
        <v>372</v>
      </c>
      <c r="O44" s="539">
        <v>20</v>
      </c>
      <c r="P44" s="539">
        <v>182</v>
      </c>
      <c r="Q44" s="539">
        <v>133</v>
      </c>
      <c r="R44" s="539">
        <v>49</v>
      </c>
      <c r="S44" s="474" t="s">
        <v>915</v>
      </c>
      <c r="T44" s="539">
        <v>2</v>
      </c>
      <c r="U44" s="317" t="s">
        <v>219</v>
      </c>
    </row>
    <row r="45" spans="1:21" s="150" customFormat="1" ht="13.5" customHeight="1">
      <c r="A45" s="148"/>
      <c r="B45" s="148" t="s">
        <v>223</v>
      </c>
      <c r="C45" s="149"/>
      <c r="D45" s="539">
        <v>703</v>
      </c>
      <c r="E45" s="539">
        <v>1656</v>
      </c>
      <c r="F45" s="540">
        <v>2.36</v>
      </c>
      <c r="G45" s="541">
        <v>84.2</v>
      </c>
      <c r="H45" s="541">
        <v>35.8</v>
      </c>
      <c r="I45" s="539">
        <v>418</v>
      </c>
      <c r="J45" s="474" t="s">
        <v>915</v>
      </c>
      <c r="K45" s="539">
        <v>216</v>
      </c>
      <c r="L45" s="539">
        <v>37</v>
      </c>
      <c r="M45" s="539">
        <v>32</v>
      </c>
      <c r="N45" s="539">
        <v>478</v>
      </c>
      <c r="O45" s="539">
        <v>31</v>
      </c>
      <c r="P45" s="539">
        <v>193</v>
      </c>
      <c r="Q45" s="539">
        <v>191</v>
      </c>
      <c r="R45" s="539">
        <v>2</v>
      </c>
      <c r="S45" s="474" t="s">
        <v>915</v>
      </c>
      <c r="T45" s="539">
        <v>1</v>
      </c>
      <c r="U45" s="317" t="s">
        <v>223</v>
      </c>
    </row>
    <row r="46" spans="1:21" s="150" customFormat="1" ht="13.5" customHeight="1">
      <c r="A46" s="148"/>
      <c r="B46" s="148" t="s">
        <v>227</v>
      </c>
      <c r="C46" s="149"/>
      <c r="D46" s="539">
        <v>1635</v>
      </c>
      <c r="E46" s="539">
        <v>3505</v>
      </c>
      <c r="F46" s="540">
        <v>2.14</v>
      </c>
      <c r="G46" s="541">
        <v>73.6</v>
      </c>
      <c r="H46" s="541">
        <v>34.3</v>
      </c>
      <c r="I46" s="539">
        <v>526</v>
      </c>
      <c r="J46" s="539">
        <v>388</v>
      </c>
      <c r="K46" s="539">
        <v>452</v>
      </c>
      <c r="L46" s="539">
        <v>238</v>
      </c>
      <c r="M46" s="539">
        <v>31</v>
      </c>
      <c r="N46" s="539">
        <v>566</v>
      </c>
      <c r="O46" s="539">
        <v>44</v>
      </c>
      <c r="P46" s="539">
        <v>1019</v>
      </c>
      <c r="Q46" s="539">
        <v>370</v>
      </c>
      <c r="R46" s="539">
        <v>261</v>
      </c>
      <c r="S46" s="539">
        <v>388</v>
      </c>
      <c r="T46" s="539">
        <v>6</v>
      </c>
      <c r="U46" s="317" t="s">
        <v>227</v>
      </c>
    </row>
    <row r="47" spans="1:21" s="150" customFormat="1" ht="13.5" customHeight="1">
      <c r="A47" s="148"/>
      <c r="B47" s="148"/>
      <c r="C47" s="149"/>
      <c r="D47" s="539"/>
      <c r="E47" s="539"/>
      <c r="F47" s="540"/>
      <c r="G47" s="541"/>
      <c r="H47" s="541"/>
      <c r="I47" s="539"/>
      <c r="J47" s="539"/>
      <c r="K47" s="539"/>
      <c r="L47" s="539"/>
      <c r="M47" s="539"/>
      <c r="N47" s="539"/>
      <c r="O47" s="539"/>
      <c r="P47" s="539"/>
      <c r="Q47" s="539"/>
      <c r="R47" s="539"/>
      <c r="S47" s="539"/>
      <c r="T47" s="539"/>
      <c r="U47" s="317"/>
    </row>
    <row r="48" spans="1:21" s="150" customFormat="1" ht="13.5" customHeight="1">
      <c r="A48" s="148"/>
      <c r="B48" s="148" t="s">
        <v>231</v>
      </c>
      <c r="C48" s="149"/>
      <c r="D48" s="539">
        <v>890</v>
      </c>
      <c r="E48" s="539">
        <v>2023</v>
      </c>
      <c r="F48" s="540">
        <v>2.27</v>
      </c>
      <c r="G48" s="541">
        <v>87.9</v>
      </c>
      <c r="H48" s="541">
        <v>38.7</v>
      </c>
      <c r="I48" s="539">
        <v>550</v>
      </c>
      <c r="J48" s="474" t="s">
        <v>915</v>
      </c>
      <c r="K48" s="539">
        <v>278</v>
      </c>
      <c r="L48" s="539">
        <v>43</v>
      </c>
      <c r="M48" s="539">
        <v>19</v>
      </c>
      <c r="N48" s="539">
        <v>504</v>
      </c>
      <c r="O48" s="539">
        <v>33</v>
      </c>
      <c r="P48" s="539">
        <v>350</v>
      </c>
      <c r="Q48" s="539">
        <v>188</v>
      </c>
      <c r="R48" s="539">
        <v>96</v>
      </c>
      <c r="S48" s="539">
        <v>66</v>
      </c>
      <c r="T48" s="539">
        <v>3</v>
      </c>
      <c r="U48" s="317" t="s">
        <v>927</v>
      </c>
    </row>
    <row r="49" spans="1:21" s="150" customFormat="1" ht="13.5" customHeight="1">
      <c r="A49" s="148"/>
      <c r="B49" s="148" t="s">
        <v>234</v>
      </c>
      <c r="C49" s="149"/>
      <c r="D49" s="539">
        <v>1245</v>
      </c>
      <c r="E49" s="539">
        <v>3129</v>
      </c>
      <c r="F49" s="540">
        <v>2.51</v>
      </c>
      <c r="G49" s="541">
        <v>94</v>
      </c>
      <c r="H49" s="541">
        <v>37.4</v>
      </c>
      <c r="I49" s="539">
        <v>842</v>
      </c>
      <c r="J49" s="474" t="s">
        <v>915</v>
      </c>
      <c r="K49" s="539">
        <v>327</v>
      </c>
      <c r="L49" s="539">
        <v>40</v>
      </c>
      <c r="M49" s="539">
        <v>36</v>
      </c>
      <c r="N49" s="539">
        <v>947</v>
      </c>
      <c r="O49" s="539">
        <v>29</v>
      </c>
      <c r="P49" s="539">
        <v>269</v>
      </c>
      <c r="Q49" s="539">
        <v>255</v>
      </c>
      <c r="R49" s="539">
        <v>14</v>
      </c>
      <c r="S49" s="474" t="s">
        <v>915</v>
      </c>
      <c r="T49" s="474" t="s">
        <v>915</v>
      </c>
      <c r="U49" s="317" t="s">
        <v>928</v>
      </c>
    </row>
    <row r="50" spans="1:21" s="150" customFormat="1" ht="13.5" customHeight="1">
      <c r="A50" s="148"/>
      <c r="B50" s="148" t="s">
        <v>237</v>
      </c>
      <c r="C50" s="149"/>
      <c r="D50" s="539">
        <v>1311</v>
      </c>
      <c r="E50" s="539">
        <v>2914</v>
      </c>
      <c r="F50" s="540">
        <v>2.22</v>
      </c>
      <c r="G50" s="541">
        <v>75.3</v>
      </c>
      <c r="H50" s="541">
        <v>33.9</v>
      </c>
      <c r="I50" s="539">
        <v>541</v>
      </c>
      <c r="J50" s="539">
        <v>358</v>
      </c>
      <c r="K50" s="539">
        <v>322</v>
      </c>
      <c r="L50" s="539">
        <v>58</v>
      </c>
      <c r="M50" s="539">
        <v>32</v>
      </c>
      <c r="N50" s="539">
        <v>607</v>
      </c>
      <c r="O50" s="539">
        <v>293</v>
      </c>
      <c r="P50" s="539">
        <v>411</v>
      </c>
      <c r="Q50" s="539">
        <v>254</v>
      </c>
      <c r="R50" s="539">
        <v>157</v>
      </c>
      <c r="S50" s="474" t="s">
        <v>915</v>
      </c>
      <c r="T50" s="474" t="s">
        <v>915</v>
      </c>
      <c r="U50" s="317" t="s">
        <v>929</v>
      </c>
    </row>
    <row r="51" spans="1:21" s="150" customFormat="1" ht="13.5" customHeight="1">
      <c r="A51" s="148"/>
      <c r="B51" s="148" t="s">
        <v>241</v>
      </c>
      <c r="C51" s="149"/>
      <c r="D51" s="539">
        <v>1277</v>
      </c>
      <c r="E51" s="539">
        <v>3066</v>
      </c>
      <c r="F51" s="540">
        <v>2.4</v>
      </c>
      <c r="G51" s="541">
        <v>73.9</v>
      </c>
      <c r="H51" s="541">
        <v>30.8</v>
      </c>
      <c r="I51" s="539">
        <v>604</v>
      </c>
      <c r="J51" s="539">
        <v>352</v>
      </c>
      <c r="K51" s="539">
        <v>277</v>
      </c>
      <c r="L51" s="539">
        <v>17</v>
      </c>
      <c r="M51" s="539">
        <v>27</v>
      </c>
      <c r="N51" s="539">
        <v>640</v>
      </c>
      <c r="O51" s="539">
        <v>330</v>
      </c>
      <c r="P51" s="539">
        <v>306</v>
      </c>
      <c r="Q51" s="539">
        <v>258</v>
      </c>
      <c r="R51" s="539">
        <v>48</v>
      </c>
      <c r="S51" s="474" t="s">
        <v>915</v>
      </c>
      <c r="T51" s="539">
        <v>1</v>
      </c>
      <c r="U51" s="317" t="s">
        <v>930</v>
      </c>
    </row>
    <row r="52" spans="1:21" s="150" customFormat="1" ht="13.5" customHeight="1">
      <c r="A52" s="148"/>
      <c r="B52" s="148" t="s">
        <v>245</v>
      </c>
      <c r="C52" s="149"/>
      <c r="D52" s="539">
        <v>1146</v>
      </c>
      <c r="E52" s="539">
        <v>2577</v>
      </c>
      <c r="F52" s="540">
        <v>2.25</v>
      </c>
      <c r="G52" s="541">
        <v>78.1</v>
      </c>
      <c r="H52" s="541">
        <v>34.7</v>
      </c>
      <c r="I52" s="539">
        <v>653</v>
      </c>
      <c r="J52" s="474" t="s">
        <v>915</v>
      </c>
      <c r="K52" s="539">
        <v>446</v>
      </c>
      <c r="L52" s="539">
        <v>21</v>
      </c>
      <c r="M52" s="539">
        <v>26</v>
      </c>
      <c r="N52" s="539">
        <v>718</v>
      </c>
      <c r="O52" s="539">
        <v>7</v>
      </c>
      <c r="P52" s="539">
        <v>417</v>
      </c>
      <c r="Q52" s="539">
        <v>407</v>
      </c>
      <c r="R52" s="539">
        <v>10</v>
      </c>
      <c r="S52" s="474" t="s">
        <v>915</v>
      </c>
      <c r="T52" s="539">
        <v>4</v>
      </c>
      <c r="U52" s="317" t="s">
        <v>245</v>
      </c>
    </row>
    <row r="53" spans="1:21" s="150" customFormat="1" ht="13.5" customHeight="1">
      <c r="A53" s="148"/>
      <c r="B53" s="148"/>
      <c r="C53" s="149"/>
      <c r="D53" s="539"/>
      <c r="E53" s="539"/>
      <c r="F53" s="540"/>
      <c r="G53" s="541"/>
      <c r="H53" s="541"/>
      <c r="I53" s="539"/>
      <c r="J53" s="539"/>
      <c r="K53" s="539"/>
      <c r="L53" s="539"/>
      <c r="M53" s="539"/>
      <c r="N53" s="539"/>
      <c r="O53" s="539"/>
      <c r="P53" s="539"/>
      <c r="Q53" s="539"/>
      <c r="R53" s="539"/>
      <c r="S53" s="539"/>
      <c r="T53" s="539"/>
      <c r="U53" s="317"/>
    </row>
    <row r="54" spans="1:21" s="150" customFormat="1" ht="13.5" customHeight="1">
      <c r="A54" s="148"/>
      <c r="B54" s="148" t="s">
        <v>251</v>
      </c>
      <c r="C54" s="149"/>
      <c r="D54" s="539">
        <v>1067</v>
      </c>
      <c r="E54" s="539">
        <v>2664</v>
      </c>
      <c r="F54" s="540">
        <v>2.5</v>
      </c>
      <c r="G54" s="541">
        <v>92.7</v>
      </c>
      <c r="H54" s="541">
        <v>37.1</v>
      </c>
      <c r="I54" s="539">
        <v>764</v>
      </c>
      <c r="J54" s="474" t="s">
        <v>915</v>
      </c>
      <c r="K54" s="539">
        <v>266</v>
      </c>
      <c r="L54" s="539">
        <v>6</v>
      </c>
      <c r="M54" s="539">
        <v>31</v>
      </c>
      <c r="N54" s="539">
        <v>835</v>
      </c>
      <c r="O54" s="539">
        <v>6</v>
      </c>
      <c r="P54" s="539">
        <v>221</v>
      </c>
      <c r="Q54" s="539">
        <v>207</v>
      </c>
      <c r="R54" s="539">
        <v>14</v>
      </c>
      <c r="S54" s="474" t="s">
        <v>915</v>
      </c>
      <c r="T54" s="539">
        <v>5</v>
      </c>
      <c r="U54" s="317" t="s">
        <v>251</v>
      </c>
    </row>
    <row r="55" spans="1:21" s="150" customFormat="1" ht="13.5" customHeight="1">
      <c r="A55" s="148"/>
      <c r="B55" s="148" t="s">
        <v>254</v>
      </c>
      <c r="C55" s="149"/>
      <c r="D55" s="539">
        <v>205</v>
      </c>
      <c r="E55" s="539">
        <v>565</v>
      </c>
      <c r="F55" s="540">
        <v>2.76</v>
      </c>
      <c r="G55" s="541">
        <v>99.8</v>
      </c>
      <c r="H55" s="541">
        <v>36.2</v>
      </c>
      <c r="I55" s="539">
        <v>191</v>
      </c>
      <c r="J55" s="474" t="s">
        <v>915</v>
      </c>
      <c r="K55" s="539">
        <v>8</v>
      </c>
      <c r="L55" s="474" t="s">
        <v>915</v>
      </c>
      <c r="M55" s="539">
        <v>6</v>
      </c>
      <c r="N55" s="539">
        <v>194</v>
      </c>
      <c r="O55" s="539">
        <v>2</v>
      </c>
      <c r="P55" s="539">
        <v>9</v>
      </c>
      <c r="Q55" s="539">
        <v>9</v>
      </c>
      <c r="R55" s="474" t="s">
        <v>915</v>
      </c>
      <c r="S55" s="474" t="s">
        <v>915</v>
      </c>
      <c r="T55" s="474" t="s">
        <v>915</v>
      </c>
      <c r="U55" s="317" t="s">
        <v>254</v>
      </c>
    </row>
    <row r="56" spans="1:21" s="150" customFormat="1" ht="13.5" customHeight="1">
      <c r="A56" s="148"/>
      <c r="B56" s="148" t="s">
        <v>257</v>
      </c>
      <c r="C56" s="149"/>
      <c r="D56" s="539">
        <v>164</v>
      </c>
      <c r="E56" s="539">
        <v>484</v>
      </c>
      <c r="F56" s="540">
        <v>2.95</v>
      </c>
      <c r="G56" s="541">
        <v>95.4</v>
      </c>
      <c r="H56" s="541">
        <v>32.3</v>
      </c>
      <c r="I56" s="539">
        <v>140</v>
      </c>
      <c r="J56" s="474" t="s">
        <v>915</v>
      </c>
      <c r="K56" s="539">
        <v>20</v>
      </c>
      <c r="L56" s="474" t="s">
        <v>915</v>
      </c>
      <c r="M56" s="539">
        <v>4</v>
      </c>
      <c r="N56" s="539">
        <v>143</v>
      </c>
      <c r="O56" s="539">
        <v>4</v>
      </c>
      <c r="P56" s="539">
        <v>17</v>
      </c>
      <c r="Q56" s="539">
        <v>17</v>
      </c>
      <c r="R56" s="474" t="s">
        <v>915</v>
      </c>
      <c r="S56" s="474" t="s">
        <v>915</v>
      </c>
      <c r="T56" s="474" t="s">
        <v>915</v>
      </c>
      <c r="U56" s="317" t="s">
        <v>257</v>
      </c>
    </row>
    <row r="57" spans="1:21" s="150" customFormat="1" ht="13.5" customHeight="1">
      <c r="A57" s="148"/>
      <c r="B57" s="148" t="s">
        <v>260</v>
      </c>
      <c r="C57" s="149"/>
      <c r="D57" s="545">
        <v>11</v>
      </c>
      <c r="E57" s="539">
        <v>41</v>
      </c>
      <c r="F57" s="540">
        <v>3.73</v>
      </c>
      <c r="G57" s="541">
        <v>98.4</v>
      </c>
      <c r="H57" s="541">
        <v>26.4</v>
      </c>
      <c r="I57" s="539">
        <v>11</v>
      </c>
      <c r="J57" s="474" t="s">
        <v>915</v>
      </c>
      <c r="K57" s="474" t="s">
        <v>915</v>
      </c>
      <c r="L57" s="474" t="s">
        <v>915</v>
      </c>
      <c r="M57" s="474" t="s">
        <v>915</v>
      </c>
      <c r="N57" s="539">
        <v>11</v>
      </c>
      <c r="O57" s="474" t="s">
        <v>915</v>
      </c>
      <c r="P57" s="474" t="s">
        <v>915</v>
      </c>
      <c r="Q57" s="474" t="s">
        <v>915</v>
      </c>
      <c r="R57" s="474" t="s">
        <v>915</v>
      </c>
      <c r="S57" s="474" t="s">
        <v>915</v>
      </c>
      <c r="T57" s="474" t="s">
        <v>915</v>
      </c>
      <c r="U57" s="317" t="s">
        <v>260</v>
      </c>
    </row>
    <row r="58" spans="1:21" s="150" customFormat="1" ht="10.5" customHeight="1">
      <c r="A58" s="155"/>
      <c r="B58" s="155"/>
      <c r="C58" s="156"/>
      <c r="D58" s="546"/>
      <c r="E58" s="547"/>
      <c r="F58" s="548"/>
      <c r="G58" s="549"/>
      <c r="H58" s="549"/>
      <c r="I58" s="547"/>
      <c r="J58" s="547"/>
      <c r="K58" s="547"/>
      <c r="L58" s="547"/>
      <c r="M58" s="547"/>
      <c r="N58" s="547"/>
      <c r="O58" s="547"/>
      <c r="P58" s="547"/>
      <c r="Q58" s="547"/>
      <c r="R58" s="547"/>
      <c r="S58" s="547"/>
      <c r="T58" s="547"/>
      <c r="U58" s="320"/>
    </row>
    <row r="59" ht="11.25">
      <c r="F59" s="138"/>
    </row>
  </sheetData>
  <mergeCells count="6">
    <mergeCell ref="N3:S3"/>
    <mergeCell ref="D3:H3"/>
    <mergeCell ref="U4:U5"/>
    <mergeCell ref="A34:C34"/>
    <mergeCell ref="Q5:S5"/>
    <mergeCell ref="P5:P6"/>
  </mergeCells>
  <printOptions/>
  <pageMargins left="0.44" right="0.35" top="0.5" bottom="0.58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138" customWidth="1"/>
    <col min="2" max="2" width="11.625" style="138" customWidth="1"/>
    <col min="3" max="3" width="1.00390625" style="138" customWidth="1"/>
    <col min="4" max="5" width="9.75390625" style="138" customWidth="1"/>
    <col min="6" max="6" width="9.75390625" style="142" customWidth="1"/>
    <col min="7" max="20" width="9.75390625" style="138" customWidth="1"/>
    <col min="21" max="21" width="9.00390625" style="314" customWidth="1"/>
    <col min="22" max="16384" width="9.00390625" style="138" customWidth="1"/>
  </cols>
  <sheetData>
    <row r="1" spans="1:21" s="1" customFormat="1" ht="21.75" customHeight="1">
      <c r="A1" s="1" t="s">
        <v>899</v>
      </c>
      <c r="F1" s="409"/>
      <c r="L1" s="1" t="s">
        <v>931</v>
      </c>
      <c r="U1" s="441"/>
    </row>
    <row r="2" ht="9" customHeight="1">
      <c r="B2" s="313"/>
    </row>
    <row r="3" spans="1:21" s="534" customFormat="1" ht="21.75" customHeight="1">
      <c r="A3" s="527"/>
      <c r="B3" s="275"/>
      <c r="C3" s="494"/>
      <c r="D3" s="443" t="s">
        <v>901</v>
      </c>
      <c r="E3" s="444"/>
      <c r="F3" s="444"/>
      <c r="G3" s="444"/>
      <c r="H3" s="445"/>
      <c r="I3" s="528" t="s">
        <v>902</v>
      </c>
      <c r="J3" s="529"/>
      <c r="K3" s="529"/>
      <c r="L3" s="530" t="s">
        <v>903</v>
      </c>
      <c r="M3" s="531"/>
      <c r="N3" s="443" t="s">
        <v>904</v>
      </c>
      <c r="O3" s="444"/>
      <c r="P3" s="444"/>
      <c r="Q3" s="444"/>
      <c r="R3" s="444"/>
      <c r="S3" s="444"/>
      <c r="T3" s="532"/>
      <c r="U3" s="533"/>
    </row>
    <row r="4" spans="1:21" s="534" customFormat="1" ht="27" customHeight="1">
      <c r="A4" s="490"/>
      <c r="B4" s="449" t="s">
        <v>920</v>
      </c>
      <c r="C4" s="497"/>
      <c r="D4" s="279"/>
      <c r="E4" s="279"/>
      <c r="F4" s="535" t="s">
        <v>675</v>
      </c>
      <c r="G4" s="535" t="s">
        <v>675</v>
      </c>
      <c r="H4" s="535" t="s">
        <v>803</v>
      </c>
      <c r="I4" s="535"/>
      <c r="J4" s="535" t="s">
        <v>810</v>
      </c>
      <c r="K4" s="535" t="s">
        <v>921</v>
      </c>
      <c r="L4" s="279"/>
      <c r="M4" s="279"/>
      <c r="N4" s="279"/>
      <c r="O4" s="279"/>
      <c r="P4" s="529"/>
      <c r="Q4" s="529" t="s">
        <v>811</v>
      </c>
      <c r="R4" s="529"/>
      <c r="S4" s="531"/>
      <c r="T4" s="302" t="s">
        <v>922</v>
      </c>
      <c r="U4" s="460" t="s">
        <v>726</v>
      </c>
    </row>
    <row r="5" spans="1:21" s="534" customFormat="1" ht="27" customHeight="1">
      <c r="A5" s="490"/>
      <c r="B5" s="297"/>
      <c r="C5" s="497"/>
      <c r="D5" s="302" t="s">
        <v>908</v>
      </c>
      <c r="E5" s="302" t="s">
        <v>595</v>
      </c>
      <c r="F5" s="302" t="s">
        <v>676</v>
      </c>
      <c r="G5" s="302" t="s">
        <v>676</v>
      </c>
      <c r="H5" s="302" t="s">
        <v>676</v>
      </c>
      <c r="I5" s="302" t="s">
        <v>812</v>
      </c>
      <c r="J5" s="302" t="s">
        <v>813</v>
      </c>
      <c r="K5" s="302"/>
      <c r="L5" s="302" t="s">
        <v>814</v>
      </c>
      <c r="M5" s="302" t="s">
        <v>815</v>
      </c>
      <c r="N5" s="302" t="s">
        <v>816</v>
      </c>
      <c r="O5" s="302" t="s">
        <v>817</v>
      </c>
      <c r="P5" s="451" t="s">
        <v>908</v>
      </c>
      <c r="Q5" s="443" t="s">
        <v>818</v>
      </c>
      <c r="R5" s="444"/>
      <c r="S5" s="445"/>
      <c r="T5" s="302" t="s">
        <v>909</v>
      </c>
      <c r="U5" s="460"/>
    </row>
    <row r="6" spans="1:21" s="534" customFormat="1" ht="27" customHeight="1">
      <c r="A6" s="491"/>
      <c r="B6" s="491"/>
      <c r="C6" s="499"/>
      <c r="D6" s="536"/>
      <c r="E6" s="536"/>
      <c r="F6" s="537" t="s">
        <v>681</v>
      </c>
      <c r="G6" s="537" t="s">
        <v>806</v>
      </c>
      <c r="H6" s="537" t="s">
        <v>806</v>
      </c>
      <c r="I6" s="537"/>
      <c r="J6" s="537" t="s">
        <v>819</v>
      </c>
      <c r="K6" s="537" t="s">
        <v>910</v>
      </c>
      <c r="L6" s="536"/>
      <c r="M6" s="536"/>
      <c r="N6" s="536"/>
      <c r="O6" s="536"/>
      <c r="P6" s="467"/>
      <c r="Q6" s="538" t="s">
        <v>911</v>
      </c>
      <c r="R6" s="538" t="s">
        <v>809</v>
      </c>
      <c r="S6" s="538" t="s">
        <v>820</v>
      </c>
      <c r="T6" s="536" t="s">
        <v>912</v>
      </c>
      <c r="U6" s="492"/>
    </row>
    <row r="7" spans="1:21" s="150" customFormat="1" ht="13.5" customHeight="1">
      <c r="A7" s="143"/>
      <c r="B7" s="143"/>
      <c r="C7" s="144"/>
      <c r="D7" s="539"/>
      <c r="E7" s="539"/>
      <c r="F7" s="540"/>
      <c r="G7" s="541"/>
      <c r="H7" s="541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316"/>
    </row>
    <row r="8" spans="1:21" s="150" customFormat="1" ht="13.5" customHeight="1">
      <c r="A8" s="148"/>
      <c r="B8" s="148" t="s">
        <v>107</v>
      </c>
      <c r="C8" s="149"/>
      <c r="D8" s="539">
        <v>2022</v>
      </c>
      <c r="E8" s="539">
        <v>4869</v>
      </c>
      <c r="F8" s="540">
        <v>2.41</v>
      </c>
      <c r="G8" s="541">
        <v>73.8</v>
      </c>
      <c r="H8" s="541">
        <v>30.6</v>
      </c>
      <c r="I8" s="539">
        <v>742</v>
      </c>
      <c r="J8" s="539">
        <v>1119</v>
      </c>
      <c r="K8" s="539">
        <v>136</v>
      </c>
      <c r="L8" s="539">
        <v>5</v>
      </c>
      <c r="M8" s="539">
        <v>20</v>
      </c>
      <c r="N8" s="539">
        <v>802</v>
      </c>
      <c r="O8" s="539">
        <v>336</v>
      </c>
      <c r="P8" s="539">
        <v>883</v>
      </c>
      <c r="Q8" s="539">
        <v>72</v>
      </c>
      <c r="R8" s="539">
        <v>811</v>
      </c>
      <c r="S8" s="474" t="s">
        <v>740</v>
      </c>
      <c r="T8" s="539">
        <v>1</v>
      </c>
      <c r="U8" s="317" t="s">
        <v>107</v>
      </c>
    </row>
    <row r="9" spans="1:21" s="150" customFormat="1" ht="13.5" customHeight="1">
      <c r="A9" s="148"/>
      <c r="B9" s="148" t="s">
        <v>110</v>
      </c>
      <c r="C9" s="149"/>
      <c r="D9" s="539">
        <v>4</v>
      </c>
      <c r="E9" s="539">
        <v>13</v>
      </c>
      <c r="F9" s="540">
        <v>3.25</v>
      </c>
      <c r="G9" s="541">
        <v>130.9</v>
      </c>
      <c r="H9" s="541">
        <v>40.3</v>
      </c>
      <c r="I9" s="539">
        <v>4</v>
      </c>
      <c r="J9" s="474" t="s">
        <v>740</v>
      </c>
      <c r="K9" s="474" t="s">
        <v>740</v>
      </c>
      <c r="L9" s="474" t="s">
        <v>740</v>
      </c>
      <c r="M9" s="474" t="s">
        <v>740</v>
      </c>
      <c r="N9" s="539">
        <v>4</v>
      </c>
      <c r="O9" s="474" t="s">
        <v>740</v>
      </c>
      <c r="P9" s="474" t="s">
        <v>740</v>
      </c>
      <c r="Q9" s="474" t="s">
        <v>740</v>
      </c>
      <c r="R9" s="474" t="s">
        <v>740</v>
      </c>
      <c r="S9" s="474" t="s">
        <v>740</v>
      </c>
      <c r="T9" s="474" t="s">
        <v>740</v>
      </c>
      <c r="U9" s="317" t="s">
        <v>110</v>
      </c>
    </row>
    <row r="10" spans="1:21" s="150" customFormat="1" ht="13.5" customHeight="1">
      <c r="A10" s="148"/>
      <c r="B10" s="148" t="s">
        <v>113</v>
      </c>
      <c r="C10" s="149"/>
      <c r="D10" s="539">
        <v>81</v>
      </c>
      <c r="E10" s="539">
        <v>230</v>
      </c>
      <c r="F10" s="540">
        <v>2.84</v>
      </c>
      <c r="G10" s="541">
        <v>110.6</v>
      </c>
      <c r="H10" s="541">
        <v>39</v>
      </c>
      <c r="I10" s="539">
        <v>50</v>
      </c>
      <c r="J10" s="474" t="s">
        <v>740</v>
      </c>
      <c r="K10" s="539">
        <v>7</v>
      </c>
      <c r="L10" s="539">
        <v>23</v>
      </c>
      <c r="M10" s="539">
        <v>1</v>
      </c>
      <c r="N10" s="539">
        <v>53</v>
      </c>
      <c r="O10" s="474" t="s">
        <v>740</v>
      </c>
      <c r="P10" s="539">
        <v>28</v>
      </c>
      <c r="Q10" s="539">
        <v>20</v>
      </c>
      <c r="R10" s="539">
        <v>8</v>
      </c>
      <c r="S10" s="474" t="s">
        <v>740</v>
      </c>
      <c r="T10" s="474" t="s">
        <v>740</v>
      </c>
      <c r="U10" s="317" t="s">
        <v>113</v>
      </c>
    </row>
    <row r="11" spans="1:21" s="150" customFormat="1" ht="13.5" customHeight="1">
      <c r="A11" s="148"/>
      <c r="B11" s="148" t="s">
        <v>116</v>
      </c>
      <c r="C11" s="326"/>
      <c r="D11" s="539">
        <v>600</v>
      </c>
      <c r="E11" s="539">
        <v>1607</v>
      </c>
      <c r="F11" s="540">
        <v>2.68</v>
      </c>
      <c r="G11" s="541">
        <v>85.4</v>
      </c>
      <c r="H11" s="541">
        <v>31.9</v>
      </c>
      <c r="I11" s="539">
        <v>228</v>
      </c>
      <c r="J11" s="539">
        <v>358</v>
      </c>
      <c r="K11" s="539">
        <v>3</v>
      </c>
      <c r="L11" s="474" t="s">
        <v>740</v>
      </c>
      <c r="M11" s="539">
        <v>11</v>
      </c>
      <c r="N11" s="539">
        <v>242</v>
      </c>
      <c r="O11" s="474" t="s">
        <v>740</v>
      </c>
      <c r="P11" s="539">
        <v>358</v>
      </c>
      <c r="Q11" s="474" t="s">
        <v>740</v>
      </c>
      <c r="R11" s="539">
        <v>358</v>
      </c>
      <c r="S11" s="474" t="s">
        <v>740</v>
      </c>
      <c r="T11" s="474" t="s">
        <v>740</v>
      </c>
      <c r="U11" s="317" t="s">
        <v>751</v>
      </c>
    </row>
    <row r="12" spans="1:21" s="150" customFormat="1" ht="13.5" customHeight="1">
      <c r="A12" s="148"/>
      <c r="B12" s="148" t="s">
        <v>119</v>
      </c>
      <c r="C12" s="149"/>
      <c r="D12" s="539">
        <v>814</v>
      </c>
      <c r="E12" s="539">
        <v>2302</v>
      </c>
      <c r="F12" s="540">
        <v>2.83</v>
      </c>
      <c r="G12" s="541">
        <v>91.6</v>
      </c>
      <c r="H12" s="541">
        <v>32.4</v>
      </c>
      <c r="I12" s="539">
        <v>476</v>
      </c>
      <c r="J12" s="539">
        <v>296</v>
      </c>
      <c r="K12" s="539">
        <v>20</v>
      </c>
      <c r="L12" s="539">
        <v>5</v>
      </c>
      <c r="M12" s="539">
        <v>17</v>
      </c>
      <c r="N12" s="539">
        <v>515</v>
      </c>
      <c r="O12" s="539">
        <v>8</v>
      </c>
      <c r="P12" s="539">
        <v>289</v>
      </c>
      <c r="Q12" s="474" t="s">
        <v>740</v>
      </c>
      <c r="R12" s="539">
        <v>289</v>
      </c>
      <c r="S12" s="474" t="s">
        <v>740</v>
      </c>
      <c r="T12" s="539">
        <v>2</v>
      </c>
      <c r="U12" s="317" t="s">
        <v>752</v>
      </c>
    </row>
    <row r="13" spans="1:21" s="150" customFormat="1" ht="13.5" customHeight="1">
      <c r="A13" s="148"/>
      <c r="B13" s="148"/>
      <c r="C13" s="149"/>
      <c r="D13" s="539"/>
      <c r="E13" s="539"/>
      <c r="F13" s="540"/>
      <c r="G13" s="541"/>
      <c r="H13" s="541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317"/>
    </row>
    <row r="14" spans="1:21" s="150" customFormat="1" ht="13.5" customHeight="1">
      <c r="A14" s="148"/>
      <c r="B14" s="148" t="s">
        <v>123</v>
      </c>
      <c r="C14" s="149"/>
      <c r="D14" s="539">
        <v>477</v>
      </c>
      <c r="E14" s="539">
        <v>1494</v>
      </c>
      <c r="F14" s="540">
        <v>3.13</v>
      </c>
      <c r="G14" s="541">
        <v>102.5</v>
      </c>
      <c r="H14" s="541">
        <v>32.7</v>
      </c>
      <c r="I14" s="539">
        <v>342</v>
      </c>
      <c r="J14" s="539">
        <v>95</v>
      </c>
      <c r="K14" s="539">
        <v>17</v>
      </c>
      <c r="L14" s="539">
        <v>17</v>
      </c>
      <c r="M14" s="539">
        <v>6</v>
      </c>
      <c r="N14" s="539">
        <v>352</v>
      </c>
      <c r="O14" s="474" t="s">
        <v>740</v>
      </c>
      <c r="P14" s="539">
        <v>122</v>
      </c>
      <c r="Q14" s="539">
        <v>10</v>
      </c>
      <c r="R14" s="539">
        <v>112</v>
      </c>
      <c r="S14" s="474" t="s">
        <v>740</v>
      </c>
      <c r="T14" s="539">
        <v>3</v>
      </c>
      <c r="U14" s="317" t="s">
        <v>753</v>
      </c>
    </row>
    <row r="15" spans="1:21" s="150" customFormat="1" ht="13.5" customHeight="1">
      <c r="A15" s="148"/>
      <c r="B15" s="148" t="s">
        <v>127</v>
      </c>
      <c r="C15" s="149"/>
      <c r="D15" s="539">
        <v>32</v>
      </c>
      <c r="E15" s="539">
        <v>90</v>
      </c>
      <c r="F15" s="540">
        <v>2.81</v>
      </c>
      <c r="G15" s="541">
        <v>125.6</v>
      </c>
      <c r="H15" s="541">
        <v>44.7</v>
      </c>
      <c r="I15" s="539">
        <v>30</v>
      </c>
      <c r="J15" s="474" t="s">
        <v>740</v>
      </c>
      <c r="K15" s="539">
        <v>2</v>
      </c>
      <c r="L15" s="474" t="s">
        <v>740</v>
      </c>
      <c r="M15" s="474" t="s">
        <v>740</v>
      </c>
      <c r="N15" s="539">
        <v>32</v>
      </c>
      <c r="O15" s="474" t="s">
        <v>740</v>
      </c>
      <c r="P15" s="474" t="s">
        <v>740</v>
      </c>
      <c r="Q15" s="474" t="s">
        <v>740</v>
      </c>
      <c r="R15" s="474" t="s">
        <v>740</v>
      </c>
      <c r="S15" s="474" t="s">
        <v>740</v>
      </c>
      <c r="T15" s="474" t="s">
        <v>740</v>
      </c>
      <c r="U15" s="317" t="s">
        <v>127</v>
      </c>
    </row>
    <row r="16" spans="1:21" s="150" customFormat="1" ht="13.5" customHeight="1">
      <c r="A16" s="148"/>
      <c r="B16" s="148" t="s">
        <v>131</v>
      </c>
      <c r="C16" s="149"/>
      <c r="D16" s="474" t="s">
        <v>740</v>
      </c>
      <c r="E16" s="474" t="s">
        <v>740</v>
      </c>
      <c r="F16" s="474" t="s">
        <v>740</v>
      </c>
      <c r="G16" s="474" t="s">
        <v>740</v>
      </c>
      <c r="H16" s="474" t="s">
        <v>740</v>
      </c>
      <c r="I16" s="474" t="s">
        <v>740</v>
      </c>
      <c r="J16" s="474" t="s">
        <v>740</v>
      </c>
      <c r="K16" s="474" t="s">
        <v>740</v>
      </c>
      <c r="L16" s="474" t="s">
        <v>740</v>
      </c>
      <c r="M16" s="474" t="s">
        <v>740</v>
      </c>
      <c r="N16" s="474" t="s">
        <v>740</v>
      </c>
      <c r="O16" s="474" t="s">
        <v>740</v>
      </c>
      <c r="P16" s="474" t="s">
        <v>740</v>
      </c>
      <c r="Q16" s="474" t="s">
        <v>740</v>
      </c>
      <c r="R16" s="474" t="s">
        <v>740</v>
      </c>
      <c r="S16" s="474" t="s">
        <v>740</v>
      </c>
      <c r="T16" s="474" t="s">
        <v>740</v>
      </c>
      <c r="U16" s="317" t="s">
        <v>131</v>
      </c>
    </row>
    <row r="17" spans="1:21" s="150" customFormat="1" ht="13.5" customHeight="1">
      <c r="A17" s="148"/>
      <c r="B17" s="148" t="s">
        <v>136</v>
      </c>
      <c r="C17" s="149"/>
      <c r="D17" s="474" t="s">
        <v>740</v>
      </c>
      <c r="E17" s="474" t="s">
        <v>740</v>
      </c>
      <c r="F17" s="474" t="s">
        <v>740</v>
      </c>
      <c r="G17" s="474" t="s">
        <v>740</v>
      </c>
      <c r="H17" s="474" t="s">
        <v>740</v>
      </c>
      <c r="I17" s="474" t="s">
        <v>740</v>
      </c>
      <c r="J17" s="474" t="s">
        <v>740</v>
      </c>
      <c r="K17" s="474" t="s">
        <v>740</v>
      </c>
      <c r="L17" s="474" t="s">
        <v>740</v>
      </c>
      <c r="M17" s="474" t="s">
        <v>740</v>
      </c>
      <c r="N17" s="474" t="s">
        <v>740</v>
      </c>
      <c r="O17" s="474" t="s">
        <v>740</v>
      </c>
      <c r="P17" s="474" t="s">
        <v>740</v>
      </c>
      <c r="Q17" s="474" t="s">
        <v>740</v>
      </c>
      <c r="R17" s="474" t="s">
        <v>740</v>
      </c>
      <c r="S17" s="474" t="s">
        <v>740</v>
      </c>
      <c r="T17" s="474" t="s">
        <v>740</v>
      </c>
      <c r="U17" s="317" t="s">
        <v>136</v>
      </c>
    </row>
    <row r="18" spans="1:21" s="150" customFormat="1" ht="13.5" customHeight="1">
      <c r="A18" s="148"/>
      <c r="B18" s="148" t="s">
        <v>139</v>
      </c>
      <c r="C18" s="149"/>
      <c r="D18" s="539">
        <v>6</v>
      </c>
      <c r="E18" s="539">
        <v>14</v>
      </c>
      <c r="F18" s="540">
        <v>2.33</v>
      </c>
      <c r="G18" s="541">
        <v>101.7</v>
      </c>
      <c r="H18" s="541">
        <v>43.6</v>
      </c>
      <c r="I18" s="539">
        <v>6</v>
      </c>
      <c r="J18" s="474" t="s">
        <v>740</v>
      </c>
      <c r="K18" s="474" t="s">
        <v>740</v>
      </c>
      <c r="L18" s="474" t="s">
        <v>740</v>
      </c>
      <c r="M18" s="474" t="s">
        <v>740</v>
      </c>
      <c r="N18" s="539">
        <v>6</v>
      </c>
      <c r="O18" s="474" t="s">
        <v>740</v>
      </c>
      <c r="P18" s="474" t="s">
        <v>740</v>
      </c>
      <c r="Q18" s="474" t="s">
        <v>740</v>
      </c>
      <c r="R18" s="474" t="s">
        <v>740</v>
      </c>
      <c r="S18" s="474" t="s">
        <v>740</v>
      </c>
      <c r="T18" s="474" t="s">
        <v>740</v>
      </c>
      <c r="U18" s="317" t="s">
        <v>139</v>
      </c>
    </row>
    <row r="19" spans="1:21" s="150" customFormat="1" ht="13.5" customHeight="1">
      <c r="A19" s="148"/>
      <c r="B19" s="148"/>
      <c r="C19" s="149"/>
      <c r="D19" s="539"/>
      <c r="E19" s="539"/>
      <c r="F19" s="540"/>
      <c r="G19" s="541"/>
      <c r="H19" s="541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317"/>
    </row>
    <row r="20" spans="1:21" s="150" customFormat="1" ht="13.5" customHeight="1">
      <c r="A20" s="148"/>
      <c r="B20" s="148" t="s">
        <v>144</v>
      </c>
      <c r="C20" s="149"/>
      <c r="D20" s="539">
        <v>62</v>
      </c>
      <c r="E20" s="539">
        <v>196</v>
      </c>
      <c r="F20" s="540">
        <v>3.16</v>
      </c>
      <c r="G20" s="541">
        <v>132.1</v>
      </c>
      <c r="H20" s="541">
        <v>41.8</v>
      </c>
      <c r="I20" s="539">
        <v>60</v>
      </c>
      <c r="J20" s="474" t="s">
        <v>740</v>
      </c>
      <c r="K20" s="539">
        <v>2</v>
      </c>
      <c r="L20" s="474" t="s">
        <v>740</v>
      </c>
      <c r="M20" s="474" t="s">
        <v>740</v>
      </c>
      <c r="N20" s="539">
        <v>62</v>
      </c>
      <c r="O20" s="474" t="s">
        <v>740</v>
      </c>
      <c r="P20" s="474" t="s">
        <v>740</v>
      </c>
      <c r="Q20" s="474" t="s">
        <v>740</v>
      </c>
      <c r="R20" s="474" t="s">
        <v>740</v>
      </c>
      <c r="S20" s="474" t="s">
        <v>740</v>
      </c>
      <c r="T20" s="474" t="s">
        <v>740</v>
      </c>
      <c r="U20" s="317" t="s">
        <v>144</v>
      </c>
    </row>
    <row r="21" spans="1:21" s="150" customFormat="1" ht="13.5" customHeight="1">
      <c r="A21" s="148"/>
      <c r="B21" s="148" t="s">
        <v>148</v>
      </c>
      <c r="C21" s="149"/>
      <c r="D21" s="539">
        <v>55</v>
      </c>
      <c r="E21" s="539">
        <v>152</v>
      </c>
      <c r="F21" s="540">
        <v>2.76</v>
      </c>
      <c r="G21" s="541">
        <v>122.3</v>
      </c>
      <c r="H21" s="541">
        <v>44.2</v>
      </c>
      <c r="I21" s="539">
        <v>48</v>
      </c>
      <c r="J21" s="474" t="s">
        <v>740</v>
      </c>
      <c r="K21" s="539">
        <v>5</v>
      </c>
      <c r="L21" s="539">
        <v>1</v>
      </c>
      <c r="M21" s="539">
        <v>1</v>
      </c>
      <c r="N21" s="539">
        <v>55</v>
      </c>
      <c r="O21" s="474" t="s">
        <v>740</v>
      </c>
      <c r="P21" s="474" t="s">
        <v>740</v>
      </c>
      <c r="Q21" s="474" t="s">
        <v>740</v>
      </c>
      <c r="R21" s="474" t="s">
        <v>740</v>
      </c>
      <c r="S21" s="474" t="s">
        <v>740</v>
      </c>
      <c r="T21" s="474" t="s">
        <v>740</v>
      </c>
      <c r="U21" s="317" t="s">
        <v>148</v>
      </c>
    </row>
    <row r="22" spans="1:21" s="150" customFormat="1" ht="13.5" customHeight="1">
      <c r="A22" s="148"/>
      <c r="B22" s="148" t="s">
        <v>152</v>
      </c>
      <c r="C22" s="149"/>
      <c r="D22" s="539">
        <v>56</v>
      </c>
      <c r="E22" s="539">
        <v>171</v>
      </c>
      <c r="F22" s="540">
        <v>3.05</v>
      </c>
      <c r="G22" s="541">
        <v>114.6</v>
      </c>
      <c r="H22" s="541">
        <v>37.5</v>
      </c>
      <c r="I22" s="539">
        <v>55</v>
      </c>
      <c r="J22" s="474" t="s">
        <v>740</v>
      </c>
      <c r="K22" s="539">
        <v>1</v>
      </c>
      <c r="L22" s="474" t="s">
        <v>740</v>
      </c>
      <c r="M22" s="474" t="s">
        <v>740</v>
      </c>
      <c r="N22" s="539">
        <v>54</v>
      </c>
      <c r="O22" s="474" t="s">
        <v>740</v>
      </c>
      <c r="P22" s="539">
        <v>2</v>
      </c>
      <c r="Q22" s="539">
        <v>2</v>
      </c>
      <c r="R22" s="474" t="s">
        <v>740</v>
      </c>
      <c r="S22" s="474" t="s">
        <v>740</v>
      </c>
      <c r="T22" s="474" t="s">
        <v>740</v>
      </c>
      <c r="U22" s="317" t="s">
        <v>152</v>
      </c>
    </row>
    <row r="23" spans="1:21" s="150" customFormat="1" ht="13.5" customHeight="1">
      <c r="A23" s="148"/>
      <c r="B23" s="148" t="s">
        <v>156</v>
      </c>
      <c r="C23" s="149"/>
      <c r="D23" s="539">
        <v>29</v>
      </c>
      <c r="E23" s="539">
        <v>80</v>
      </c>
      <c r="F23" s="540">
        <v>2.76</v>
      </c>
      <c r="G23" s="541">
        <v>103.8</v>
      </c>
      <c r="H23" s="541">
        <v>37.6</v>
      </c>
      <c r="I23" s="539">
        <v>25</v>
      </c>
      <c r="J23" s="474" t="s">
        <v>740</v>
      </c>
      <c r="K23" s="539">
        <v>4</v>
      </c>
      <c r="L23" s="474" t="s">
        <v>740</v>
      </c>
      <c r="M23" s="474" t="s">
        <v>740</v>
      </c>
      <c r="N23" s="539">
        <v>29</v>
      </c>
      <c r="O23" s="474" t="s">
        <v>740</v>
      </c>
      <c r="P23" s="474" t="s">
        <v>740</v>
      </c>
      <c r="Q23" s="474" t="s">
        <v>740</v>
      </c>
      <c r="R23" s="474" t="s">
        <v>740</v>
      </c>
      <c r="S23" s="474" t="s">
        <v>740</v>
      </c>
      <c r="T23" s="474" t="s">
        <v>740</v>
      </c>
      <c r="U23" s="317" t="s">
        <v>156</v>
      </c>
    </row>
    <row r="24" spans="1:21" s="150" customFormat="1" ht="13.5" customHeight="1">
      <c r="A24" s="148"/>
      <c r="B24" s="148" t="s">
        <v>159</v>
      </c>
      <c r="C24" s="149"/>
      <c r="D24" s="539">
        <v>17</v>
      </c>
      <c r="E24" s="539">
        <v>42</v>
      </c>
      <c r="F24" s="540">
        <v>2.47</v>
      </c>
      <c r="G24" s="541">
        <v>96.5</v>
      </c>
      <c r="H24" s="541">
        <v>39.1</v>
      </c>
      <c r="I24" s="539">
        <v>14</v>
      </c>
      <c r="J24" s="474" t="s">
        <v>740</v>
      </c>
      <c r="K24" s="539">
        <v>1</v>
      </c>
      <c r="L24" s="539">
        <v>1</v>
      </c>
      <c r="M24" s="539">
        <v>1</v>
      </c>
      <c r="N24" s="539">
        <v>17</v>
      </c>
      <c r="O24" s="474" t="s">
        <v>740</v>
      </c>
      <c r="P24" s="474" t="s">
        <v>740</v>
      </c>
      <c r="Q24" s="474" t="s">
        <v>740</v>
      </c>
      <c r="R24" s="474" t="s">
        <v>740</v>
      </c>
      <c r="S24" s="474" t="s">
        <v>740</v>
      </c>
      <c r="T24" s="474" t="s">
        <v>740</v>
      </c>
      <c r="U24" s="317" t="s">
        <v>159</v>
      </c>
    </row>
    <row r="25" spans="1:21" s="150" customFormat="1" ht="13.5" customHeight="1">
      <c r="A25" s="148"/>
      <c r="B25" s="148"/>
      <c r="C25" s="149"/>
      <c r="D25" s="539"/>
      <c r="E25" s="539"/>
      <c r="F25" s="540"/>
      <c r="G25" s="541"/>
      <c r="H25" s="541"/>
      <c r="I25" s="539"/>
      <c r="J25" s="539"/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317"/>
    </row>
    <row r="26" spans="1:21" s="150" customFormat="1" ht="13.5" customHeight="1">
      <c r="A26" s="148"/>
      <c r="B26" s="148" t="s">
        <v>164</v>
      </c>
      <c r="C26" s="149"/>
      <c r="D26" s="539">
        <v>27</v>
      </c>
      <c r="E26" s="539">
        <v>70</v>
      </c>
      <c r="F26" s="540">
        <v>2.59</v>
      </c>
      <c r="G26" s="541">
        <v>110.4</v>
      </c>
      <c r="H26" s="541">
        <v>42.6</v>
      </c>
      <c r="I26" s="539">
        <v>26</v>
      </c>
      <c r="J26" s="474" t="s">
        <v>740</v>
      </c>
      <c r="K26" s="539">
        <v>1</v>
      </c>
      <c r="L26" s="474" t="s">
        <v>740</v>
      </c>
      <c r="M26" s="474" t="s">
        <v>740</v>
      </c>
      <c r="N26" s="539">
        <v>27</v>
      </c>
      <c r="O26" s="474" t="s">
        <v>740</v>
      </c>
      <c r="P26" s="474" t="s">
        <v>740</v>
      </c>
      <c r="Q26" s="474" t="s">
        <v>740</v>
      </c>
      <c r="R26" s="474" t="s">
        <v>740</v>
      </c>
      <c r="S26" s="474" t="s">
        <v>740</v>
      </c>
      <c r="T26" s="474" t="s">
        <v>740</v>
      </c>
      <c r="U26" s="317" t="s">
        <v>164</v>
      </c>
    </row>
    <row r="27" spans="1:21" s="150" customFormat="1" ht="13.5" customHeight="1">
      <c r="A27" s="148"/>
      <c r="B27" s="148"/>
      <c r="C27" s="149"/>
      <c r="D27" s="539"/>
      <c r="E27" s="539"/>
      <c r="F27" s="540"/>
      <c r="G27" s="541"/>
      <c r="H27" s="541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317"/>
    </row>
    <row r="28" spans="1:21" s="319" customFormat="1" ht="13.5" customHeight="1">
      <c r="A28" s="216" t="s">
        <v>341</v>
      </c>
      <c r="B28" s="216"/>
      <c r="C28" s="217"/>
      <c r="D28" s="542">
        <f>SUM(D30:D45)</f>
        <v>2886</v>
      </c>
      <c r="E28" s="542">
        <f>SUM(E30:E45)</f>
        <v>8418</v>
      </c>
      <c r="F28" s="543">
        <f>E28/D28</f>
        <v>2.916839916839917</v>
      </c>
      <c r="G28" s="544">
        <f>319954/D28</f>
        <v>110.86417186417187</v>
      </c>
      <c r="H28" s="544">
        <f>319954/E28</f>
        <v>38.00831551437396</v>
      </c>
      <c r="I28" s="542">
        <f aca="true" t="shared" si="0" ref="I28:T28">SUM(I30:I45)</f>
        <v>2496</v>
      </c>
      <c r="J28" s="542">
        <f t="shared" si="0"/>
        <v>2</v>
      </c>
      <c r="K28" s="542">
        <f t="shared" si="0"/>
        <v>290</v>
      </c>
      <c r="L28" s="542">
        <f t="shared" si="0"/>
        <v>17</v>
      </c>
      <c r="M28" s="542">
        <f t="shared" si="0"/>
        <v>81</v>
      </c>
      <c r="N28" s="542">
        <f t="shared" si="0"/>
        <v>2667</v>
      </c>
      <c r="O28" s="542">
        <f t="shared" si="0"/>
        <v>43</v>
      </c>
      <c r="P28" s="542">
        <f t="shared" si="0"/>
        <v>168</v>
      </c>
      <c r="Q28" s="542">
        <f t="shared" si="0"/>
        <v>135</v>
      </c>
      <c r="R28" s="542">
        <f t="shared" si="0"/>
        <v>18</v>
      </c>
      <c r="S28" s="542">
        <f t="shared" si="0"/>
        <v>15</v>
      </c>
      <c r="T28" s="542">
        <f t="shared" si="0"/>
        <v>8</v>
      </c>
      <c r="U28" s="318" t="s">
        <v>932</v>
      </c>
    </row>
    <row r="29" spans="1:21" s="150" customFormat="1" ht="13.5" customHeight="1">
      <c r="A29" s="148"/>
      <c r="B29" s="148"/>
      <c r="C29" s="149"/>
      <c r="D29" s="539"/>
      <c r="E29" s="539"/>
      <c r="F29" s="540"/>
      <c r="G29" s="541"/>
      <c r="H29" s="541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317"/>
    </row>
    <row r="30" spans="1:21" s="150" customFormat="1" ht="13.5" customHeight="1">
      <c r="A30" s="148"/>
      <c r="B30" s="148" t="s">
        <v>176</v>
      </c>
      <c r="C30" s="149"/>
      <c r="D30" s="539">
        <v>290</v>
      </c>
      <c r="E30" s="539">
        <v>807</v>
      </c>
      <c r="F30" s="540">
        <v>2.78</v>
      </c>
      <c r="G30" s="541">
        <v>104.5</v>
      </c>
      <c r="H30" s="541">
        <v>37.5</v>
      </c>
      <c r="I30" s="539">
        <v>236</v>
      </c>
      <c r="J30" s="474" t="s">
        <v>915</v>
      </c>
      <c r="K30" s="539">
        <v>40</v>
      </c>
      <c r="L30" s="539">
        <v>3</v>
      </c>
      <c r="M30" s="539">
        <v>11</v>
      </c>
      <c r="N30" s="539">
        <v>258</v>
      </c>
      <c r="O30" s="539">
        <v>5</v>
      </c>
      <c r="P30" s="539">
        <v>25</v>
      </c>
      <c r="Q30" s="539">
        <v>19</v>
      </c>
      <c r="R30" s="539">
        <v>6</v>
      </c>
      <c r="S30" s="539">
        <v>0</v>
      </c>
      <c r="T30" s="539">
        <v>2</v>
      </c>
      <c r="U30" s="317" t="s">
        <v>176</v>
      </c>
    </row>
    <row r="31" spans="1:21" s="150" customFormat="1" ht="13.5" customHeight="1">
      <c r="A31" s="148"/>
      <c r="B31" s="148" t="s">
        <v>179</v>
      </c>
      <c r="C31" s="149"/>
      <c r="D31" s="539">
        <v>816</v>
      </c>
      <c r="E31" s="539">
        <v>2233</v>
      </c>
      <c r="F31" s="540">
        <v>2.74</v>
      </c>
      <c r="G31" s="541">
        <v>104.8</v>
      </c>
      <c r="H31" s="541">
        <v>38.3</v>
      </c>
      <c r="I31" s="539">
        <v>615</v>
      </c>
      <c r="J31" s="474" t="s">
        <v>915</v>
      </c>
      <c r="K31" s="539">
        <v>167</v>
      </c>
      <c r="L31" s="539">
        <v>7</v>
      </c>
      <c r="M31" s="539">
        <v>27</v>
      </c>
      <c r="N31" s="539">
        <v>667</v>
      </c>
      <c r="O31" s="539">
        <v>23</v>
      </c>
      <c r="P31" s="539">
        <v>124</v>
      </c>
      <c r="Q31" s="539">
        <v>97</v>
      </c>
      <c r="R31" s="539">
        <v>12</v>
      </c>
      <c r="S31" s="539">
        <v>15</v>
      </c>
      <c r="T31" s="539">
        <v>2</v>
      </c>
      <c r="U31" s="317" t="s">
        <v>179</v>
      </c>
    </row>
    <row r="32" spans="1:21" s="150" customFormat="1" ht="13.5" customHeight="1">
      <c r="A32" s="148"/>
      <c r="B32" s="148" t="s">
        <v>182</v>
      </c>
      <c r="C32" s="149"/>
      <c r="D32" s="539">
        <v>162</v>
      </c>
      <c r="E32" s="539">
        <v>491</v>
      </c>
      <c r="F32" s="540">
        <v>3.03</v>
      </c>
      <c r="G32" s="541">
        <v>123.4</v>
      </c>
      <c r="H32" s="541">
        <v>40.7</v>
      </c>
      <c r="I32" s="539">
        <v>145</v>
      </c>
      <c r="J32" s="474" t="s">
        <v>915</v>
      </c>
      <c r="K32" s="539">
        <v>13</v>
      </c>
      <c r="L32" s="474" t="s">
        <v>915</v>
      </c>
      <c r="M32" s="539">
        <v>4</v>
      </c>
      <c r="N32" s="539">
        <v>156</v>
      </c>
      <c r="O32" s="539">
        <v>1</v>
      </c>
      <c r="P32" s="539">
        <v>5</v>
      </c>
      <c r="Q32" s="539">
        <v>5</v>
      </c>
      <c r="R32" s="474" t="s">
        <v>915</v>
      </c>
      <c r="S32" s="474" t="s">
        <v>915</v>
      </c>
      <c r="T32" s="474" t="s">
        <v>915</v>
      </c>
      <c r="U32" s="317" t="s">
        <v>182</v>
      </c>
    </row>
    <row r="33" spans="1:21" s="150" customFormat="1" ht="13.5" customHeight="1">
      <c r="A33" s="148"/>
      <c r="B33" s="148" t="s">
        <v>185</v>
      </c>
      <c r="C33" s="149"/>
      <c r="D33" s="539">
        <v>87</v>
      </c>
      <c r="E33" s="539">
        <v>236</v>
      </c>
      <c r="F33" s="540">
        <v>2.71</v>
      </c>
      <c r="G33" s="541">
        <v>112.9</v>
      </c>
      <c r="H33" s="541">
        <v>41.6</v>
      </c>
      <c r="I33" s="539">
        <v>79</v>
      </c>
      <c r="J33" s="474" t="s">
        <v>915</v>
      </c>
      <c r="K33" s="539">
        <v>3</v>
      </c>
      <c r="L33" s="474" t="s">
        <v>915</v>
      </c>
      <c r="M33" s="539">
        <v>5</v>
      </c>
      <c r="N33" s="539">
        <v>85</v>
      </c>
      <c r="O33" s="474" t="s">
        <v>915</v>
      </c>
      <c r="P33" s="539">
        <v>2</v>
      </c>
      <c r="Q33" s="539">
        <v>2</v>
      </c>
      <c r="R33" s="474" t="s">
        <v>915</v>
      </c>
      <c r="S33" s="474" t="s">
        <v>915</v>
      </c>
      <c r="T33" s="474" t="s">
        <v>915</v>
      </c>
      <c r="U33" s="317" t="s">
        <v>185</v>
      </c>
    </row>
    <row r="34" spans="1:21" s="150" customFormat="1" ht="13.5" customHeight="1">
      <c r="A34" s="148"/>
      <c r="B34" s="148" t="s">
        <v>188</v>
      </c>
      <c r="C34" s="149"/>
      <c r="D34" s="539">
        <v>39</v>
      </c>
      <c r="E34" s="539">
        <v>111</v>
      </c>
      <c r="F34" s="540">
        <v>2.85</v>
      </c>
      <c r="G34" s="541">
        <v>120.5</v>
      </c>
      <c r="H34" s="541">
        <v>42.3</v>
      </c>
      <c r="I34" s="539">
        <v>35</v>
      </c>
      <c r="J34" s="474" t="s">
        <v>915</v>
      </c>
      <c r="K34" s="539">
        <v>2</v>
      </c>
      <c r="L34" s="474" t="s">
        <v>915</v>
      </c>
      <c r="M34" s="539">
        <v>2</v>
      </c>
      <c r="N34" s="539">
        <v>37</v>
      </c>
      <c r="O34" s="474" t="s">
        <v>915</v>
      </c>
      <c r="P34" s="539">
        <v>2</v>
      </c>
      <c r="Q34" s="539">
        <v>2</v>
      </c>
      <c r="R34" s="474" t="s">
        <v>915</v>
      </c>
      <c r="S34" s="474" t="s">
        <v>915</v>
      </c>
      <c r="T34" s="474" t="s">
        <v>915</v>
      </c>
      <c r="U34" s="317" t="s">
        <v>188</v>
      </c>
    </row>
    <row r="35" spans="1:21" s="150" customFormat="1" ht="13.5" customHeight="1">
      <c r="A35" s="148"/>
      <c r="B35" s="148"/>
      <c r="C35" s="149"/>
      <c r="D35" s="539"/>
      <c r="E35" s="539"/>
      <c r="F35" s="540"/>
      <c r="G35" s="541"/>
      <c r="H35" s="541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317"/>
    </row>
    <row r="36" spans="1:21" s="150" customFormat="1" ht="13.5" customHeight="1">
      <c r="A36" s="148"/>
      <c r="B36" s="148" t="s">
        <v>193</v>
      </c>
      <c r="C36" s="149"/>
      <c r="D36" s="539">
        <v>589</v>
      </c>
      <c r="E36" s="539">
        <v>1828</v>
      </c>
      <c r="F36" s="540">
        <v>3.1</v>
      </c>
      <c r="G36" s="541">
        <v>107.5</v>
      </c>
      <c r="H36" s="541">
        <v>34.6</v>
      </c>
      <c r="I36" s="539">
        <v>538</v>
      </c>
      <c r="J36" s="474" t="s">
        <v>915</v>
      </c>
      <c r="K36" s="539">
        <v>37</v>
      </c>
      <c r="L36" s="539">
        <v>3</v>
      </c>
      <c r="M36" s="539">
        <v>11</v>
      </c>
      <c r="N36" s="539">
        <v>572</v>
      </c>
      <c r="O36" s="539">
        <v>6</v>
      </c>
      <c r="P36" s="539">
        <v>9</v>
      </c>
      <c r="Q36" s="539">
        <v>9</v>
      </c>
      <c r="R36" s="474" t="s">
        <v>915</v>
      </c>
      <c r="S36" s="474" t="s">
        <v>915</v>
      </c>
      <c r="T36" s="539">
        <v>2</v>
      </c>
      <c r="U36" s="317" t="s">
        <v>193</v>
      </c>
    </row>
    <row r="37" spans="1:21" s="150" customFormat="1" ht="13.5" customHeight="1">
      <c r="A37" s="148"/>
      <c r="B37" s="148" t="s">
        <v>197</v>
      </c>
      <c r="C37" s="149"/>
      <c r="D37" s="539">
        <v>10</v>
      </c>
      <c r="E37" s="539">
        <v>36</v>
      </c>
      <c r="F37" s="540">
        <v>3.6</v>
      </c>
      <c r="G37" s="541">
        <v>130.4</v>
      </c>
      <c r="H37" s="541">
        <v>36.2</v>
      </c>
      <c r="I37" s="539">
        <v>10</v>
      </c>
      <c r="J37" s="474" t="s">
        <v>915</v>
      </c>
      <c r="K37" s="474" t="s">
        <v>915</v>
      </c>
      <c r="L37" s="474" t="s">
        <v>915</v>
      </c>
      <c r="M37" s="474" t="s">
        <v>915</v>
      </c>
      <c r="N37" s="539">
        <v>10</v>
      </c>
      <c r="O37" s="474" t="s">
        <v>915</v>
      </c>
      <c r="P37" s="474" t="s">
        <v>915</v>
      </c>
      <c r="Q37" s="474" t="s">
        <v>915</v>
      </c>
      <c r="R37" s="474" t="s">
        <v>915</v>
      </c>
      <c r="S37" s="474" t="s">
        <v>915</v>
      </c>
      <c r="T37" s="474" t="s">
        <v>915</v>
      </c>
      <c r="U37" s="317" t="s">
        <v>197</v>
      </c>
    </row>
    <row r="38" spans="1:21" s="150" customFormat="1" ht="13.5" customHeight="1">
      <c r="A38" s="148"/>
      <c r="B38" s="148" t="s">
        <v>200</v>
      </c>
      <c r="C38" s="149"/>
      <c r="D38" s="539">
        <v>172</v>
      </c>
      <c r="E38" s="539">
        <v>522</v>
      </c>
      <c r="F38" s="540">
        <v>3.03</v>
      </c>
      <c r="G38" s="541">
        <v>116.9</v>
      </c>
      <c r="H38" s="541">
        <v>38.5</v>
      </c>
      <c r="I38" s="539">
        <v>158</v>
      </c>
      <c r="J38" s="474" t="s">
        <v>915</v>
      </c>
      <c r="K38" s="539">
        <v>9</v>
      </c>
      <c r="L38" s="474" t="s">
        <v>915</v>
      </c>
      <c r="M38" s="539">
        <v>5</v>
      </c>
      <c r="N38" s="539">
        <v>167</v>
      </c>
      <c r="O38" s="539">
        <v>5</v>
      </c>
      <c r="P38" s="474" t="s">
        <v>915</v>
      </c>
      <c r="Q38" s="474" t="s">
        <v>915</v>
      </c>
      <c r="R38" s="474" t="s">
        <v>915</v>
      </c>
      <c r="S38" s="474" t="s">
        <v>915</v>
      </c>
      <c r="T38" s="474" t="s">
        <v>915</v>
      </c>
      <c r="U38" s="317" t="s">
        <v>200</v>
      </c>
    </row>
    <row r="39" spans="1:21" s="150" customFormat="1" ht="13.5" customHeight="1">
      <c r="A39" s="148"/>
      <c r="B39" s="148" t="s">
        <v>204</v>
      </c>
      <c r="C39" s="149"/>
      <c r="D39" s="539">
        <v>14</v>
      </c>
      <c r="E39" s="539">
        <v>50</v>
      </c>
      <c r="F39" s="540">
        <v>3.57</v>
      </c>
      <c r="G39" s="541">
        <v>107.9</v>
      </c>
      <c r="H39" s="541">
        <v>30.2</v>
      </c>
      <c r="I39" s="539">
        <v>13</v>
      </c>
      <c r="J39" s="474" t="s">
        <v>915</v>
      </c>
      <c r="K39" s="474" t="s">
        <v>915</v>
      </c>
      <c r="L39" s="474" t="s">
        <v>915</v>
      </c>
      <c r="M39" s="539">
        <v>1</v>
      </c>
      <c r="N39" s="539">
        <v>14</v>
      </c>
      <c r="O39" s="474" t="s">
        <v>915</v>
      </c>
      <c r="P39" s="474" t="s">
        <v>915</v>
      </c>
      <c r="Q39" s="474" t="s">
        <v>915</v>
      </c>
      <c r="R39" s="474" t="s">
        <v>915</v>
      </c>
      <c r="S39" s="474" t="s">
        <v>915</v>
      </c>
      <c r="T39" s="474" t="s">
        <v>915</v>
      </c>
      <c r="U39" s="317" t="s">
        <v>204</v>
      </c>
    </row>
    <row r="40" spans="1:21" s="150" customFormat="1" ht="13.5" customHeight="1">
      <c r="A40" s="148"/>
      <c r="B40" s="148" t="s">
        <v>208</v>
      </c>
      <c r="C40" s="149"/>
      <c r="D40" s="539">
        <v>287</v>
      </c>
      <c r="E40" s="539">
        <v>825</v>
      </c>
      <c r="F40" s="540">
        <v>2.87</v>
      </c>
      <c r="G40" s="541">
        <v>114.5</v>
      </c>
      <c r="H40" s="541">
        <v>39.8</v>
      </c>
      <c r="I40" s="539">
        <v>267</v>
      </c>
      <c r="J40" s="539">
        <v>2</v>
      </c>
      <c r="K40" s="539">
        <v>11</v>
      </c>
      <c r="L40" s="474" t="s">
        <v>915</v>
      </c>
      <c r="M40" s="539">
        <v>7</v>
      </c>
      <c r="N40" s="539">
        <v>283</v>
      </c>
      <c r="O40" s="539">
        <v>2</v>
      </c>
      <c r="P40" s="539">
        <v>1</v>
      </c>
      <c r="Q40" s="539">
        <v>1</v>
      </c>
      <c r="R40" s="474" t="s">
        <v>915</v>
      </c>
      <c r="S40" s="474" t="s">
        <v>915</v>
      </c>
      <c r="T40" s="539">
        <v>1</v>
      </c>
      <c r="U40" s="317" t="s">
        <v>208</v>
      </c>
    </row>
    <row r="41" spans="1:21" s="150" customFormat="1" ht="13.5" customHeight="1">
      <c r="A41" s="148"/>
      <c r="B41" s="148"/>
      <c r="C41" s="149"/>
      <c r="D41" s="539"/>
      <c r="E41" s="539"/>
      <c r="F41" s="540"/>
      <c r="G41" s="541"/>
      <c r="H41" s="541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317"/>
    </row>
    <row r="42" spans="1:21" s="150" customFormat="1" ht="13.5" customHeight="1">
      <c r="A42" s="148"/>
      <c r="B42" s="148" t="s">
        <v>213</v>
      </c>
      <c r="C42" s="149"/>
      <c r="D42" s="539">
        <v>43</v>
      </c>
      <c r="E42" s="539">
        <v>119</v>
      </c>
      <c r="F42" s="540">
        <v>2.77</v>
      </c>
      <c r="G42" s="541">
        <v>106</v>
      </c>
      <c r="H42" s="541">
        <v>38.3</v>
      </c>
      <c r="I42" s="539">
        <v>39</v>
      </c>
      <c r="J42" s="474" t="s">
        <v>915</v>
      </c>
      <c r="K42" s="539">
        <v>2</v>
      </c>
      <c r="L42" s="474" t="s">
        <v>915</v>
      </c>
      <c r="M42" s="539">
        <v>2</v>
      </c>
      <c r="N42" s="539">
        <v>43</v>
      </c>
      <c r="O42" s="474" t="s">
        <v>915</v>
      </c>
      <c r="P42" s="474" t="s">
        <v>915</v>
      </c>
      <c r="Q42" s="474" t="s">
        <v>915</v>
      </c>
      <c r="R42" s="474" t="s">
        <v>915</v>
      </c>
      <c r="S42" s="474" t="s">
        <v>915</v>
      </c>
      <c r="T42" s="474" t="s">
        <v>915</v>
      </c>
      <c r="U42" s="317" t="s">
        <v>213</v>
      </c>
    </row>
    <row r="43" spans="1:21" s="150" customFormat="1" ht="13.5" customHeight="1">
      <c r="A43" s="148"/>
      <c r="B43" s="148" t="s">
        <v>217</v>
      </c>
      <c r="C43" s="149"/>
      <c r="D43" s="539">
        <v>288</v>
      </c>
      <c r="E43" s="539">
        <v>867</v>
      </c>
      <c r="F43" s="540">
        <v>3.01</v>
      </c>
      <c r="G43" s="541">
        <v>122.7</v>
      </c>
      <c r="H43" s="541">
        <v>40.7</v>
      </c>
      <c r="I43" s="539">
        <v>273</v>
      </c>
      <c r="J43" s="474" t="s">
        <v>915</v>
      </c>
      <c r="K43" s="539">
        <v>5</v>
      </c>
      <c r="L43" s="539">
        <v>4</v>
      </c>
      <c r="M43" s="539">
        <v>6</v>
      </c>
      <c r="N43" s="539">
        <v>288</v>
      </c>
      <c r="O43" s="474" t="s">
        <v>915</v>
      </c>
      <c r="P43" s="474" t="s">
        <v>915</v>
      </c>
      <c r="Q43" s="474" t="s">
        <v>915</v>
      </c>
      <c r="R43" s="474" t="s">
        <v>915</v>
      </c>
      <c r="S43" s="474" t="s">
        <v>915</v>
      </c>
      <c r="T43" s="474" t="s">
        <v>915</v>
      </c>
      <c r="U43" s="317" t="s">
        <v>217</v>
      </c>
    </row>
    <row r="44" spans="1:21" s="150" customFormat="1" ht="13.5" customHeight="1">
      <c r="A44" s="148"/>
      <c r="B44" s="148" t="s">
        <v>220</v>
      </c>
      <c r="C44" s="149"/>
      <c r="D44" s="539">
        <v>47</v>
      </c>
      <c r="E44" s="539">
        <v>149</v>
      </c>
      <c r="F44" s="540">
        <v>3.17</v>
      </c>
      <c r="G44" s="541">
        <v>115.8</v>
      </c>
      <c r="H44" s="541">
        <v>36.5</v>
      </c>
      <c r="I44" s="539">
        <v>46</v>
      </c>
      <c r="J44" s="474" t="s">
        <v>915</v>
      </c>
      <c r="K44" s="539">
        <v>1</v>
      </c>
      <c r="L44" s="474" t="s">
        <v>915</v>
      </c>
      <c r="M44" s="474" t="s">
        <v>915</v>
      </c>
      <c r="N44" s="539">
        <v>45</v>
      </c>
      <c r="O44" s="539">
        <v>1</v>
      </c>
      <c r="P44" s="474" t="s">
        <v>915</v>
      </c>
      <c r="Q44" s="474" t="s">
        <v>915</v>
      </c>
      <c r="R44" s="474" t="s">
        <v>915</v>
      </c>
      <c r="S44" s="474" t="s">
        <v>915</v>
      </c>
      <c r="T44" s="539">
        <v>1</v>
      </c>
      <c r="U44" s="317" t="s">
        <v>220</v>
      </c>
    </row>
    <row r="45" spans="1:21" s="150" customFormat="1" ht="13.5" customHeight="1">
      <c r="A45" s="148"/>
      <c r="B45" s="148" t="s">
        <v>224</v>
      </c>
      <c r="C45" s="149"/>
      <c r="D45" s="539">
        <v>42</v>
      </c>
      <c r="E45" s="539">
        <v>144</v>
      </c>
      <c r="F45" s="540">
        <v>3.43</v>
      </c>
      <c r="G45" s="541">
        <v>123.6</v>
      </c>
      <c r="H45" s="541">
        <v>36.1</v>
      </c>
      <c r="I45" s="539">
        <v>42</v>
      </c>
      <c r="J45" s="474" t="s">
        <v>915</v>
      </c>
      <c r="K45" s="474" t="s">
        <v>915</v>
      </c>
      <c r="L45" s="474" t="s">
        <v>915</v>
      </c>
      <c r="M45" s="474" t="s">
        <v>915</v>
      </c>
      <c r="N45" s="539">
        <v>42</v>
      </c>
      <c r="O45" s="474" t="s">
        <v>915</v>
      </c>
      <c r="P45" s="474" t="s">
        <v>915</v>
      </c>
      <c r="Q45" s="474" t="s">
        <v>915</v>
      </c>
      <c r="R45" s="474" t="s">
        <v>915</v>
      </c>
      <c r="S45" s="474" t="s">
        <v>915</v>
      </c>
      <c r="T45" s="474" t="s">
        <v>915</v>
      </c>
      <c r="U45" s="317" t="s">
        <v>224</v>
      </c>
    </row>
    <row r="46" spans="1:21" s="150" customFormat="1" ht="13.5" customHeight="1">
      <c r="A46" s="148"/>
      <c r="B46" s="148"/>
      <c r="C46" s="149"/>
      <c r="D46" s="539"/>
      <c r="E46" s="539"/>
      <c r="F46" s="540"/>
      <c r="G46" s="541"/>
      <c r="H46" s="541"/>
      <c r="I46" s="539"/>
      <c r="J46" s="539"/>
      <c r="K46" s="539"/>
      <c r="L46" s="539"/>
      <c r="M46" s="539"/>
      <c r="N46" s="539"/>
      <c r="O46" s="539"/>
      <c r="P46" s="539"/>
      <c r="Q46" s="539"/>
      <c r="R46" s="539"/>
      <c r="S46" s="539"/>
      <c r="T46" s="539"/>
      <c r="U46" s="317"/>
    </row>
    <row r="47" spans="1:21" s="319" customFormat="1" ht="13.5" customHeight="1">
      <c r="A47" s="216" t="s">
        <v>343</v>
      </c>
      <c r="B47" s="216"/>
      <c r="C47" s="217"/>
      <c r="D47" s="542">
        <f>SUM(D49:D57,'第17表-4'!D8:D54)</f>
        <v>47923</v>
      </c>
      <c r="E47" s="542">
        <f>SUM(E49:E57,'第17表-4'!E8:E54)</f>
        <v>118508</v>
      </c>
      <c r="F47" s="543">
        <f>E47/D47</f>
        <v>2.4728835840827994</v>
      </c>
      <c r="G47" s="544">
        <f>4146572/D47</f>
        <v>86.52571833983683</v>
      </c>
      <c r="H47" s="544">
        <f>4146572/E47</f>
        <v>34.98980659533534</v>
      </c>
      <c r="I47" s="542">
        <f>SUM(I49:I57,'第17表-4'!I8:I54)</f>
        <v>27827</v>
      </c>
      <c r="J47" s="542">
        <f>SUM(J49:J57,'第17表-4'!J8:J54)</f>
        <v>765</v>
      </c>
      <c r="K47" s="542">
        <f>SUM(K49:K57,'第17表-4'!K8:K54)</f>
        <v>16870</v>
      </c>
      <c r="L47" s="542">
        <f>SUM(L49:L57,'第17表-4'!L8:L54)</f>
        <v>1266</v>
      </c>
      <c r="M47" s="542">
        <f>SUM(M49:M57,'第17表-4'!M8:M54)</f>
        <v>1195</v>
      </c>
      <c r="N47" s="542">
        <f>SUM(N49:N57,'第17表-4'!N8:N54)</f>
        <v>30033</v>
      </c>
      <c r="O47" s="542">
        <f>SUM(O49:O57,'第17表-4'!O8:O54)</f>
        <v>1471</v>
      </c>
      <c r="P47" s="542">
        <f>SUM(P49:P57,'第17表-4'!P8:P54)</f>
        <v>16269</v>
      </c>
      <c r="Q47" s="542">
        <f>SUM(Q49:Q57,'第17表-4'!Q8:Q54)</f>
        <v>12155</v>
      </c>
      <c r="R47" s="542">
        <f>SUM(R49:R57,'第17表-4'!R8:R54)</f>
        <v>3355</v>
      </c>
      <c r="S47" s="542">
        <f>SUM(S49:S57,'第17表-4'!S8:S54)</f>
        <v>759</v>
      </c>
      <c r="T47" s="542">
        <f>SUM(T49:T57,'第17表-4'!T8:T54)</f>
        <v>150</v>
      </c>
      <c r="U47" s="318" t="s">
        <v>933</v>
      </c>
    </row>
    <row r="48" spans="1:21" s="150" customFormat="1" ht="13.5" customHeight="1">
      <c r="A48" s="148"/>
      <c r="B48" s="148"/>
      <c r="C48" s="149"/>
      <c r="D48" s="539"/>
      <c r="E48" s="539"/>
      <c r="F48" s="540"/>
      <c r="G48" s="541"/>
      <c r="H48" s="541"/>
      <c r="I48" s="539"/>
      <c r="J48" s="539"/>
      <c r="K48" s="539"/>
      <c r="L48" s="539"/>
      <c r="M48" s="539"/>
      <c r="N48" s="539"/>
      <c r="O48" s="539"/>
      <c r="P48" s="539"/>
      <c r="Q48" s="539"/>
      <c r="R48" s="539"/>
      <c r="S48" s="539"/>
      <c r="T48" s="539"/>
      <c r="U48" s="317"/>
    </row>
    <row r="49" spans="1:21" s="150" customFormat="1" ht="13.5" customHeight="1">
      <c r="A49" s="148"/>
      <c r="B49" s="148" t="s">
        <v>235</v>
      </c>
      <c r="C49" s="149"/>
      <c r="D49" s="539">
        <v>2144</v>
      </c>
      <c r="E49" s="539">
        <v>4870</v>
      </c>
      <c r="F49" s="540">
        <v>2.27</v>
      </c>
      <c r="G49" s="541">
        <v>78.9</v>
      </c>
      <c r="H49" s="541">
        <v>34.7</v>
      </c>
      <c r="I49" s="539">
        <v>1172</v>
      </c>
      <c r="J49" s="474" t="s">
        <v>915</v>
      </c>
      <c r="K49" s="539">
        <v>884</v>
      </c>
      <c r="L49" s="539">
        <v>32</v>
      </c>
      <c r="M49" s="539">
        <v>56</v>
      </c>
      <c r="N49" s="539">
        <v>1253</v>
      </c>
      <c r="O49" s="539">
        <v>108</v>
      </c>
      <c r="P49" s="539">
        <v>765</v>
      </c>
      <c r="Q49" s="539">
        <v>621</v>
      </c>
      <c r="R49" s="539">
        <v>111</v>
      </c>
      <c r="S49" s="539">
        <v>33</v>
      </c>
      <c r="T49" s="539">
        <v>18</v>
      </c>
      <c r="U49" s="317" t="s">
        <v>934</v>
      </c>
    </row>
    <row r="50" spans="1:21" s="150" customFormat="1" ht="13.5" customHeight="1">
      <c r="A50" s="148"/>
      <c r="B50" s="148" t="s">
        <v>238</v>
      </c>
      <c r="C50" s="149"/>
      <c r="D50" s="539">
        <v>2534</v>
      </c>
      <c r="E50" s="539">
        <v>5591</v>
      </c>
      <c r="F50" s="540">
        <v>2.21</v>
      </c>
      <c r="G50" s="541">
        <v>72.1</v>
      </c>
      <c r="H50" s="541">
        <v>32.7</v>
      </c>
      <c r="I50" s="539">
        <v>1033</v>
      </c>
      <c r="J50" s="474" t="s">
        <v>915</v>
      </c>
      <c r="K50" s="539">
        <v>1360</v>
      </c>
      <c r="L50" s="539">
        <v>63</v>
      </c>
      <c r="M50" s="539">
        <v>78</v>
      </c>
      <c r="N50" s="539">
        <v>1142</v>
      </c>
      <c r="O50" s="539">
        <v>124</v>
      </c>
      <c r="P50" s="539">
        <v>1257</v>
      </c>
      <c r="Q50" s="539">
        <v>912</v>
      </c>
      <c r="R50" s="539">
        <v>324</v>
      </c>
      <c r="S50" s="539">
        <v>21</v>
      </c>
      <c r="T50" s="539">
        <v>11</v>
      </c>
      <c r="U50" s="317" t="s">
        <v>935</v>
      </c>
    </row>
    <row r="51" spans="1:21" s="150" customFormat="1" ht="13.5" customHeight="1">
      <c r="A51" s="148"/>
      <c r="B51" s="148" t="s">
        <v>242</v>
      </c>
      <c r="C51" s="149"/>
      <c r="D51" s="539">
        <v>1432</v>
      </c>
      <c r="E51" s="539">
        <v>3179</v>
      </c>
      <c r="F51" s="540">
        <v>2.22</v>
      </c>
      <c r="G51" s="541">
        <v>77.3</v>
      </c>
      <c r="H51" s="541">
        <v>34.8</v>
      </c>
      <c r="I51" s="539">
        <v>628</v>
      </c>
      <c r="J51" s="474" t="s">
        <v>915</v>
      </c>
      <c r="K51" s="539">
        <v>726</v>
      </c>
      <c r="L51" s="539">
        <v>40</v>
      </c>
      <c r="M51" s="539">
        <v>38</v>
      </c>
      <c r="N51" s="539">
        <v>687</v>
      </c>
      <c r="O51" s="539">
        <v>56</v>
      </c>
      <c r="P51" s="539">
        <v>684</v>
      </c>
      <c r="Q51" s="539">
        <v>431</v>
      </c>
      <c r="R51" s="539">
        <v>189</v>
      </c>
      <c r="S51" s="539">
        <v>64</v>
      </c>
      <c r="T51" s="539">
        <v>5</v>
      </c>
      <c r="U51" s="317" t="s">
        <v>936</v>
      </c>
    </row>
    <row r="52" spans="1:21" s="150" customFormat="1" ht="13.5" customHeight="1">
      <c r="A52" s="148"/>
      <c r="B52" s="148" t="s">
        <v>246</v>
      </c>
      <c r="C52" s="149"/>
      <c r="D52" s="539">
        <v>1189</v>
      </c>
      <c r="E52" s="539">
        <v>2633</v>
      </c>
      <c r="F52" s="540">
        <v>2.21</v>
      </c>
      <c r="G52" s="541">
        <v>74.2</v>
      </c>
      <c r="H52" s="541">
        <v>33.5</v>
      </c>
      <c r="I52" s="539">
        <v>495</v>
      </c>
      <c r="J52" s="474" t="s">
        <v>915</v>
      </c>
      <c r="K52" s="539">
        <v>618</v>
      </c>
      <c r="L52" s="539">
        <v>36</v>
      </c>
      <c r="M52" s="539">
        <v>40</v>
      </c>
      <c r="N52" s="539">
        <v>547</v>
      </c>
      <c r="O52" s="539">
        <v>38</v>
      </c>
      <c r="P52" s="539">
        <v>600</v>
      </c>
      <c r="Q52" s="539">
        <v>510</v>
      </c>
      <c r="R52" s="539">
        <v>68</v>
      </c>
      <c r="S52" s="539">
        <v>22</v>
      </c>
      <c r="T52" s="539">
        <v>4</v>
      </c>
      <c r="U52" s="317" t="s">
        <v>937</v>
      </c>
    </row>
    <row r="53" spans="1:21" s="150" customFormat="1" ht="13.5" customHeight="1">
      <c r="A53" s="148"/>
      <c r="B53" s="148" t="s">
        <v>249</v>
      </c>
      <c r="C53" s="149"/>
      <c r="D53" s="539">
        <v>2017</v>
      </c>
      <c r="E53" s="539">
        <v>4489</v>
      </c>
      <c r="F53" s="540">
        <v>2.23</v>
      </c>
      <c r="G53" s="541">
        <v>72.6</v>
      </c>
      <c r="H53" s="541">
        <v>32.6</v>
      </c>
      <c r="I53" s="539">
        <v>838</v>
      </c>
      <c r="J53" s="539">
        <v>132</v>
      </c>
      <c r="K53" s="539">
        <v>926</v>
      </c>
      <c r="L53" s="539">
        <v>90</v>
      </c>
      <c r="M53" s="539">
        <v>31</v>
      </c>
      <c r="N53" s="539">
        <v>738</v>
      </c>
      <c r="O53" s="539">
        <v>166</v>
      </c>
      <c r="P53" s="539">
        <v>1111</v>
      </c>
      <c r="Q53" s="539">
        <v>651</v>
      </c>
      <c r="R53" s="539">
        <v>262</v>
      </c>
      <c r="S53" s="539">
        <v>198</v>
      </c>
      <c r="T53" s="539">
        <v>2</v>
      </c>
      <c r="U53" s="317" t="s">
        <v>938</v>
      </c>
    </row>
    <row r="54" spans="1:21" s="150" customFormat="1" ht="13.5" customHeight="1">
      <c r="A54" s="148"/>
      <c r="B54" s="148"/>
      <c r="C54" s="149"/>
      <c r="D54" s="539"/>
      <c r="E54" s="539"/>
      <c r="F54" s="540"/>
      <c r="G54" s="541"/>
      <c r="H54" s="541"/>
      <c r="I54" s="539"/>
      <c r="J54" s="539"/>
      <c r="K54" s="539"/>
      <c r="L54" s="539"/>
      <c r="M54" s="539"/>
      <c r="N54" s="539"/>
      <c r="O54" s="539"/>
      <c r="P54" s="539"/>
      <c r="Q54" s="539"/>
      <c r="R54" s="539"/>
      <c r="S54" s="539"/>
      <c r="T54" s="539"/>
      <c r="U54" s="317"/>
    </row>
    <row r="55" spans="1:21" s="150" customFormat="1" ht="13.5" customHeight="1">
      <c r="A55" s="148"/>
      <c r="B55" s="148" t="s">
        <v>255</v>
      </c>
      <c r="C55" s="149"/>
      <c r="D55" s="539">
        <v>676</v>
      </c>
      <c r="E55" s="539">
        <v>1845</v>
      </c>
      <c r="F55" s="540">
        <v>2.73</v>
      </c>
      <c r="G55" s="541">
        <v>101.8</v>
      </c>
      <c r="H55" s="541">
        <v>37.3</v>
      </c>
      <c r="I55" s="539">
        <v>545</v>
      </c>
      <c r="J55" s="474" t="s">
        <v>915</v>
      </c>
      <c r="K55" s="539">
        <v>115</v>
      </c>
      <c r="L55" s="539">
        <v>6</v>
      </c>
      <c r="M55" s="539">
        <v>10</v>
      </c>
      <c r="N55" s="539">
        <v>595</v>
      </c>
      <c r="O55" s="539">
        <v>3</v>
      </c>
      <c r="P55" s="539">
        <v>77</v>
      </c>
      <c r="Q55" s="539">
        <v>38</v>
      </c>
      <c r="R55" s="539">
        <v>12</v>
      </c>
      <c r="S55" s="539">
        <v>27</v>
      </c>
      <c r="T55" s="539">
        <v>1</v>
      </c>
      <c r="U55" s="317" t="s">
        <v>939</v>
      </c>
    </row>
    <row r="56" spans="1:21" s="150" customFormat="1" ht="13.5" customHeight="1">
      <c r="A56" s="148"/>
      <c r="B56" s="148" t="s">
        <v>258</v>
      </c>
      <c r="C56" s="149"/>
      <c r="D56" s="539">
        <v>1090</v>
      </c>
      <c r="E56" s="539">
        <v>2919</v>
      </c>
      <c r="F56" s="540">
        <v>2.68</v>
      </c>
      <c r="G56" s="541">
        <v>100.4</v>
      </c>
      <c r="H56" s="541">
        <v>37.5</v>
      </c>
      <c r="I56" s="539">
        <v>841</v>
      </c>
      <c r="J56" s="474" t="s">
        <v>915</v>
      </c>
      <c r="K56" s="539">
        <v>206</v>
      </c>
      <c r="L56" s="539">
        <v>17</v>
      </c>
      <c r="M56" s="539">
        <v>26</v>
      </c>
      <c r="N56" s="539">
        <v>914</v>
      </c>
      <c r="O56" s="539">
        <v>14</v>
      </c>
      <c r="P56" s="539">
        <v>160</v>
      </c>
      <c r="Q56" s="539">
        <v>144</v>
      </c>
      <c r="R56" s="539">
        <v>16</v>
      </c>
      <c r="S56" s="539">
        <v>0</v>
      </c>
      <c r="T56" s="539">
        <v>2</v>
      </c>
      <c r="U56" s="317" t="s">
        <v>940</v>
      </c>
    </row>
    <row r="57" spans="1:21" s="150" customFormat="1" ht="13.5" customHeight="1">
      <c r="A57" s="148"/>
      <c r="B57" s="148" t="s">
        <v>261</v>
      </c>
      <c r="C57" s="149"/>
      <c r="D57" s="545">
        <v>1177</v>
      </c>
      <c r="E57" s="539">
        <v>3261</v>
      </c>
      <c r="F57" s="540">
        <v>2.77</v>
      </c>
      <c r="G57" s="541">
        <v>100</v>
      </c>
      <c r="H57" s="541">
        <v>36.1</v>
      </c>
      <c r="I57" s="539">
        <v>952</v>
      </c>
      <c r="J57" s="474" t="s">
        <v>915</v>
      </c>
      <c r="K57" s="539">
        <v>195</v>
      </c>
      <c r="L57" s="539">
        <v>5</v>
      </c>
      <c r="M57" s="539">
        <v>25</v>
      </c>
      <c r="N57" s="539">
        <v>1019</v>
      </c>
      <c r="O57" s="539">
        <v>7</v>
      </c>
      <c r="P57" s="539">
        <v>150</v>
      </c>
      <c r="Q57" s="539">
        <v>150</v>
      </c>
      <c r="R57" s="474" t="s">
        <v>915</v>
      </c>
      <c r="S57" s="539">
        <v>0</v>
      </c>
      <c r="T57" s="539">
        <v>1</v>
      </c>
      <c r="U57" s="317" t="s">
        <v>941</v>
      </c>
    </row>
    <row r="58" spans="1:21" s="150" customFormat="1" ht="13.5" customHeight="1">
      <c r="A58" s="155"/>
      <c r="B58" s="155"/>
      <c r="C58" s="156"/>
      <c r="D58" s="546"/>
      <c r="E58" s="547"/>
      <c r="F58" s="548"/>
      <c r="G58" s="549"/>
      <c r="H58" s="549"/>
      <c r="I58" s="547"/>
      <c r="J58" s="547"/>
      <c r="K58" s="547"/>
      <c r="L58" s="547"/>
      <c r="M58" s="547"/>
      <c r="N58" s="547"/>
      <c r="O58" s="547"/>
      <c r="P58" s="547"/>
      <c r="Q58" s="547"/>
      <c r="R58" s="547"/>
      <c r="S58" s="547"/>
      <c r="T58" s="547"/>
      <c r="U58" s="320"/>
    </row>
    <row r="59" ht="11.25">
      <c r="F59" s="138"/>
    </row>
  </sheetData>
  <mergeCells count="7">
    <mergeCell ref="N3:S3"/>
    <mergeCell ref="D3:H3"/>
    <mergeCell ref="A28:C28"/>
    <mergeCell ref="A47:C47"/>
    <mergeCell ref="Q5:S5"/>
    <mergeCell ref="P5:P6"/>
    <mergeCell ref="U4:U5"/>
  </mergeCells>
  <printOptions/>
  <pageMargins left="0.44" right="0.35" top="0.5" bottom="0.58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138" customWidth="1"/>
    <col min="2" max="2" width="11.625" style="138" customWidth="1"/>
    <col min="3" max="3" width="1.00390625" style="138" customWidth="1"/>
    <col min="4" max="5" width="9.75390625" style="138" customWidth="1"/>
    <col min="6" max="6" width="9.75390625" style="142" customWidth="1"/>
    <col min="7" max="20" width="9.75390625" style="138" customWidth="1"/>
    <col min="21" max="21" width="9.00390625" style="314" customWidth="1"/>
    <col min="22" max="16384" width="9.00390625" style="138" customWidth="1"/>
  </cols>
  <sheetData>
    <row r="1" spans="1:21" s="1" customFormat="1" ht="21.75" customHeight="1">
      <c r="A1" s="1" t="s">
        <v>899</v>
      </c>
      <c r="F1" s="409"/>
      <c r="L1" s="1" t="s">
        <v>942</v>
      </c>
      <c r="U1" s="441"/>
    </row>
    <row r="2" ht="9" customHeight="1">
      <c r="B2" s="313"/>
    </row>
    <row r="3" spans="1:21" s="534" customFormat="1" ht="21.75" customHeight="1">
      <c r="A3" s="527"/>
      <c r="B3" s="275"/>
      <c r="C3" s="494"/>
      <c r="D3" s="443" t="s">
        <v>901</v>
      </c>
      <c r="E3" s="444"/>
      <c r="F3" s="444"/>
      <c r="G3" s="444"/>
      <c r="H3" s="445"/>
      <c r="I3" s="528" t="s">
        <v>902</v>
      </c>
      <c r="J3" s="529"/>
      <c r="K3" s="529"/>
      <c r="L3" s="530" t="s">
        <v>903</v>
      </c>
      <c r="M3" s="531"/>
      <c r="N3" s="443" t="s">
        <v>904</v>
      </c>
      <c r="O3" s="444"/>
      <c r="P3" s="444"/>
      <c r="Q3" s="444"/>
      <c r="R3" s="444"/>
      <c r="S3" s="444"/>
      <c r="T3" s="532"/>
      <c r="U3" s="533"/>
    </row>
    <row r="4" spans="1:21" s="534" customFormat="1" ht="27" customHeight="1">
      <c r="A4" s="490"/>
      <c r="B4" s="449" t="s">
        <v>920</v>
      </c>
      <c r="C4" s="497"/>
      <c r="D4" s="279"/>
      <c r="E4" s="279"/>
      <c r="F4" s="535" t="s">
        <v>675</v>
      </c>
      <c r="G4" s="535" t="s">
        <v>675</v>
      </c>
      <c r="H4" s="535" t="s">
        <v>803</v>
      </c>
      <c r="I4" s="535"/>
      <c r="J4" s="535" t="s">
        <v>810</v>
      </c>
      <c r="K4" s="535" t="s">
        <v>921</v>
      </c>
      <c r="L4" s="279"/>
      <c r="M4" s="279"/>
      <c r="N4" s="279"/>
      <c r="O4" s="279"/>
      <c r="P4" s="529"/>
      <c r="Q4" s="529" t="s">
        <v>811</v>
      </c>
      <c r="R4" s="529"/>
      <c r="S4" s="531"/>
      <c r="T4" s="302" t="s">
        <v>922</v>
      </c>
      <c r="U4" s="460" t="s">
        <v>726</v>
      </c>
    </row>
    <row r="5" spans="1:21" s="534" customFormat="1" ht="27" customHeight="1">
      <c r="A5" s="490"/>
      <c r="B5" s="297"/>
      <c r="C5" s="497"/>
      <c r="D5" s="302" t="s">
        <v>908</v>
      </c>
      <c r="E5" s="302" t="s">
        <v>595</v>
      </c>
      <c r="F5" s="302" t="s">
        <v>676</v>
      </c>
      <c r="G5" s="302" t="s">
        <v>676</v>
      </c>
      <c r="H5" s="302" t="s">
        <v>676</v>
      </c>
      <c r="I5" s="302" t="s">
        <v>812</v>
      </c>
      <c r="J5" s="302" t="s">
        <v>813</v>
      </c>
      <c r="K5" s="302"/>
      <c r="L5" s="302" t="s">
        <v>814</v>
      </c>
      <c r="M5" s="302" t="s">
        <v>815</v>
      </c>
      <c r="N5" s="302" t="s">
        <v>816</v>
      </c>
      <c r="O5" s="302" t="s">
        <v>817</v>
      </c>
      <c r="P5" s="451" t="s">
        <v>908</v>
      </c>
      <c r="Q5" s="443" t="s">
        <v>818</v>
      </c>
      <c r="R5" s="444"/>
      <c r="S5" s="445"/>
      <c r="T5" s="302" t="s">
        <v>909</v>
      </c>
      <c r="U5" s="460"/>
    </row>
    <row r="6" spans="1:21" s="534" customFormat="1" ht="27" customHeight="1">
      <c r="A6" s="491"/>
      <c r="B6" s="491"/>
      <c r="C6" s="499"/>
      <c r="D6" s="536"/>
      <c r="E6" s="536"/>
      <c r="F6" s="537" t="s">
        <v>681</v>
      </c>
      <c r="G6" s="537" t="s">
        <v>806</v>
      </c>
      <c r="H6" s="537" t="s">
        <v>806</v>
      </c>
      <c r="I6" s="537"/>
      <c r="J6" s="537" t="s">
        <v>819</v>
      </c>
      <c r="K6" s="537" t="s">
        <v>910</v>
      </c>
      <c r="L6" s="536"/>
      <c r="M6" s="536"/>
      <c r="N6" s="536"/>
      <c r="O6" s="536"/>
      <c r="P6" s="467"/>
      <c r="Q6" s="538" t="s">
        <v>911</v>
      </c>
      <c r="R6" s="538" t="s">
        <v>809</v>
      </c>
      <c r="S6" s="538" t="s">
        <v>820</v>
      </c>
      <c r="T6" s="536" t="s">
        <v>912</v>
      </c>
      <c r="U6" s="492"/>
    </row>
    <row r="7" spans="1:21" s="150" customFormat="1" ht="13.5" customHeight="1">
      <c r="A7" s="143"/>
      <c r="B7" s="143"/>
      <c r="C7" s="144"/>
      <c r="D7" s="539"/>
      <c r="E7" s="539"/>
      <c r="F7" s="540"/>
      <c r="G7" s="541"/>
      <c r="H7" s="541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316"/>
    </row>
    <row r="8" spans="1:21" s="150" customFormat="1" ht="13.5" customHeight="1">
      <c r="A8" s="148"/>
      <c r="B8" s="148" t="s">
        <v>108</v>
      </c>
      <c r="C8" s="149"/>
      <c r="D8" s="539">
        <v>1779</v>
      </c>
      <c r="E8" s="539">
        <v>4133</v>
      </c>
      <c r="F8" s="540">
        <v>2.32</v>
      </c>
      <c r="G8" s="541">
        <v>84.8</v>
      </c>
      <c r="H8" s="541">
        <v>36.5</v>
      </c>
      <c r="I8" s="539">
        <v>973</v>
      </c>
      <c r="J8" s="474" t="s">
        <v>740</v>
      </c>
      <c r="K8" s="539">
        <v>720</v>
      </c>
      <c r="L8" s="539">
        <v>42</v>
      </c>
      <c r="M8" s="539">
        <v>44</v>
      </c>
      <c r="N8" s="539">
        <v>1034</v>
      </c>
      <c r="O8" s="539">
        <v>44</v>
      </c>
      <c r="P8" s="539">
        <v>696</v>
      </c>
      <c r="Q8" s="539">
        <v>479</v>
      </c>
      <c r="R8" s="539">
        <v>148</v>
      </c>
      <c r="S8" s="539">
        <v>69</v>
      </c>
      <c r="T8" s="539">
        <v>5</v>
      </c>
      <c r="U8" s="317" t="s">
        <v>765</v>
      </c>
    </row>
    <row r="9" spans="1:21" s="150" customFormat="1" ht="13.5" customHeight="1">
      <c r="A9" s="148"/>
      <c r="B9" s="148" t="s">
        <v>111</v>
      </c>
      <c r="C9" s="149"/>
      <c r="D9" s="539">
        <v>1340</v>
      </c>
      <c r="E9" s="539">
        <v>3326</v>
      </c>
      <c r="F9" s="540">
        <v>2.48</v>
      </c>
      <c r="G9" s="541">
        <v>89.7</v>
      </c>
      <c r="H9" s="541">
        <v>36.1</v>
      </c>
      <c r="I9" s="539">
        <v>717</v>
      </c>
      <c r="J9" s="539">
        <v>48</v>
      </c>
      <c r="K9" s="539">
        <v>500</v>
      </c>
      <c r="L9" s="539">
        <v>46</v>
      </c>
      <c r="M9" s="539">
        <v>29</v>
      </c>
      <c r="N9" s="539">
        <v>776</v>
      </c>
      <c r="O9" s="539">
        <v>33</v>
      </c>
      <c r="P9" s="539">
        <v>526</v>
      </c>
      <c r="Q9" s="539">
        <v>417</v>
      </c>
      <c r="R9" s="539">
        <v>109</v>
      </c>
      <c r="S9" s="474" t="s">
        <v>740</v>
      </c>
      <c r="T9" s="539">
        <v>5</v>
      </c>
      <c r="U9" s="317" t="s">
        <v>766</v>
      </c>
    </row>
    <row r="10" spans="1:21" s="150" customFormat="1" ht="13.5" customHeight="1">
      <c r="A10" s="148"/>
      <c r="B10" s="148" t="s">
        <v>114</v>
      </c>
      <c r="C10" s="149"/>
      <c r="D10" s="539">
        <v>468</v>
      </c>
      <c r="E10" s="539">
        <v>1241</v>
      </c>
      <c r="F10" s="540">
        <v>2.65</v>
      </c>
      <c r="G10" s="541">
        <v>92.7</v>
      </c>
      <c r="H10" s="541">
        <v>35</v>
      </c>
      <c r="I10" s="539">
        <v>356</v>
      </c>
      <c r="J10" s="474" t="s">
        <v>740</v>
      </c>
      <c r="K10" s="539">
        <v>97</v>
      </c>
      <c r="L10" s="539">
        <v>5</v>
      </c>
      <c r="M10" s="539">
        <v>10</v>
      </c>
      <c r="N10" s="539">
        <v>390</v>
      </c>
      <c r="O10" s="539">
        <v>3</v>
      </c>
      <c r="P10" s="539">
        <v>74</v>
      </c>
      <c r="Q10" s="539">
        <v>64</v>
      </c>
      <c r="R10" s="539">
        <v>10</v>
      </c>
      <c r="S10" s="474" t="s">
        <v>740</v>
      </c>
      <c r="T10" s="539">
        <v>1</v>
      </c>
      <c r="U10" s="317" t="s">
        <v>767</v>
      </c>
    </row>
    <row r="11" spans="1:21" s="150" customFormat="1" ht="13.5" customHeight="1">
      <c r="A11" s="148"/>
      <c r="B11" s="148" t="s">
        <v>117</v>
      </c>
      <c r="C11" s="326"/>
      <c r="D11" s="539">
        <v>922</v>
      </c>
      <c r="E11" s="539">
        <v>2250</v>
      </c>
      <c r="F11" s="540">
        <v>2.44</v>
      </c>
      <c r="G11" s="541">
        <v>78.9</v>
      </c>
      <c r="H11" s="541">
        <v>32.3</v>
      </c>
      <c r="I11" s="539">
        <v>507</v>
      </c>
      <c r="J11" s="474" t="s">
        <v>740</v>
      </c>
      <c r="K11" s="539">
        <v>368</v>
      </c>
      <c r="L11" s="539">
        <v>22</v>
      </c>
      <c r="M11" s="539">
        <v>25</v>
      </c>
      <c r="N11" s="539">
        <v>543</v>
      </c>
      <c r="O11" s="539">
        <v>25</v>
      </c>
      <c r="P11" s="539">
        <v>352</v>
      </c>
      <c r="Q11" s="539">
        <v>327</v>
      </c>
      <c r="R11" s="539">
        <v>25</v>
      </c>
      <c r="S11" s="474" t="s">
        <v>740</v>
      </c>
      <c r="T11" s="539">
        <v>2</v>
      </c>
      <c r="U11" s="317" t="s">
        <v>768</v>
      </c>
    </row>
    <row r="12" spans="1:21" s="150" customFormat="1" ht="13.5" customHeight="1">
      <c r="A12" s="148"/>
      <c r="B12" s="148" t="s">
        <v>120</v>
      </c>
      <c r="C12" s="149"/>
      <c r="D12" s="539">
        <v>1322</v>
      </c>
      <c r="E12" s="539">
        <v>2961</v>
      </c>
      <c r="F12" s="540">
        <v>2.24</v>
      </c>
      <c r="G12" s="541">
        <v>78.7</v>
      </c>
      <c r="H12" s="541">
        <v>35.2</v>
      </c>
      <c r="I12" s="539">
        <v>657</v>
      </c>
      <c r="J12" s="474" t="s">
        <v>740</v>
      </c>
      <c r="K12" s="539">
        <v>630</v>
      </c>
      <c r="L12" s="539">
        <v>9</v>
      </c>
      <c r="M12" s="539">
        <v>26</v>
      </c>
      <c r="N12" s="539">
        <v>712</v>
      </c>
      <c r="O12" s="539">
        <v>52</v>
      </c>
      <c r="P12" s="539">
        <v>557</v>
      </c>
      <c r="Q12" s="539">
        <v>442</v>
      </c>
      <c r="R12" s="539">
        <v>115</v>
      </c>
      <c r="S12" s="474" t="s">
        <v>740</v>
      </c>
      <c r="T12" s="539">
        <v>1</v>
      </c>
      <c r="U12" s="317" t="s">
        <v>769</v>
      </c>
    </row>
    <row r="13" spans="1:21" s="150" customFormat="1" ht="13.5" customHeight="1">
      <c r="A13" s="148"/>
      <c r="B13" s="148"/>
      <c r="C13" s="149"/>
      <c r="D13" s="539"/>
      <c r="E13" s="539"/>
      <c r="F13" s="540"/>
      <c r="G13" s="541"/>
      <c r="H13" s="541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317"/>
    </row>
    <row r="14" spans="1:21" s="150" customFormat="1" ht="13.5" customHeight="1">
      <c r="A14" s="148"/>
      <c r="B14" s="148" t="s">
        <v>124</v>
      </c>
      <c r="C14" s="149"/>
      <c r="D14" s="539">
        <v>1264</v>
      </c>
      <c r="E14" s="539">
        <v>3102</v>
      </c>
      <c r="F14" s="540">
        <v>2.45</v>
      </c>
      <c r="G14" s="541">
        <v>74.5</v>
      </c>
      <c r="H14" s="541">
        <v>30.4</v>
      </c>
      <c r="I14" s="539">
        <v>533</v>
      </c>
      <c r="J14" s="539">
        <v>193</v>
      </c>
      <c r="K14" s="539">
        <v>499</v>
      </c>
      <c r="L14" s="539">
        <v>15</v>
      </c>
      <c r="M14" s="539">
        <v>24</v>
      </c>
      <c r="N14" s="539">
        <v>599</v>
      </c>
      <c r="O14" s="539">
        <v>20</v>
      </c>
      <c r="P14" s="539">
        <v>640</v>
      </c>
      <c r="Q14" s="539">
        <v>398</v>
      </c>
      <c r="R14" s="539">
        <v>242</v>
      </c>
      <c r="S14" s="474" t="s">
        <v>740</v>
      </c>
      <c r="T14" s="539">
        <v>5</v>
      </c>
      <c r="U14" s="317" t="s">
        <v>770</v>
      </c>
    </row>
    <row r="15" spans="1:21" s="150" customFormat="1" ht="13.5" customHeight="1">
      <c r="A15" s="148"/>
      <c r="B15" s="148" t="s">
        <v>128</v>
      </c>
      <c r="C15" s="149"/>
      <c r="D15" s="539">
        <v>1115</v>
      </c>
      <c r="E15" s="539">
        <v>3309</v>
      </c>
      <c r="F15" s="540">
        <v>2.97</v>
      </c>
      <c r="G15" s="541">
        <v>109.9</v>
      </c>
      <c r="H15" s="541">
        <v>37</v>
      </c>
      <c r="I15" s="539">
        <v>1027</v>
      </c>
      <c r="J15" s="474" t="s">
        <v>740</v>
      </c>
      <c r="K15" s="539">
        <v>58</v>
      </c>
      <c r="L15" s="539">
        <v>13</v>
      </c>
      <c r="M15" s="539">
        <v>17</v>
      </c>
      <c r="N15" s="539">
        <v>1084</v>
      </c>
      <c r="O15" s="539">
        <v>3</v>
      </c>
      <c r="P15" s="539">
        <v>24</v>
      </c>
      <c r="Q15" s="539">
        <v>24</v>
      </c>
      <c r="R15" s="474" t="s">
        <v>740</v>
      </c>
      <c r="S15" s="474" t="s">
        <v>740</v>
      </c>
      <c r="T15" s="539">
        <v>4</v>
      </c>
      <c r="U15" s="317" t="s">
        <v>128</v>
      </c>
    </row>
    <row r="16" spans="1:21" s="150" customFormat="1" ht="13.5" customHeight="1">
      <c r="A16" s="148"/>
      <c r="B16" s="148" t="s">
        <v>133</v>
      </c>
      <c r="C16" s="149"/>
      <c r="D16" s="539">
        <v>266</v>
      </c>
      <c r="E16" s="539">
        <v>822</v>
      </c>
      <c r="F16" s="540">
        <v>3.09</v>
      </c>
      <c r="G16" s="541">
        <v>118.5</v>
      </c>
      <c r="H16" s="541">
        <v>38.3</v>
      </c>
      <c r="I16" s="539">
        <v>249</v>
      </c>
      <c r="J16" s="474" t="s">
        <v>740</v>
      </c>
      <c r="K16" s="539">
        <v>10</v>
      </c>
      <c r="L16" s="539">
        <v>5</v>
      </c>
      <c r="M16" s="539">
        <v>2</v>
      </c>
      <c r="N16" s="539">
        <v>266</v>
      </c>
      <c r="O16" s="474" t="s">
        <v>740</v>
      </c>
      <c r="P16" s="474" t="s">
        <v>740</v>
      </c>
      <c r="Q16" s="474" t="s">
        <v>740</v>
      </c>
      <c r="R16" s="474" t="s">
        <v>740</v>
      </c>
      <c r="S16" s="474" t="s">
        <v>740</v>
      </c>
      <c r="T16" s="474" t="s">
        <v>740</v>
      </c>
      <c r="U16" s="317" t="s">
        <v>771</v>
      </c>
    </row>
    <row r="17" spans="1:21" s="150" customFormat="1" ht="13.5" customHeight="1">
      <c r="A17" s="148"/>
      <c r="B17" s="148" t="s">
        <v>137</v>
      </c>
      <c r="C17" s="149"/>
      <c r="D17" s="539">
        <v>247</v>
      </c>
      <c r="E17" s="539">
        <v>781</v>
      </c>
      <c r="F17" s="540">
        <v>3.16</v>
      </c>
      <c r="G17" s="541">
        <v>106.9</v>
      </c>
      <c r="H17" s="541">
        <v>33.8</v>
      </c>
      <c r="I17" s="539">
        <v>241</v>
      </c>
      <c r="J17" s="474" t="s">
        <v>740</v>
      </c>
      <c r="K17" s="539">
        <v>4</v>
      </c>
      <c r="L17" s="539">
        <v>1</v>
      </c>
      <c r="M17" s="539">
        <v>1</v>
      </c>
      <c r="N17" s="539">
        <v>247</v>
      </c>
      <c r="O17" s="474" t="s">
        <v>740</v>
      </c>
      <c r="P17" s="474" t="s">
        <v>740</v>
      </c>
      <c r="Q17" s="474" t="s">
        <v>740</v>
      </c>
      <c r="R17" s="474" t="s">
        <v>740</v>
      </c>
      <c r="S17" s="474" t="s">
        <v>740</v>
      </c>
      <c r="T17" s="474" t="s">
        <v>740</v>
      </c>
      <c r="U17" s="317" t="s">
        <v>772</v>
      </c>
    </row>
    <row r="18" spans="1:21" s="150" customFormat="1" ht="13.5" customHeight="1">
      <c r="A18" s="148"/>
      <c r="B18" s="148" t="s">
        <v>140</v>
      </c>
      <c r="C18" s="149"/>
      <c r="D18" s="539">
        <v>83</v>
      </c>
      <c r="E18" s="539">
        <v>233</v>
      </c>
      <c r="F18" s="540">
        <v>2.81</v>
      </c>
      <c r="G18" s="541">
        <v>108</v>
      </c>
      <c r="H18" s="541">
        <v>38.5</v>
      </c>
      <c r="I18" s="539">
        <v>72</v>
      </c>
      <c r="J18" s="474" t="s">
        <v>740</v>
      </c>
      <c r="K18" s="539">
        <v>7</v>
      </c>
      <c r="L18" s="539">
        <v>2</v>
      </c>
      <c r="M18" s="539">
        <v>2</v>
      </c>
      <c r="N18" s="539">
        <v>77</v>
      </c>
      <c r="O18" s="539">
        <v>2</v>
      </c>
      <c r="P18" s="539">
        <v>3</v>
      </c>
      <c r="Q18" s="539">
        <v>3</v>
      </c>
      <c r="R18" s="474" t="s">
        <v>740</v>
      </c>
      <c r="S18" s="474" t="s">
        <v>740</v>
      </c>
      <c r="T18" s="539">
        <v>1</v>
      </c>
      <c r="U18" s="317" t="s">
        <v>140</v>
      </c>
    </row>
    <row r="19" spans="1:21" s="150" customFormat="1" ht="13.5" customHeight="1">
      <c r="A19" s="148"/>
      <c r="B19" s="148"/>
      <c r="C19" s="149"/>
      <c r="D19" s="539"/>
      <c r="E19" s="539"/>
      <c r="F19" s="540"/>
      <c r="G19" s="541"/>
      <c r="H19" s="541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317"/>
    </row>
    <row r="20" spans="1:21" s="150" customFormat="1" ht="13.5" customHeight="1">
      <c r="A20" s="148"/>
      <c r="B20" s="148" t="s">
        <v>145</v>
      </c>
      <c r="C20" s="149"/>
      <c r="D20" s="539">
        <v>481</v>
      </c>
      <c r="E20" s="539">
        <v>1259</v>
      </c>
      <c r="F20" s="540">
        <v>2.62</v>
      </c>
      <c r="G20" s="541">
        <v>79.1</v>
      </c>
      <c r="H20" s="541">
        <v>30.2</v>
      </c>
      <c r="I20" s="539">
        <v>227</v>
      </c>
      <c r="J20" s="474" t="s">
        <v>740</v>
      </c>
      <c r="K20" s="539">
        <v>232</v>
      </c>
      <c r="L20" s="539">
        <v>10</v>
      </c>
      <c r="M20" s="539">
        <v>12</v>
      </c>
      <c r="N20" s="539">
        <v>220</v>
      </c>
      <c r="O20" s="539">
        <v>31</v>
      </c>
      <c r="P20" s="539">
        <v>229</v>
      </c>
      <c r="Q20" s="539">
        <v>153</v>
      </c>
      <c r="R20" s="539">
        <v>76</v>
      </c>
      <c r="S20" s="474" t="s">
        <v>740</v>
      </c>
      <c r="T20" s="539">
        <v>1</v>
      </c>
      <c r="U20" s="317" t="s">
        <v>773</v>
      </c>
    </row>
    <row r="21" spans="1:21" s="150" customFormat="1" ht="13.5" customHeight="1">
      <c r="A21" s="148"/>
      <c r="B21" s="148" t="s">
        <v>149</v>
      </c>
      <c r="C21" s="149"/>
      <c r="D21" s="539">
        <v>188</v>
      </c>
      <c r="E21" s="539">
        <v>469</v>
      </c>
      <c r="F21" s="540">
        <v>2.49</v>
      </c>
      <c r="G21" s="541">
        <v>84.9</v>
      </c>
      <c r="H21" s="541">
        <v>34</v>
      </c>
      <c r="I21" s="539">
        <v>91</v>
      </c>
      <c r="J21" s="474" t="s">
        <v>740</v>
      </c>
      <c r="K21" s="539">
        <v>91</v>
      </c>
      <c r="L21" s="539">
        <v>2</v>
      </c>
      <c r="M21" s="539">
        <v>4</v>
      </c>
      <c r="N21" s="539">
        <v>111</v>
      </c>
      <c r="O21" s="539">
        <v>13</v>
      </c>
      <c r="P21" s="539">
        <v>64</v>
      </c>
      <c r="Q21" s="539">
        <v>44</v>
      </c>
      <c r="R21" s="539">
        <v>20</v>
      </c>
      <c r="S21" s="474" t="s">
        <v>740</v>
      </c>
      <c r="T21" s="474" t="s">
        <v>740</v>
      </c>
      <c r="U21" s="317" t="s">
        <v>774</v>
      </c>
    </row>
    <row r="22" spans="1:21" s="150" customFormat="1" ht="13.5" customHeight="1">
      <c r="A22" s="148"/>
      <c r="B22" s="148" t="s">
        <v>153</v>
      </c>
      <c r="C22" s="149"/>
      <c r="D22" s="539">
        <v>1306</v>
      </c>
      <c r="E22" s="539">
        <v>3488</v>
      </c>
      <c r="F22" s="540">
        <v>2.67</v>
      </c>
      <c r="G22" s="541">
        <v>91.3</v>
      </c>
      <c r="H22" s="541">
        <v>34.2</v>
      </c>
      <c r="I22" s="539">
        <v>869</v>
      </c>
      <c r="J22" s="474" t="s">
        <v>740</v>
      </c>
      <c r="K22" s="539">
        <v>385</v>
      </c>
      <c r="L22" s="539">
        <v>13</v>
      </c>
      <c r="M22" s="539">
        <v>39</v>
      </c>
      <c r="N22" s="539">
        <v>953</v>
      </c>
      <c r="O22" s="539">
        <v>21</v>
      </c>
      <c r="P22" s="539">
        <v>330</v>
      </c>
      <c r="Q22" s="539">
        <v>330</v>
      </c>
      <c r="R22" s="539" t="s">
        <v>943</v>
      </c>
      <c r="S22" s="474" t="s">
        <v>740</v>
      </c>
      <c r="T22" s="539">
        <v>2</v>
      </c>
      <c r="U22" s="317" t="s">
        <v>775</v>
      </c>
    </row>
    <row r="23" spans="1:21" s="150" customFormat="1" ht="13.5" customHeight="1">
      <c r="A23" s="148"/>
      <c r="B23" s="148" t="s">
        <v>157</v>
      </c>
      <c r="C23" s="149"/>
      <c r="D23" s="539">
        <v>466</v>
      </c>
      <c r="E23" s="539">
        <v>1284</v>
      </c>
      <c r="F23" s="540">
        <v>2.76</v>
      </c>
      <c r="G23" s="541">
        <v>111.5</v>
      </c>
      <c r="H23" s="541">
        <v>40.5</v>
      </c>
      <c r="I23" s="539">
        <v>409</v>
      </c>
      <c r="J23" s="474" t="s">
        <v>740</v>
      </c>
      <c r="K23" s="539">
        <v>40</v>
      </c>
      <c r="L23" s="539">
        <v>1</v>
      </c>
      <c r="M23" s="539">
        <v>16</v>
      </c>
      <c r="N23" s="539">
        <v>445</v>
      </c>
      <c r="O23" s="474" t="s">
        <v>740</v>
      </c>
      <c r="P23" s="539">
        <v>21</v>
      </c>
      <c r="Q23" s="539">
        <v>21</v>
      </c>
      <c r="R23" s="539" t="s">
        <v>943</v>
      </c>
      <c r="S23" s="474" t="s">
        <v>740</v>
      </c>
      <c r="T23" s="474" t="s">
        <v>740</v>
      </c>
      <c r="U23" s="317" t="s">
        <v>944</v>
      </c>
    </row>
    <row r="24" spans="1:21" s="150" customFormat="1" ht="13.5" customHeight="1">
      <c r="A24" s="148"/>
      <c r="B24" s="148" t="s">
        <v>160</v>
      </c>
      <c r="C24" s="149"/>
      <c r="D24" s="539">
        <v>408</v>
      </c>
      <c r="E24" s="539">
        <v>1040</v>
      </c>
      <c r="F24" s="540">
        <v>2.55</v>
      </c>
      <c r="G24" s="541">
        <v>96.3</v>
      </c>
      <c r="H24" s="541">
        <v>37.8</v>
      </c>
      <c r="I24" s="539">
        <v>309</v>
      </c>
      <c r="J24" s="474" t="s">
        <v>740</v>
      </c>
      <c r="K24" s="539">
        <v>87</v>
      </c>
      <c r="L24" s="539">
        <v>1</v>
      </c>
      <c r="M24" s="539">
        <v>11</v>
      </c>
      <c r="N24" s="539">
        <v>341</v>
      </c>
      <c r="O24" s="539">
        <v>3</v>
      </c>
      <c r="P24" s="539">
        <v>63</v>
      </c>
      <c r="Q24" s="539">
        <v>63</v>
      </c>
      <c r="R24" s="539" t="s">
        <v>943</v>
      </c>
      <c r="S24" s="474" t="s">
        <v>740</v>
      </c>
      <c r="T24" s="539">
        <v>1</v>
      </c>
      <c r="U24" s="317" t="s">
        <v>776</v>
      </c>
    </row>
    <row r="25" spans="1:21" s="150" customFormat="1" ht="13.5" customHeight="1">
      <c r="A25" s="148"/>
      <c r="B25" s="148"/>
      <c r="C25" s="149"/>
      <c r="D25" s="539"/>
      <c r="E25" s="539"/>
      <c r="F25" s="540"/>
      <c r="G25" s="541"/>
      <c r="H25" s="541"/>
      <c r="I25" s="539"/>
      <c r="J25" s="539"/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317"/>
    </row>
    <row r="26" spans="1:21" s="150" customFormat="1" ht="13.5" customHeight="1">
      <c r="A26" s="148"/>
      <c r="B26" s="148" t="s">
        <v>165</v>
      </c>
      <c r="C26" s="149"/>
      <c r="D26" s="539">
        <v>1105</v>
      </c>
      <c r="E26" s="539">
        <v>2802</v>
      </c>
      <c r="F26" s="540">
        <v>2.54</v>
      </c>
      <c r="G26" s="541">
        <v>95.5</v>
      </c>
      <c r="H26" s="541">
        <v>37.7</v>
      </c>
      <c r="I26" s="539">
        <v>817</v>
      </c>
      <c r="J26" s="474" t="s">
        <v>740</v>
      </c>
      <c r="K26" s="539">
        <v>242</v>
      </c>
      <c r="L26" s="539">
        <v>11</v>
      </c>
      <c r="M26" s="539">
        <v>35</v>
      </c>
      <c r="N26" s="539">
        <v>888</v>
      </c>
      <c r="O26" s="539">
        <v>4</v>
      </c>
      <c r="P26" s="539">
        <v>211</v>
      </c>
      <c r="Q26" s="539">
        <v>190</v>
      </c>
      <c r="R26" s="539">
        <v>21</v>
      </c>
      <c r="S26" s="474" t="s">
        <v>740</v>
      </c>
      <c r="T26" s="539">
        <v>2</v>
      </c>
      <c r="U26" s="317" t="s">
        <v>777</v>
      </c>
    </row>
    <row r="27" spans="1:21" s="150" customFormat="1" ht="13.5" customHeight="1">
      <c r="A27" s="148"/>
      <c r="B27" s="148" t="s">
        <v>168</v>
      </c>
      <c r="C27" s="149"/>
      <c r="D27" s="539">
        <v>610</v>
      </c>
      <c r="E27" s="539">
        <v>1755</v>
      </c>
      <c r="F27" s="540">
        <v>2.88</v>
      </c>
      <c r="G27" s="541">
        <v>98.5</v>
      </c>
      <c r="H27" s="541">
        <v>34.2</v>
      </c>
      <c r="I27" s="539">
        <v>483</v>
      </c>
      <c r="J27" s="474" t="s">
        <v>740</v>
      </c>
      <c r="K27" s="539">
        <v>101</v>
      </c>
      <c r="L27" s="539">
        <v>9</v>
      </c>
      <c r="M27" s="539">
        <v>17</v>
      </c>
      <c r="N27" s="539">
        <v>530</v>
      </c>
      <c r="O27" s="539">
        <v>6</v>
      </c>
      <c r="P27" s="539">
        <v>74</v>
      </c>
      <c r="Q27" s="539">
        <v>74</v>
      </c>
      <c r="R27" s="474" t="s">
        <v>740</v>
      </c>
      <c r="S27" s="474" t="s">
        <v>740</v>
      </c>
      <c r="T27" s="474" t="s">
        <v>740</v>
      </c>
      <c r="U27" s="317" t="s">
        <v>778</v>
      </c>
    </row>
    <row r="28" spans="1:21" s="150" customFormat="1" ht="13.5" customHeight="1">
      <c r="A28" s="148"/>
      <c r="B28" s="148" t="s">
        <v>171</v>
      </c>
      <c r="C28" s="149"/>
      <c r="D28" s="539">
        <v>1069</v>
      </c>
      <c r="E28" s="539">
        <v>2422</v>
      </c>
      <c r="F28" s="540">
        <v>2.27</v>
      </c>
      <c r="G28" s="541">
        <v>71.9</v>
      </c>
      <c r="H28" s="541">
        <v>31.7</v>
      </c>
      <c r="I28" s="539">
        <v>379</v>
      </c>
      <c r="J28" s="539">
        <v>46</v>
      </c>
      <c r="K28" s="539">
        <v>486</v>
      </c>
      <c r="L28" s="539">
        <v>135</v>
      </c>
      <c r="M28" s="539">
        <v>23</v>
      </c>
      <c r="N28" s="539">
        <v>402</v>
      </c>
      <c r="O28" s="539">
        <v>22</v>
      </c>
      <c r="P28" s="539">
        <v>640</v>
      </c>
      <c r="Q28" s="539">
        <v>336</v>
      </c>
      <c r="R28" s="539">
        <v>166</v>
      </c>
      <c r="S28" s="539">
        <v>138</v>
      </c>
      <c r="T28" s="539">
        <v>5</v>
      </c>
      <c r="U28" s="317" t="s">
        <v>779</v>
      </c>
    </row>
    <row r="29" spans="1:21" s="150" customFormat="1" ht="13.5" customHeight="1">
      <c r="A29" s="148"/>
      <c r="B29" s="148" t="s">
        <v>174</v>
      </c>
      <c r="C29" s="149"/>
      <c r="D29" s="539">
        <v>1560</v>
      </c>
      <c r="E29" s="539">
        <v>3495</v>
      </c>
      <c r="F29" s="540">
        <v>2.24</v>
      </c>
      <c r="G29" s="541">
        <v>75.3</v>
      </c>
      <c r="H29" s="541">
        <v>33.6</v>
      </c>
      <c r="I29" s="539">
        <v>655</v>
      </c>
      <c r="J29" s="539">
        <v>60</v>
      </c>
      <c r="K29" s="539">
        <v>765</v>
      </c>
      <c r="L29" s="539">
        <v>52</v>
      </c>
      <c r="M29" s="539">
        <v>28</v>
      </c>
      <c r="N29" s="539">
        <v>728</v>
      </c>
      <c r="O29" s="539">
        <v>94</v>
      </c>
      <c r="P29" s="539">
        <v>735</v>
      </c>
      <c r="Q29" s="539">
        <v>506</v>
      </c>
      <c r="R29" s="539">
        <v>189</v>
      </c>
      <c r="S29" s="539">
        <v>40</v>
      </c>
      <c r="T29" s="539">
        <v>3</v>
      </c>
      <c r="U29" s="317" t="s">
        <v>780</v>
      </c>
    </row>
    <row r="30" spans="1:21" s="150" customFormat="1" ht="13.5" customHeight="1">
      <c r="A30" s="148"/>
      <c r="B30" s="148" t="s">
        <v>177</v>
      </c>
      <c r="C30" s="149"/>
      <c r="D30" s="539">
        <v>1420</v>
      </c>
      <c r="E30" s="539">
        <v>3337</v>
      </c>
      <c r="F30" s="540">
        <v>2.35</v>
      </c>
      <c r="G30" s="541">
        <v>82.6</v>
      </c>
      <c r="H30" s="541">
        <v>35.2</v>
      </c>
      <c r="I30" s="539">
        <v>661</v>
      </c>
      <c r="J30" s="474" t="s">
        <v>740</v>
      </c>
      <c r="K30" s="539">
        <v>647</v>
      </c>
      <c r="L30" s="539">
        <v>85</v>
      </c>
      <c r="M30" s="539">
        <v>27</v>
      </c>
      <c r="N30" s="539">
        <v>715</v>
      </c>
      <c r="O30" s="539">
        <v>30</v>
      </c>
      <c r="P30" s="539">
        <v>673</v>
      </c>
      <c r="Q30" s="539">
        <v>520</v>
      </c>
      <c r="R30" s="539">
        <v>133</v>
      </c>
      <c r="S30" s="539">
        <v>20</v>
      </c>
      <c r="T30" s="539">
        <v>2</v>
      </c>
      <c r="U30" s="317" t="s">
        <v>781</v>
      </c>
    </row>
    <row r="31" spans="1:21" s="150" customFormat="1" ht="13.5" customHeight="1">
      <c r="A31" s="148"/>
      <c r="B31" s="148"/>
      <c r="C31" s="149"/>
      <c r="D31" s="539"/>
      <c r="E31" s="539"/>
      <c r="F31" s="540"/>
      <c r="G31" s="541"/>
      <c r="H31" s="541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317"/>
    </row>
    <row r="32" spans="1:21" s="150" customFormat="1" ht="13.5" customHeight="1">
      <c r="A32" s="148"/>
      <c r="B32" s="148" t="s">
        <v>183</v>
      </c>
      <c r="C32" s="149"/>
      <c r="D32" s="539">
        <v>1247</v>
      </c>
      <c r="E32" s="539">
        <v>3039</v>
      </c>
      <c r="F32" s="540">
        <v>2.44</v>
      </c>
      <c r="G32" s="541">
        <v>78.5</v>
      </c>
      <c r="H32" s="541">
        <v>32.2</v>
      </c>
      <c r="I32" s="539">
        <v>589</v>
      </c>
      <c r="J32" s="539">
        <v>244</v>
      </c>
      <c r="K32" s="539">
        <v>322</v>
      </c>
      <c r="L32" s="539">
        <v>60</v>
      </c>
      <c r="M32" s="539">
        <v>32</v>
      </c>
      <c r="N32" s="539">
        <v>662</v>
      </c>
      <c r="O32" s="539">
        <v>43</v>
      </c>
      <c r="P32" s="539">
        <v>540</v>
      </c>
      <c r="Q32" s="539">
        <v>259</v>
      </c>
      <c r="R32" s="539">
        <v>281</v>
      </c>
      <c r="S32" s="474" t="s">
        <v>740</v>
      </c>
      <c r="T32" s="539">
        <v>2</v>
      </c>
      <c r="U32" s="317" t="s">
        <v>782</v>
      </c>
    </row>
    <row r="33" spans="1:21" s="150" customFormat="1" ht="13.5" customHeight="1">
      <c r="A33" s="148"/>
      <c r="B33" s="148" t="s">
        <v>186</v>
      </c>
      <c r="C33" s="149"/>
      <c r="D33" s="539">
        <v>1004</v>
      </c>
      <c r="E33" s="539">
        <v>2560</v>
      </c>
      <c r="F33" s="540">
        <v>2.55</v>
      </c>
      <c r="G33" s="541">
        <v>92.6</v>
      </c>
      <c r="H33" s="541">
        <v>36.3</v>
      </c>
      <c r="I33" s="539">
        <v>653</v>
      </c>
      <c r="J33" s="474" t="s">
        <v>740</v>
      </c>
      <c r="K33" s="539">
        <v>267</v>
      </c>
      <c r="L33" s="539">
        <v>54</v>
      </c>
      <c r="M33" s="539">
        <v>30</v>
      </c>
      <c r="N33" s="539">
        <v>709</v>
      </c>
      <c r="O33" s="539">
        <v>32</v>
      </c>
      <c r="P33" s="539">
        <v>254</v>
      </c>
      <c r="Q33" s="539">
        <v>230</v>
      </c>
      <c r="R33" s="539">
        <v>24</v>
      </c>
      <c r="S33" s="474" t="s">
        <v>740</v>
      </c>
      <c r="T33" s="539">
        <v>9</v>
      </c>
      <c r="U33" s="317" t="s">
        <v>783</v>
      </c>
    </row>
    <row r="34" spans="1:21" s="150" customFormat="1" ht="13.5" customHeight="1">
      <c r="A34" s="148"/>
      <c r="B34" s="148" t="s">
        <v>189</v>
      </c>
      <c r="C34" s="149"/>
      <c r="D34" s="539">
        <v>603</v>
      </c>
      <c r="E34" s="539">
        <v>1714</v>
      </c>
      <c r="F34" s="540">
        <v>2.84</v>
      </c>
      <c r="G34" s="541">
        <v>108.9</v>
      </c>
      <c r="H34" s="541">
        <v>38.3</v>
      </c>
      <c r="I34" s="539">
        <v>480</v>
      </c>
      <c r="J34" s="474" t="s">
        <v>740</v>
      </c>
      <c r="K34" s="539">
        <v>98</v>
      </c>
      <c r="L34" s="539">
        <v>5</v>
      </c>
      <c r="M34" s="539">
        <v>20</v>
      </c>
      <c r="N34" s="539">
        <v>509</v>
      </c>
      <c r="O34" s="539">
        <v>15</v>
      </c>
      <c r="P34" s="539">
        <v>76</v>
      </c>
      <c r="Q34" s="539">
        <v>67</v>
      </c>
      <c r="R34" s="539">
        <v>9</v>
      </c>
      <c r="S34" s="474" t="s">
        <v>740</v>
      </c>
      <c r="T34" s="539">
        <v>3</v>
      </c>
      <c r="U34" s="317" t="s">
        <v>189</v>
      </c>
    </row>
    <row r="35" spans="1:21" s="150" customFormat="1" ht="13.5" customHeight="1">
      <c r="A35" s="148"/>
      <c r="B35" s="148" t="s">
        <v>191</v>
      </c>
      <c r="C35" s="149"/>
      <c r="D35" s="539">
        <v>815</v>
      </c>
      <c r="E35" s="539">
        <v>2070</v>
      </c>
      <c r="F35" s="540">
        <v>2.54</v>
      </c>
      <c r="G35" s="541">
        <v>87.6</v>
      </c>
      <c r="H35" s="541">
        <v>34.5</v>
      </c>
      <c r="I35" s="539">
        <v>496</v>
      </c>
      <c r="J35" s="539">
        <v>33</v>
      </c>
      <c r="K35" s="539">
        <v>247</v>
      </c>
      <c r="L35" s="539">
        <v>14</v>
      </c>
      <c r="M35" s="539">
        <v>25</v>
      </c>
      <c r="N35" s="539">
        <v>541</v>
      </c>
      <c r="O35" s="539">
        <v>54</v>
      </c>
      <c r="P35" s="539">
        <v>218</v>
      </c>
      <c r="Q35" s="539">
        <v>218</v>
      </c>
      <c r="R35" s="474" t="s">
        <v>740</v>
      </c>
      <c r="S35" s="474" t="s">
        <v>740</v>
      </c>
      <c r="T35" s="539">
        <v>2</v>
      </c>
      <c r="U35" s="317" t="s">
        <v>784</v>
      </c>
    </row>
    <row r="36" spans="1:21" s="150" customFormat="1" ht="13.5" customHeight="1">
      <c r="A36" s="148"/>
      <c r="B36" s="148" t="s">
        <v>194</v>
      </c>
      <c r="C36" s="149"/>
      <c r="D36" s="539">
        <v>215</v>
      </c>
      <c r="E36" s="539">
        <v>673</v>
      </c>
      <c r="F36" s="540">
        <v>3.13</v>
      </c>
      <c r="G36" s="541">
        <v>108.5</v>
      </c>
      <c r="H36" s="541">
        <v>34.7</v>
      </c>
      <c r="I36" s="539">
        <v>180</v>
      </c>
      <c r="J36" s="474" t="s">
        <v>740</v>
      </c>
      <c r="K36" s="539">
        <v>26</v>
      </c>
      <c r="L36" s="539">
        <v>2</v>
      </c>
      <c r="M36" s="539">
        <v>7</v>
      </c>
      <c r="N36" s="539">
        <v>206</v>
      </c>
      <c r="O36" s="539">
        <v>1</v>
      </c>
      <c r="P36" s="539">
        <v>7</v>
      </c>
      <c r="Q36" s="539">
        <v>7</v>
      </c>
      <c r="R36" s="474" t="s">
        <v>740</v>
      </c>
      <c r="S36" s="474" t="s">
        <v>740</v>
      </c>
      <c r="T36" s="539">
        <v>1</v>
      </c>
      <c r="U36" s="317" t="s">
        <v>785</v>
      </c>
    </row>
    <row r="37" spans="1:21" s="150" customFormat="1" ht="13.5" customHeight="1">
      <c r="A37" s="148"/>
      <c r="B37" s="148"/>
      <c r="C37" s="149"/>
      <c r="D37" s="539"/>
      <c r="E37" s="539"/>
      <c r="F37" s="540"/>
      <c r="G37" s="541"/>
      <c r="H37" s="541"/>
      <c r="I37" s="539"/>
      <c r="J37" s="539"/>
      <c r="K37" s="539"/>
      <c r="L37" s="539"/>
      <c r="M37" s="539"/>
      <c r="N37" s="539"/>
      <c r="O37" s="539"/>
      <c r="P37" s="539"/>
      <c r="Q37" s="539"/>
      <c r="R37" s="539"/>
      <c r="S37" s="539"/>
      <c r="T37" s="539"/>
      <c r="U37" s="317"/>
    </row>
    <row r="38" spans="1:21" s="150" customFormat="1" ht="13.5" customHeight="1">
      <c r="A38" s="148"/>
      <c r="B38" s="148" t="s">
        <v>201</v>
      </c>
      <c r="C38" s="149"/>
      <c r="D38" s="539">
        <v>333</v>
      </c>
      <c r="E38" s="539">
        <v>999</v>
      </c>
      <c r="F38" s="540">
        <v>3</v>
      </c>
      <c r="G38" s="541">
        <v>112.2</v>
      </c>
      <c r="H38" s="541">
        <v>37.4</v>
      </c>
      <c r="I38" s="539">
        <v>291</v>
      </c>
      <c r="J38" s="474" t="s">
        <v>740</v>
      </c>
      <c r="K38" s="539">
        <v>30</v>
      </c>
      <c r="L38" s="539">
        <v>4</v>
      </c>
      <c r="M38" s="539">
        <v>8</v>
      </c>
      <c r="N38" s="539">
        <v>306</v>
      </c>
      <c r="O38" s="474" t="s">
        <v>740</v>
      </c>
      <c r="P38" s="539">
        <v>25</v>
      </c>
      <c r="Q38" s="539">
        <v>16</v>
      </c>
      <c r="R38" s="539">
        <v>9</v>
      </c>
      <c r="S38" s="474" t="s">
        <v>740</v>
      </c>
      <c r="T38" s="539">
        <v>2</v>
      </c>
      <c r="U38" s="317" t="s">
        <v>786</v>
      </c>
    </row>
    <row r="39" spans="1:21" s="150" customFormat="1" ht="13.5" customHeight="1">
      <c r="A39" s="148"/>
      <c r="B39" s="148" t="s">
        <v>205</v>
      </c>
      <c r="C39" s="149"/>
      <c r="D39" s="539">
        <v>556</v>
      </c>
      <c r="E39" s="539">
        <v>1651</v>
      </c>
      <c r="F39" s="540">
        <v>2.97</v>
      </c>
      <c r="G39" s="541">
        <v>103.9</v>
      </c>
      <c r="H39" s="541">
        <v>35</v>
      </c>
      <c r="I39" s="539">
        <v>485</v>
      </c>
      <c r="J39" s="474" t="s">
        <v>740</v>
      </c>
      <c r="K39" s="539">
        <v>48</v>
      </c>
      <c r="L39" s="539">
        <v>13</v>
      </c>
      <c r="M39" s="539">
        <v>10</v>
      </c>
      <c r="N39" s="539">
        <v>492</v>
      </c>
      <c r="O39" s="474" t="s">
        <v>740</v>
      </c>
      <c r="P39" s="539">
        <v>64</v>
      </c>
      <c r="Q39" s="539">
        <v>31</v>
      </c>
      <c r="R39" s="539">
        <v>4</v>
      </c>
      <c r="S39" s="539">
        <v>29</v>
      </c>
      <c r="T39" s="474" t="s">
        <v>740</v>
      </c>
      <c r="U39" s="317" t="s">
        <v>787</v>
      </c>
    </row>
    <row r="40" spans="1:21" s="150" customFormat="1" ht="13.5" customHeight="1">
      <c r="A40" s="148"/>
      <c r="B40" s="148" t="s">
        <v>209</v>
      </c>
      <c r="C40" s="149"/>
      <c r="D40" s="539">
        <v>444</v>
      </c>
      <c r="E40" s="539">
        <v>1337</v>
      </c>
      <c r="F40" s="540">
        <v>3.01</v>
      </c>
      <c r="G40" s="541">
        <v>108.6</v>
      </c>
      <c r="H40" s="541">
        <v>36.1</v>
      </c>
      <c r="I40" s="539">
        <v>381</v>
      </c>
      <c r="J40" s="474" t="s">
        <v>740</v>
      </c>
      <c r="K40" s="539">
        <v>42</v>
      </c>
      <c r="L40" s="539">
        <v>12</v>
      </c>
      <c r="M40" s="539">
        <v>9</v>
      </c>
      <c r="N40" s="539">
        <v>412</v>
      </c>
      <c r="O40" s="539">
        <v>1</v>
      </c>
      <c r="P40" s="539">
        <v>31</v>
      </c>
      <c r="Q40" s="539">
        <v>31</v>
      </c>
      <c r="R40" s="539" t="s">
        <v>943</v>
      </c>
      <c r="S40" s="474" t="s">
        <v>740</v>
      </c>
      <c r="T40" s="474" t="s">
        <v>740</v>
      </c>
      <c r="U40" s="317" t="s">
        <v>788</v>
      </c>
    </row>
    <row r="41" spans="1:21" s="150" customFormat="1" ht="13.5" customHeight="1">
      <c r="A41" s="148"/>
      <c r="B41" s="148" t="s">
        <v>211</v>
      </c>
      <c r="C41" s="149"/>
      <c r="D41" s="474" t="s">
        <v>740</v>
      </c>
      <c r="E41" s="474" t="s">
        <v>740</v>
      </c>
      <c r="F41" s="474" t="s">
        <v>740</v>
      </c>
      <c r="G41" s="474" t="s">
        <v>740</v>
      </c>
      <c r="H41" s="474" t="s">
        <v>740</v>
      </c>
      <c r="I41" s="474" t="s">
        <v>740</v>
      </c>
      <c r="J41" s="474" t="s">
        <v>740</v>
      </c>
      <c r="K41" s="474" t="s">
        <v>740</v>
      </c>
      <c r="L41" s="474" t="s">
        <v>740</v>
      </c>
      <c r="M41" s="474" t="s">
        <v>740</v>
      </c>
      <c r="N41" s="474" t="s">
        <v>740</v>
      </c>
      <c r="O41" s="474" t="s">
        <v>740</v>
      </c>
      <c r="P41" s="474" t="s">
        <v>740</v>
      </c>
      <c r="Q41" s="474" t="s">
        <v>740</v>
      </c>
      <c r="R41" s="474" t="s">
        <v>740</v>
      </c>
      <c r="S41" s="474" t="s">
        <v>740</v>
      </c>
      <c r="T41" s="474" t="s">
        <v>740</v>
      </c>
      <c r="U41" s="317" t="s">
        <v>211</v>
      </c>
    </row>
    <row r="42" spans="1:21" s="150" customFormat="1" ht="13.5" customHeight="1">
      <c r="A42" s="148"/>
      <c r="B42" s="148" t="s">
        <v>214</v>
      </c>
      <c r="C42" s="149"/>
      <c r="D42" s="474" t="s">
        <v>740</v>
      </c>
      <c r="E42" s="474" t="s">
        <v>740</v>
      </c>
      <c r="F42" s="474" t="s">
        <v>740</v>
      </c>
      <c r="G42" s="474" t="s">
        <v>740</v>
      </c>
      <c r="H42" s="474" t="s">
        <v>740</v>
      </c>
      <c r="I42" s="474" t="s">
        <v>740</v>
      </c>
      <c r="J42" s="474" t="s">
        <v>740</v>
      </c>
      <c r="K42" s="474" t="s">
        <v>740</v>
      </c>
      <c r="L42" s="474" t="s">
        <v>740</v>
      </c>
      <c r="M42" s="474" t="s">
        <v>740</v>
      </c>
      <c r="N42" s="474" t="s">
        <v>740</v>
      </c>
      <c r="O42" s="474" t="s">
        <v>740</v>
      </c>
      <c r="P42" s="474" t="s">
        <v>740</v>
      </c>
      <c r="Q42" s="474" t="s">
        <v>740</v>
      </c>
      <c r="R42" s="474" t="s">
        <v>740</v>
      </c>
      <c r="S42" s="474" t="s">
        <v>740</v>
      </c>
      <c r="T42" s="474" t="s">
        <v>740</v>
      </c>
      <c r="U42" s="317" t="s">
        <v>789</v>
      </c>
    </row>
    <row r="43" spans="1:21" s="150" customFormat="1" ht="13.5" customHeight="1">
      <c r="A43" s="148"/>
      <c r="B43" s="148"/>
      <c r="C43" s="149"/>
      <c r="D43" s="539"/>
      <c r="E43" s="539"/>
      <c r="F43" s="540"/>
      <c r="G43" s="541"/>
      <c r="H43" s="541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317"/>
    </row>
    <row r="44" spans="1:21" s="150" customFormat="1" ht="13.5" customHeight="1">
      <c r="A44" s="148"/>
      <c r="B44" s="148" t="s">
        <v>221</v>
      </c>
      <c r="C44" s="149"/>
      <c r="D44" s="539">
        <v>495</v>
      </c>
      <c r="E44" s="539">
        <v>1438</v>
      </c>
      <c r="F44" s="540">
        <v>2.91</v>
      </c>
      <c r="G44" s="541">
        <v>118.4</v>
      </c>
      <c r="H44" s="541">
        <v>40.8</v>
      </c>
      <c r="I44" s="539">
        <v>385</v>
      </c>
      <c r="J44" s="474" t="s">
        <v>740</v>
      </c>
      <c r="K44" s="539">
        <v>78</v>
      </c>
      <c r="L44" s="539">
        <v>13</v>
      </c>
      <c r="M44" s="539">
        <v>19</v>
      </c>
      <c r="N44" s="539">
        <v>408</v>
      </c>
      <c r="O44" s="539">
        <v>4</v>
      </c>
      <c r="P44" s="539">
        <v>81</v>
      </c>
      <c r="Q44" s="539">
        <v>72</v>
      </c>
      <c r="R44" s="539">
        <v>9</v>
      </c>
      <c r="S44" s="474" t="s">
        <v>740</v>
      </c>
      <c r="T44" s="539">
        <v>2</v>
      </c>
      <c r="U44" s="317" t="s">
        <v>221</v>
      </c>
    </row>
    <row r="45" spans="1:21" s="150" customFormat="1" ht="13.5" customHeight="1">
      <c r="A45" s="148"/>
      <c r="B45" s="148" t="s">
        <v>225</v>
      </c>
      <c r="C45" s="149"/>
      <c r="D45" s="539">
        <v>3299</v>
      </c>
      <c r="E45" s="539">
        <v>8991</v>
      </c>
      <c r="F45" s="540">
        <v>2.73</v>
      </c>
      <c r="G45" s="541">
        <v>103.5</v>
      </c>
      <c r="H45" s="541">
        <v>38</v>
      </c>
      <c r="I45" s="539">
        <v>2469</v>
      </c>
      <c r="J45" s="539">
        <v>9</v>
      </c>
      <c r="K45" s="539">
        <v>666</v>
      </c>
      <c r="L45" s="539">
        <v>80</v>
      </c>
      <c r="M45" s="539">
        <v>75</v>
      </c>
      <c r="N45" s="539">
        <v>2641</v>
      </c>
      <c r="O45" s="539">
        <v>52</v>
      </c>
      <c r="P45" s="539">
        <v>593</v>
      </c>
      <c r="Q45" s="539">
        <v>463</v>
      </c>
      <c r="R45" s="539">
        <v>130</v>
      </c>
      <c r="S45" s="474" t="s">
        <v>740</v>
      </c>
      <c r="T45" s="539">
        <v>13</v>
      </c>
      <c r="U45" s="317" t="s">
        <v>225</v>
      </c>
    </row>
    <row r="46" spans="1:21" s="150" customFormat="1" ht="13.5" customHeight="1">
      <c r="A46" s="148"/>
      <c r="B46" s="148" t="s">
        <v>945</v>
      </c>
      <c r="C46" s="149"/>
      <c r="D46" s="539">
        <v>943</v>
      </c>
      <c r="E46" s="539">
        <v>2431</v>
      </c>
      <c r="F46" s="540">
        <v>2.58</v>
      </c>
      <c r="G46" s="541">
        <v>99.8</v>
      </c>
      <c r="H46" s="541">
        <v>38.7</v>
      </c>
      <c r="I46" s="539">
        <v>627</v>
      </c>
      <c r="J46" s="474" t="s">
        <v>740</v>
      </c>
      <c r="K46" s="539">
        <v>255</v>
      </c>
      <c r="L46" s="539">
        <v>23</v>
      </c>
      <c r="M46" s="539">
        <v>38</v>
      </c>
      <c r="N46" s="539">
        <v>690</v>
      </c>
      <c r="O46" s="539">
        <v>4</v>
      </c>
      <c r="P46" s="539">
        <v>244</v>
      </c>
      <c r="Q46" s="539">
        <v>158</v>
      </c>
      <c r="R46" s="539">
        <v>63</v>
      </c>
      <c r="S46" s="539">
        <v>23</v>
      </c>
      <c r="T46" s="539">
        <v>5</v>
      </c>
      <c r="U46" s="317" t="s">
        <v>228</v>
      </c>
    </row>
    <row r="47" spans="1:21" s="150" customFormat="1" ht="13.5" customHeight="1">
      <c r="A47" s="148"/>
      <c r="B47" s="148" t="s">
        <v>230</v>
      </c>
      <c r="C47" s="149"/>
      <c r="D47" s="539">
        <v>224</v>
      </c>
      <c r="E47" s="539">
        <v>617</v>
      </c>
      <c r="F47" s="540">
        <v>2.75</v>
      </c>
      <c r="G47" s="541">
        <v>99.7</v>
      </c>
      <c r="H47" s="541">
        <v>36.2</v>
      </c>
      <c r="I47" s="539">
        <v>162</v>
      </c>
      <c r="J47" s="474" t="s">
        <v>740</v>
      </c>
      <c r="K47" s="539">
        <v>54</v>
      </c>
      <c r="L47" s="474" t="s">
        <v>740</v>
      </c>
      <c r="M47" s="539">
        <v>8</v>
      </c>
      <c r="N47" s="539">
        <v>164</v>
      </c>
      <c r="O47" s="539">
        <v>10</v>
      </c>
      <c r="P47" s="539">
        <v>50</v>
      </c>
      <c r="Q47" s="539">
        <v>50</v>
      </c>
      <c r="R47" s="474" t="s">
        <v>740</v>
      </c>
      <c r="S47" s="474" t="s">
        <v>740</v>
      </c>
      <c r="T47" s="474" t="s">
        <v>740</v>
      </c>
      <c r="U47" s="317" t="s">
        <v>230</v>
      </c>
    </row>
    <row r="48" spans="1:21" s="150" customFormat="1" ht="13.5" customHeight="1">
      <c r="A48" s="148"/>
      <c r="B48" s="148" t="s">
        <v>232</v>
      </c>
      <c r="C48" s="149"/>
      <c r="D48" s="539">
        <v>796</v>
      </c>
      <c r="E48" s="539">
        <v>1936</v>
      </c>
      <c r="F48" s="540">
        <v>2.43</v>
      </c>
      <c r="G48" s="541">
        <v>80.3</v>
      </c>
      <c r="H48" s="541">
        <v>33</v>
      </c>
      <c r="I48" s="539">
        <v>393</v>
      </c>
      <c r="J48" s="474" t="s">
        <v>740</v>
      </c>
      <c r="K48" s="539">
        <v>370</v>
      </c>
      <c r="L48" s="539">
        <v>18</v>
      </c>
      <c r="M48" s="539">
        <v>15</v>
      </c>
      <c r="N48" s="539">
        <v>442</v>
      </c>
      <c r="O48" s="539">
        <v>38</v>
      </c>
      <c r="P48" s="539">
        <v>312</v>
      </c>
      <c r="Q48" s="539">
        <v>284</v>
      </c>
      <c r="R48" s="539">
        <v>28</v>
      </c>
      <c r="S48" s="474" t="s">
        <v>740</v>
      </c>
      <c r="T48" s="539">
        <v>4</v>
      </c>
      <c r="U48" s="317" t="s">
        <v>790</v>
      </c>
    </row>
    <row r="49" spans="1:21" s="150" customFormat="1" ht="13.5" customHeight="1">
      <c r="A49" s="148"/>
      <c r="B49" s="148"/>
      <c r="C49" s="149"/>
      <c r="D49" s="539"/>
      <c r="E49" s="539"/>
      <c r="F49" s="540"/>
      <c r="G49" s="541"/>
      <c r="H49" s="541"/>
      <c r="I49" s="539"/>
      <c r="J49" s="539"/>
      <c r="K49" s="539"/>
      <c r="L49" s="539"/>
      <c r="M49" s="539"/>
      <c r="N49" s="539"/>
      <c r="O49" s="539"/>
      <c r="P49" s="539"/>
      <c r="Q49" s="539"/>
      <c r="R49" s="539"/>
      <c r="S49" s="539"/>
      <c r="T49" s="539"/>
      <c r="U49" s="317"/>
    </row>
    <row r="50" spans="1:21" s="150" customFormat="1" ht="13.5" customHeight="1">
      <c r="A50" s="148"/>
      <c r="B50" s="148" t="s">
        <v>239</v>
      </c>
      <c r="C50" s="149"/>
      <c r="D50" s="539">
        <v>1299</v>
      </c>
      <c r="E50" s="539">
        <v>3044</v>
      </c>
      <c r="F50" s="540">
        <v>2.34</v>
      </c>
      <c r="G50" s="541">
        <v>76.6</v>
      </c>
      <c r="H50" s="541">
        <v>32.7</v>
      </c>
      <c r="I50" s="539">
        <v>563</v>
      </c>
      <c r="J50" s="474" t="s">
        <v>740</v>
      </c>
      <c r="K50" s="539">
        <v>573</v>
      </c>
      <c r="L50" s="539">
        <v>125</v>
      </c>
      <c r="M50" s="539">
        <v>38</v>
      </c>
      <c r="N50" s="539">
        <v>678</v>
      </c>
      <c r="O50" s="539">
        <v>56</v>
      </c>
      <c r="P50" s="539">
        <v>560</v>
      </c>
      <c r="Q50" s="539">
        <v>403</v>
      </c>
      <c r="R50" s="539">
        <v>82</v>
      </c>
      <c r="S50" s="539">
        <v>75</v>
      </c>
      <c r="T50" s="539">
        <v>5</v>
      </c>
      <c r="U50" s="317" t="s">
        <v>791</v>
      </c>
    </row>
    <row r="51" spans="1:21" s="150" customFormat="1" ht="13.5" customHeight="1">
      <c r="A51" s="148"/>
      <c r="B51" s="148" t="s">
        <v>243</v>
      </c>
      <c r="C51" s="149"/>
      <c r="D51" s="539">
        <v>1065</v>
      </c>
      <c r="E51" s="539">
        <v>2476</v>
      </c>
      <c r="F51" s="540">
        <v>2.32</v>
      </c>
      <c r="G51" s="541">
        <v>75.5</v>
      </c>
      <c r="H51" s="541">
        <v>32.5</v>
      </c>
      <c r="I51" s="539">
        <v>445</v>
      </c>
      <c r="J51" s="474" t="s">
        <v>740</v>
      </c>
      <c r="K51" s="539">
        <v>577</v>
      </c>
      <c r="L51" s="539">
        <v>16</v>
      </c>
      <c r="M51" s="539">
        <v>27</v>
      </c>
      <c r="N51" s="539">
        <v>475</v>
      </c>
      <c r="O51" s="539">
        <v>27</v>
      </c>
      <c r="P51" s="539">
        <v>560</v>
      </c>
      <c r="Q51" s="539">
        <v>413</v>
      </c>
      <c r="R51" s="539">
        <v>147</v>
      </c>
      <c r="S51" s="474" t="s">
        <v>740</v>
      </c>
      <c r="T51" s="539">
        <v>3</v>
      </c>
      <c r="U51" s="317" t="s">
        <v>792</v>
      </c>
    </row>
    <row r="52" spans="1:21" s="150" customFormat="1" ht="13.5" customHeight="1">
      <c r="A52" s="148"/>
      <c r="B52" s="148" t="s">
        <v>247</v>
      </c>
      <c r="C52" s="149"/>
      <c r="D52" s="539">
        <v>1284</v>
      </c>
      <c r="E52" s="539">
        <v>3005</v>
      </c>
      <c r="F52" s="540">
        <v>2.34</v>
      </c>
      <c r="G52" s="541">
        <v>77.3</v>
      </c>
      <c r="H52" s="541">
        <v>33</v>
      </c>
      <c r="I52" s="539">
        <v>614</v>
      </c>
      <c r="J52" s="474" t="s">
        <v>740</v>
      </c>
      <c r="K52" s="539">
        <v>639</v>
      </c>
      <c r="L52" s="539">
        <v>13</v>
      </c>
      <c r="M52" s="539">
        <v>18</v>
      </c>
      <c r="N52" s="539">
        <v>660</v>
      </c>
      <c r="O52" s="539">
        <v>40</v>
      </c>
      <c r="P52" s="539">
        <v>578</v>
      </c>
      <c r="Q52" s="539">
        <v>456</v>
      </c>
      <c r="R52" s="539">
        <v>122</v>
      </c>
      <c r="S52" s="474" t="s">
        <v>740</v>
      </c>
      <c r="T52" s="539">
        <v>6</v>
      </c>
      <c r="U52" s="317" t="s">
        <v>793</v>
      </c>
    </row>
    <row r="53" spans="1:21" s="150" customFormat="1" ht="13.5" customHeight="1">
      <c r="A53" s="148"/>
      <c r="B53" s="148" t="s">
        <v>250</v>
      </c>
      <c r="C53" s="149"/>
      <c r="D53" s="539">
        <v>1830</v>
      </c>
      <c r="E53" s="539">
        <v>4035</v>
      </c>
      <c r="F53" s="540">
        <v>2.2</v>
      </c>
      <c r="G53" s="541">
        <v>76.7</v>
      </c>
      <c r="H53" s="541">
        <v>34.8</v>
      </c>
      <c r="I53" s="539">
        <v>952</v>
      </c>
      <c r="J53" s="474" t="s">
        <v>740</v>
      </c>
      <c r="K53" s="539">
        <v>769</v>
      </c>
      <c r="L53" s="539">
        <v>27</v>
      </c>
      <c r="M53" s="539">
        <v>82</v>
      </c>
      <c r="N53" s="539">
        <v>1106</v>
      </c>
      <c r="O53" s="539">
        <v>82</v>
      </c>
      <c r="P53" s="539">
        <v>634</v>
      </c>
      <c r="Q53" s="539">
        <v>550</v>
      </c>
      <c r="R53" s="539">
        <v>84</v>
      </c>
      <c r="S53" s="474" t="s">
        <v>740</v>
      </c>
      <c r="T53" s="539">
        <v>8</v>
      </c>
      <c r="U53" s="317" t="s">
        <v>250</v>
      </c>
    </row>
    <row r="54" spans="1:21" s="150" customFormat="1" ht="13.5" customHeight="1">
      <c r="A54" s="148"/>
      <c r="B54" s="148" t="s">
        <v>252</v>
      </c>
      <c r="C54" s="149"/>
      <c r="D54" s="539">
        <v>1793</v>
      </c>
      <c r="E54" s="539">
        <v>4196</v>
      </c>
      <c r="F54" s="540">
        <v>2.34</v>
      </c>
      <c r="G54" s="541">
        <v>79.4</v>
      </c>
      <c r="H54" s="541">
        <v>33.9</v>
      </c>
      <c r="I54" s="539">
        <v>926</v>
      </c>
      <c r="J54" s="474" t="s">
        <v>740</v>
      </c>
      <c r="K54" s="539">
        <v>810</v>
      </c>
      <c r="L54" s="539">
        <v>19</v>
      </c>
      <c r="M54" s="539">
        <v>38</v>
      </c>
      <c r="N54" s="539">
        <v>976</v>
      </c>
      <c r="O54" s="539">
        <v>90</v>
      </c>
      <c r="P54" s="539">
        <v>726</v>
      </c>
      <c r="Q54" s="539">
        <v>599</v>
      </c>
      <c r="R54" s="539">
        <v>127</v>
      </c>
      <c r="S54" s="474" t="s">
        <v>740</v>
      </c>
      <c r="T54" s="539">
        <v>1</v>
      </c>
      <c r="U54" s="317" t="s">
        <v>252</v>
      </c>
    </row>
    <row r="55" spans="1:21" s="150" customFormat="1" ht="13.5" customHeight="1">
      <c r="A55" s="148"/>
      <c r="B55" s="148"/>
      <c r="C55" s="149"/>
      <c r="D55" s="539"/>
      <c r="E55" s="539"/>
      <c r="F55" s="540"/>
      <c r="G55" s="541"/>
      <c r="H55" s="541"/>
      <c r="I55" s="539"/>
      <c r="J55" s="539"/>
      <c r="K55" s="539"/>
      <c r="L55" s="539"/>
      <c r="M55" s="539"/>
      <c r="N55" s="539"/>
      <c r="O55" s="539"/>
      <c r="P55" s="539"/>
      <c r="Q55" s="539"/>
      <c r="R55" s="539"/>
      <c r="S55" s="539"/>
      <c r="T55" s="539"/>
      <c r="U55" s="317"/>
    </row>
    <row r="56" spans="1:21" s="150" customFormat="1" ht="13.5" customHeight="1">
      <c r="A56" s="148"/>
      <c r="B56" s="148"/>
      <c r="C56" s="149"/>
      <c r="D56" s="539"/>
      <c r="E56" s="539"/>
      <c r="F56" s="540"/>
      <c r="G56" s="541"/>
      <c r="H56" s="541"/>
      <c r="I56" s="539"/>
      <c r="J56" s="539"/>
      <c r="K56" s="539"/>
      <c r="L56" s="539"/>
      <c r="M56" s="539"/>
      <c r="N56" s="539"/>
      <c r="O56" s="539"/>
      <c r="P56" s="539"/>
      <c r="Q56" s="539"/>
      <c r="R56" s="539"/>
      <c r="S56" s="539"/>
      <c r="T56" s="539"/>
      <c r="U56" s="317"/>
    </row>
    <row r="57" spans="1:21" s="150" customFormat="1" ht="13.5" customHeight="1">
      <c r="A57" s="148"/>
      <c r="B57" s="148"/>
      <c r="C57" s="149"/>
      <c r="D57" s="545"/>
      <c r="E57" s="539"/>
      <c r="F57" s="540"/>
      <c r="G57" s="541"/>
      <c r="H57" s="541"/>
      <c r="I57" s="539"/>
      <c r="J57" s="539"/>
      <c r="K57" s="539"/>
      <c r="L57" s="539"/>
      <c r="M57" s="539"/>
      <c r="N57" s="539"/>
      <c r="O57" s="539"/>
      <c r="P57" s="539"/>
      <c r="Q57" s="539"/>
      <c r="R57" s="539"/>
      <c r="S57" s="539"/>
      <c r="T57" s="539"/>
      <c r="U57" s="317"/>
    </row>
    <row r="58" spans="1:21" s="150" customFormat="1" ht="13.5" customHeight="1">
      <c r="A58" s="155"/>
      <c r="B58" s="155"/>
      <c r="C58" s="156"/>
      <c r="D58" s="546"/>
      <c r="E58" s="547"/>
      <c r="F58" s="548"/>
      <c r="G58" s="549"/>
      <c r="H58" s="549"/>
      <c r="I58" s="547"/>
      <c r="J58" s="547"/>
      <c r="K58" s="547"/>
      <c r="L58" s="547"/>
      <c r="M58" s="547"/>
      <c r="N58" s="547"/>
      <c r="O58" s="547"/>
      <c r="P58" s="547"/>
      <c r="Q58" s="547"/>
      <c r="R58" s="547"/>
      <c r="S58" s="547"/>
      <c r="T58" s="547"/>
      <c r="U58" s="320"/>
    </row>
    <row r="59" ht="11.25">
      <c r="F59" s="138"/>
    </row>
  </sheetData>
  <mergeCells count="5">
    <mergeCell ref="U4:U5"/>
    <mergeCell ref="D3:H3"/>
    <mergeCell ref="Q5:S5"/>
    <mergeCell ref="P5:P6"/>
    <mergeCell ref="N3:S3"/>
  </mergeCells>
  <printOptions/>
  <pageMargins left="0.44" right="0.35" top="0.5" bottom="0.58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7.50390625" defaultRowHeight="13.5"/>
  <cols>
    <col min="1" max="1" width="23.25390625" style="31" customWidth="1"/>
    <col min="2" max="7" width="10.375" style="31" customWidth="1"/>
    <col min="8" max="8" width="8.375" style="31" customWidth="1"/>
    <col min="9" max="16384" width="7.50390625" style="31" customWidth="1"/>
  </cols>
  <sheetData>
    <row r="1" s="1" customFormat="1" ht="16.5" customHeight="1">
      <c r="A1" s="1" t="s">
        <v>946</v>
      </c>
    </row>
    <row r="2" s="1" customFormat="1" ht="16.5" customHeight="1">
      <c r="A2" s="1" t="s">
        <v>947</v>
      </c>
    </row>
    <row r="3" spans="1:8" ht="8.25" customHeight="1">
      <c r="A3" s="449"/>
      <c r="B3" s="449"/>
      <c r="C3" s="449"/>
      <c r="D3" s="449"/>
      <c r="E3" s="449"/>
      <c r="F3" s="449"/>
      <c r="G3" s="449"/>
      <c r="H3" s="449"/>
    </row>
    <row r="4" spans="1:8" s="337" customFormat="1" ht="15.75" customHeight="1">
      <c r="A4" s="385" t="s">
        <v>948</v>
      </c>
      <c r="B4" s="390" t="s">
        <v>949</v>
      </c>
      <c r="C4" s="387" t="s">
        <v>821</v>
      </c>
      <c r="D4" s="550"/>
      <c r="E4" s="550"/>
      <c r="F4" s="550"/>
      <c r="G4" s="550"/>
      <c r="H4" s="551" t="s">
        <v>950</v>
      </c>
    </row>
    <row r="5" spans="1:8" s="337" customFormat="1" ht="15.75" customHeight="1">
      <c r="A5" s="365"/>
      <c r="B5" s="552"/>
      <c r="C5" s="390" t="s">
        <v>951</v>
      </c>
      <c r="D5" s="390" t="s">
        <v>822</v>
      </c>
      <c r="E5" s="416" t="s">
        <v>823</v>
      </c>
      <c r="F5" s="390" t="s">
        <v>824</v>
      </c>
      <c r="G5" s="390" t="s">
        <v>814</v>
      </c>
      <c r="H5" s="553"/>
    </row>
    <row r="6" spans="1:8" s="337" customFormat="1" ht="15.75" customHeight="1">
      <c r="A6" s="365"/>
      <c r="B6" s="552"/>
      <c r="C6" s="552"/>
      <c r="D6" s="552"/>
      <c r="E6" s="418" t="s">
        <v>825</v>
      </c>
      <c r="F6" s="552"/>
      <c r="G6" s="552"/>
      <c r="H6" s="553"/>
    </row>
    <row r="7" spans="1:8" s="337" customFormat="1" ht="15.75" customHeight="1">
      <c r="A7" s="370"/>
      <c r="B7" s="554"/>
      <c r="C7" s="554"/>
      <c r="D7" s="554"/>
      <c r="E7" s="433" t="s">
        <v>826</v>
      </c>
      <c r="F7" s="554"/>
      <c r="G7" s="554"/>
      <c r="H7" s="555"/>
    </row>
    <row r="8" spans="1:8" ht="12" customHeight="1">
      <c r="A8" s="339"/>
      <c r="B8" s="556"/>
      <c r="C8" s="557"/>
      <c r="D8" s="557"/>
      <c r="E8" s="557"/>
      <c r="F8" s="557"/>
      <c r="G8" s="557"/>
      <c r="H8" s="557"/>
    </row>
    <row r="9" spans="1:8" s="288" customFormat="1" ht="12" customHeight="1">
      <c r="A9" s="286" t="s">
        <v>952</v>
      </c>
      <c r="B9" s="558">
        <v>119618</v>
      </c>
      <c r="C9" s="519">
        <v>116744</v>
      </c>
      <c r="D9" s="519">
        <v>62224</v>
      </c>
      <c r="E9" s="519">
        <v>7059</v>
      </c>
      <c r="F9" s="519">
        <v>41485</v>
      </c>
      <c r="G9" s="519">
        <v>5976</v>
      </c>
      <c r="H9" s="519">
        <v>2874</v>
      </c>
    </row>
    <row r="10" spans="1:8" s="288" customFormat="1" ht="12" customHeight="1">
      <c r="A10" s="286"/>
      <c r="B10" s="558"/>
      <c r="C10" s="519"/>
      <c r="D10" s="519"/>
      <c r="E10" s="519"/>
      <c r="F10" s="519"/>
      <c r="G10" s="519"/>
      <c r="H10" s="519"/>
    </row>
    <row r="11" spans="1:8" s="288" customFormat="1" ht="12" customHeight="1">
      <c r="A11" s="286" t="s">
        <v>953</v>
      </c>
      <c r="B11" s="558">
        <v>3266</v>
      </c>
      <c r="C11" s="519">
        <v>2837</v>
      </c>
      <c r="D11" s="519">
        <v>20</v>
      </c>
      <c r="E11" s="519">
        <v>9</v>
      </c>
      <c r="F11" s="519">
        <v>2702</v>
      </c>
      <c r="G11" s="519">
        <v>106</v>
      </c>
      <c r="H11" s="519">
        <v>429</v>
      </c>
    </row>
    <row r="12" spans="1:8" s="288" customFormat="1" ht="12" customHeight="1">
      <c r="A12" s="286" t="s">
        <v>827</v>
      </c>
      <c r="B12" s="558">
        <v>7735</v>
      </c>
      <c r="C12" s="519">
        <v>7406</v>
      </c>
      <c r="D12" s="519">
        <v>276</v>
      </c>
      <c r="E12" s="519">
        <v>325</v>
      </c>
      <c r="F12" s="519">
        <v>6640</v>
      </c>
      <c r="G12" s="519">
        <v>165</v>
      </c>
      <c r="H12" s="519">
        <v>329</v>
      </c>
    </row>
    <row r="13" spans="1:8" s="288" customFormat="1" ht="12" customHeight="1">
      <c r="A13" s="286" t="s">
        <v>828</v>
      </c>
      <c r="B13" s="558">
        <v>13545</v>
      </c>
      <c r="C13" s="519">
        <v>13030</v>
      </c>
      <c r="D13" s="519">
        <v>1044</v>
      </c>
      <c r="E13" s="519">
        <v>1212</v>
      </c>
      <c r="F13" s="519">
        <v>10269</v>
      </c>
      <c r="G13" s="519">
        <v>505</v>
      </c>
      <c r="H13" s="519">
        <v>515</v>
      </c>
    </row>
    <row r="14" spans="1:8" s="288" customFormat="1" ht="12" customHeight="1">
      <c r="A14" s="286" t="s">
        <v>829</v>
      </c>
      <c r="B14" s="558">
        <v>13493</v>
      </c>
      <c r="C14" s="519">
        <v>13113</v>
      </c>
      <c r="D14" s="519">
        <v>1641</v>
      </c>
      <c r="E14" s="519">
        <v>1552</v>
      </c>
      <c r="F14" s="519">
        <v>8976</v>
      </c>
      <c r="G14" s="519">
        <v>944</v>
      </c>
      <c r="H14" s="519">
        <v>380</v>
      </c>
    </row>
    <row r="15" spans="1:8" s="288" customFormat="1" ht="12" customHeight="1">
      <c r="A15" s="286" t="s">
        <v>830</v>
      </c>
      <c r="B15" s="558">
        <v>9705</v>
      </c>
      <c r="C15" s="519">
        <v>9467</v>
      </c>
      <c r="D15" s="519">
        <v>2150</v>
      </c>
      <c r="E15" s="519">
        <v>1223</v>
      </c>
      <c r="F15" s="519">
        <v>4760</v>
      </c>
      <c r="G15" s="519">
        <v>1334</v>
      </c>
      <c r="H15" s="519">
        <v>238</v>
      </c>
    </row>
    <row r="16" spans="1:8" s="288" customFormat="1" ht="12" customHeight="1">
      <c r="A16" s="286"/>
      <c r="B16" s="558"/>
      <c r="C16" s="519"/>
      <c r="D16" s="519"/>
      <c r="E16" s="519"/>
      <c r="F16" s="519"/>
      <c r="G16" s="519"/>
      <c r="H16" s="519"/>
    </row>
    <row r="17" spans="1:8" s="288" customFormat="1" ht="12" customHeight="1">
      <c r="A17" s="286" t="s">
        <v>831</v>
      </c>
      <c r="B17" s="558">
        <v>10596</v>
      </c>
      <c r="C17" s="519">
        <v>10279</v>
      </c>
      <c r="D17" s="519">
        <v>3975</v>
      </c>
      <c r="E17" s="519">
        <v>2140</v>
      </c>
      <c r="F17" s="519">
        <v>2901</v>
      </c>
      <c r="G17" s="519">
        <v>1263</v>
      </c>
      <c r="H17" s="519">
        <v>317</v>
      </c>
    </row>
    <row r="18" spans="1:8" s="288" customFormat="1" ht="12" customHeight="1">
      <c r="A18" s="286" t="s">
        <v>832</v>
      </c>
      <c r="B18" s="558">
        <v>8041</v>
      </c>
      <c r="C18" s="519">
        <v>7882</v>
      </c>
      <c r="D18" s="519">
        <v>4942</v>
      </c>
      <c r="E18" s="519">
        <v>528</v>
      </c>
      <c r="F18" s="519">
        <v>1603</v>
      </c>
      <c r="G18" s="519">
        <v>809</v>
      </c>
      <c r="H18" s="519">
        <v>159</v>
      </c>
    </row>
    <row r="19" spans="1:8" s="288" customFormat="1" ht="12" customHeight="1">
      <c r="A19" s="286" t="s">
        <v>833</v>
      </c>
      <c r="B19" s="558">
        <v>7642</v>
      </c>
      <c r="C19" s="519">
        <v>7508</v>
      </c>
      <c r="D19" s="519">
        <v>5991</v>
      </c>
      <c r="E19" s="519">
        <v>53</v>
      </c>
      <c r="F19" s="519">
        <v>1203</v>
      </c>
      <c r="G19" s="519">
        <v>261</v>
      </c>
      <c r="H19" s="519">
        <v>134</v>
      </c>
    </row>
    <row r="20" spans="1:8" s="288" customFormat="1" ht="12" customHeight="1">
      <c r="A20" s="286" t="s">
        <v>834</v>
      </c>
      <c r="B20" s="558">
        <v>10847</v>
      </c>
      <c r="C20" s="519">
        <v>10697</v>
      </c>
      <c r="D20" s="519">
        <v>9500</v>
      </c>
      <c r="E20" s="519">
        <v>16</v>
      </c>
      <c r="F20" s="519">
        <v>967</v>
      </c>
      <c r="G20" s="519">
        <v>214</v>
      </c>
      <c r="H20" s="519">
        <v>150</v>
      </c>
    </row>
    <row r="21" spans="1:8" s="288" customFormat="1" ht="12" customHeight="1">
      <c r="A21" s="286" t="s">
        <v>835</v>
      </c>
      <c r="B21" s="558">
        <v>13931</v>
      </c>
      <c r="C21" s="519">
        <v>13847</v>
      </c>
      <c r="D21" s="519">
        <v>12967</v>
      </c>
      <c r="E21" s="519">
        <v>1</v>
      </c>
      <c r="F21" s="519">
        <v>714</v>
      </c>
      <c r="G21" s="519">
        <v>165</v>
      </c>
      <c r="H21" s="519">
        <v>84</v>
      </c>
    </row>
    <row r="22" spans="1:8" s="288" customFormat="1" ht="12" customHeight="1">
      <c r="A22" s="286"/>
      <c r="B22" s="558"/>
      <c r="C22" s="519"/>
      <c r="D22" s="519"/>
      <c r="E22" s="519"/>
      <c r="F22" s="519"/>
      <c r="G22" s="519"/>
      <c r="H22" s="519"/>
    </row>
    <row r="23" spans="1:8" s="288" customFormat="1" ht="12" customHeight="1">
      <c r="A23" s="286" t="s">
        <v>836</v>
      </c>
      <c r="B23" s="558">
        <v>12306</v>
      </c>
      <c r="C23" s="519">
        <v>12212</v>
      </c>
      <c r="D23" s="519">
        <v>11613</v>
      </c>
      <c r="E23" s="519" t="s">
        <v>132</v>
      </c>
      <c r="F23" s="519">
        <v>488</v>
      </c>
      <c r="G23" s="519">
        <v>111</v>
      </c>
      <c r="H23" s="519">
        <v>94</v>
      </c>
    </row>
    <row r="24" spans="1:8" s="288" customFormat="1" ht="12" customHeight="1">
      <c r="A24" s="286" t="s">
        <v>837</v>
      </c>
      <c r="B24" s="558">
        <v>6210</v>
      </c>
      <c r="C24" s="519">
        <v>6165</v>
      </c>
      <c r="D24" s="519">
        <v>5879</v>
      </c>
      <c r="E24" s="519" t="s">
        <v>132</v>
      </c>
      <c r="F24" s="519">
        <v>224</v>
      </c>
      <c r="G24" s="519">
        <v>62</v>
      </c>
      <c r="H24" s="519">
        <v>45</v>
      </c>
    </row>
    <row r="25" spans="1:8" s="288" customFormat="1" ht="12" customHeight="1">
      <c r="A25" s="286" t="s">
        <v>838</v>
      </c>
      <c r="B25" s="558">
        <v>1449</v>
      </c>
      <c r="C25" s="519">
        <v>1449</v>
      </c>
      <c r="D25" s="519">
        <v>1400</v>
      </c>
      <c r="E25" s="519" t="s">
        <v>132</v>
      </c>
      <c r="F25" s="519">
        <v>37</v>
      </c>
      <c r="G25" s="519">
        <v>12</v>
      </c>
      <c r="H25" s="519" t="s">
        <v>132</v>
      </c>
    </row>
    <row r="26" spans="1:8" s="288" customFormat="1" ht="12" customHeight="1">
      <c r="A26" s="286" t="s">
        <v>954</v>
      </c>
      <c r="B26" s="558">
        <v>852</v>
      </c>
      <c r="C26" s="519">
        <v>852</v>
      </c>
      <c r="D26" s="519">
        <v>826</v>
      </c>
      <c r="E26" s="519" t="s">
        <v>132</v>
      </c>
      <c r="F26" s="519">
        <v>1</v>
      </c>
      <c r="G26" s="519">
        <v>25</v>
      </c>
      <c r="H26" s="519" t="s">
        <v>132</v>
      </c>
    </row>
    <row r="27" spans="1:8" s="288" customFormat="1" ht="12" customHeight="1">
      <c r="A27" s="286"/>
      <c r="B27" s="558"/>
      <c r="C27" s="519"/>
      <c r="D27" s="519"/>
      <c r="E27" s="519"/>
      <c r="F27" s="519"/>
      <c r="G27" s="519"/>
      <c r="H27" s="519"/>
    </row>
    <row r="28" spans="1:8" s="288" customFormat="1" ht="12" customHeight="1">
      <c r="A28" s="286" t="s">
        <v>955</v>
      </c>
      <c r="B28" s="558">
        <v>277435</v>
      </c>
      <c r="C28" s="519">
        <v>271202</v>
      </c>
      <c r="D28" s="519">
        <v>162272</v>
      </c>
      <c r="E28" s="519">
        <v>15479</v>
      </c>
      <c r="F28" s="519">
        <v>78843</v>
      </c>
      <c r="G28" s="519">
        <v>14608</v>
      </c>
      <c r="H28" s="519">
        <v>6233</v>
      </c>
    </row>
    <row r="29" spans="1:8" s="288" customFormat="1" ht="12" customHeight="1">
      <c r="A29" s="286"/>
      <c r="B29" s="558"/>
      <c r="C29" s="519"/>
      <c r="D29" s="519"/>
      <c r="E29" s="519"/>
      <c r="F29" s="519"/>
      <c r="G29" s="519"/>
      <c r="H29" s="519"/>
    </row>
    <row r="30" spans="1:8" s="288" customFormat="1" ht="12" customHeight="1">
      <c r="A30" s="286" t="s">
        <v>953</v>
      </c>
      <c r="B30" s="558">
        <v>3640</v>
      </c>
      <c r="C30" s="519">
        <v>3098</v>
      </c>
      <c r="D30" s="519">
        <v>27</v>
      </c>
      <c r="E30" s="519">
        <v>14</v>
      </c>
      <c r="F30" s="519">
        <v>2940</v>
      </c>
      <c r="G30" s="519">
        <v>117</v>
      </c>
      <c r="H30" s="519">
        <v>542</v>
      </c>
    </row>
    <row r="31" spans="1:8" s="288" customFormat="1" ht="12" customHeight="1">
      <c r="A31" s="286" t="s">
        <v>827</v>
      </c>
      <c r="B31" s="558">
        <v>9933</v>
      </c>
      <c r="C31" s="519">
        <v>9394</v>
      </c>
      <c r="D31" s="519">
        <v>480</v>
      </c>
      <c r="E31" s="519">
        <v>532</v>
      </c>
      <c r="F31" s="519">
        <v>8168</v>
      </c>
      <c r="G31" s="519">
        <v>214</v>
      </c>
      <c r="H31" s="519">
        <v>539</v>
      </c>
    </row>
    <row r="32" spans="1:8" s="288" customFormat="1" ht="12" customHeight="1">
      <c r="A32" s="286" t="s">
        <v>828</v>
      </c>
      <c r="B32" s="558">
        <v>22812</v>
      </c>
      <c r="C32" s="519">
        <v>21786</v>
      </c>
      <c r="D32" s="519">
        <v>1904</v>
      </c>
      <c r="E32" s="519">
        <v>2167</v>
      </c>
      <c r="F32" s="519">
        <v>16828</v>
      </c>
      <c r="G32" s="519">
        <v>887</v>
      </c>
      <c r="H32" s="519">
        <v>1026</v>
      </c>
    </row>
    <row r="33" spans="1:8" s="288" customFormat="1" ht="12" customHeight="1">
      <c r="A33" s="286" t="s">
        <v>829</v>
      </c>
      <c r="B33" s="558">
        <v>27825</v>
      </c>
      <c r="C33" s="519">
        <v>26922</v>
      </c>
      <c r="D33" s="519">
        <v>3253</v>
      </c>
      <c r="E33" s="519">
        <v>2919</v>
      </c>
      <c r="F33" s="519">
        <v>18854</v>
      </c>
      <c r="G33" s="519">
        <v>1896</v>
      </c>
      <c r="H33" s="519">
        <v>903</v>
      </c>
    </row>
    <row r="34" spans="1:8" s="288" customFormat="1" ht="12" customHeight="1">
      <c r="A34" s="286" t="s">
        <v>830</v>
      </c>
      <c r="B34" s="558">
        <v>21973</v>
      </c>
      <c r="C34" s="519">
        <v>21367</v>
      </c>
      <c r="D34" s="519">
        <v>4444</v>
      </c>
      <c r="E34" s="519">
        <v>2742</v>
      </c>
      <c r="F34" s="519">
        <v>10763</v>
      </c>
      <c r="G34" s="519">
        <v>3418</v>
      </c>
      <c r="H34" s="519">
        <v>606</v>
      </c>
    </row>
    <row r="35" spans="1:8" s="288" customFormat="1" ht="12" customHeight="1">
      <c r="A35" s="286"/>
      <c r="B35" s="558"/>
      <c r="C35" s="519"/>
      <c r="D35" s="519"/>
      <c r="E35" s="519"/>
      <c r="F35" s="519"/>
      <c r="G35" s="519"/>
      <c r="H35" s="519"/>
    </row>
    <row r="36" spans="1:8" s="288" customFormat="1" ht="12" customHeight="1">
      <c r="A36" s="286" t="s">
        <v>831</v>
      </c>
      <c r="B36" s="558">
        <v>25366</v>
      </c>
      <c r="C36" s="519">
        <v>24544</v>
      </c>
      <c r="D36" s="519">
        <v>8691</v>
      </c>
      <c r="E36" s="519">
        <v>5432</v>
      </c>
      <c r="F36" s="519">
        <v>7047</v>
      </c>
      <c r="G36" s="519">
        <v>3374</v>
      </c>
      <c r="H36" s="519">
        <v>822</v>
      </c>
    </row>
    <row r="37" spans="1:8" s="288" customFormat="1" ht="12" customHeight="1">
      <c r="A37" s="286" t="s">
        <v>832</v>
      </c>
      <c r="B37" s="558">
        <v>19616</v>
      </c>
      <c r="C37" s="519">
        <v>19207</v>
      </c>
      <c r="D37" s="519">
        <v>11300</v>
      </c>
      <c r="E37" s="519">
        <v>1471</v>
      </c>
      <c r="F37" s="519">
        <v>4135</v>
      </c>
      <c r="G37" s="519">
        <v>2301</v>
      </c>
      <c r="H37" s="519">
        <v>409</v>
      </c>
    </row>
    <row r="38" spans="1:8" s="288" customFormat="1" ht="12" customHeight="1">
      <c r="A38" s="286" t="s">
        <v>833</v>
      </c>
      <c r="B38" s="558">
        <v>18892</v>
      </c>
      <c r="C38" s="519">
        <v>18519</v>
      </c>
      <c r="D38" s="519">
        <v>14464</v>
      </c>
      <c r="E38" s="519">
        <v>149</v>
      </c>
      <c r="F38" s="519">
        <v>3205</v>
      </c>
      <c r="G38" s="519">
        <v>701</v>
      </c>
      <c r="H38" s="519">
        <v>373</v>
      </c>
    </row>
    <row r="39" spans="1:8" s="288" customFormat="1" ht="12" customHeight="1">
      <c r="A39" s="286" t="s">
        <v>834</v>
      </c>
      <c r="B39" s="558">
        <v>28283</v>
      </c>
      <c r="C39" s="519">
        <v>27867</v>
      </c>
      <c r="D39" s="519">
        <v>24499</v>
      </c>
      <c r="E39" s="519">
        <v>50</v>
      </c>
      <c r="F39" s="519">
        <v>2700</v>
      </c>
      <c r="G39" s="519">
        <v>618</v>
      </c>
      <c r="H39" s="519">
        <v>416</v>
      </c>
    </row>
    <row r="40" spans="1:8" s="288" customFormat="1" ht="12" customHeight="1">
      <c r="A40" s="286" t="s">
        <v>835</v>
      </c>
      <c r="B40" s="558">
        <v>38137</v>
      </c>
      <c r="C40" s="519">
        <v>37915</v>
      </c>
      <c r="D40" s="519">
        <v>35393</v>
      </c>
      <c r="E40" s="519">
        <v>3</v>
      </c>
      <c r="F40" s="519">
        <v>2054</v>
      </c>
      <c r="G40" s="519">
        <v>465</v>
      </c>
      <c r="H40" s="519">
        <v>222</v>
      </c>
    </row>
    <row r="41" spans="1:8" s="288" customFormat="1" ht="12" customHeight="1">
      <c r="A41" s="286"/>
      <c r="B41" s="558"/>
      <c r="C41" s="519"/>
      <c r="D41" s="519"/>
      <c r="E41" s="519"/>
      <c r="F41" s="519"/>
      <c r="G41" s="519"/>
      <c r="H41" s="519"/>
    </row>
    <row r="42" spans="1:8" s="288" customFormat="1" ht="12" customHeight="1">
      <c r="A42" s="286" t="s">
        <v>836</v>
      </c>
      <c r="B42" s="558">
        <v>35348</v>
      </c>
      <c r="C42" s="519">
        <v>35099</v>
      </c>
      <c r="D42" s="519">
        <v>33404</v>
      </c>
      <c r="E42" s="519" t="s">
        <v>132</v>
      </c>
      <c r="F42" s="519">
        <v>1386</v>
      </c>
      <c r="G42" s="519">
        <v>309</v>
      </c>
      <c r="H42" s="519">
        <v>249</v>
      </c>
    </row>
    <row r="43" spans="1:8" s="288" customFormat="1" ht="12" customHeight="1">
      <c r="A43" s="286" t="s">
        <v>837</v>
      </c>
      <c r="B43" s="558">
        <v>18517</v>
      </c>
      <c r="C43" s="519">
        <v>18391</v>
      </c>
      <c r="D43" s="519">
        <v>17544</v>
      </c>
      <c r="E43" s="519" t="s">
        <v>132</v>
      </c>
      <c r="F43" s="519">
        <v>651</v>
      </c>
      <c r="G43" s="519">
        <v>196</v>
      </c>
      <c r="H43" s="519">
        <v>126</v>
      </c>
    </row>
    <row r="44" spans="1:8" s="288" customFormat="1" ht="12" customHeight="1">
      <c r="A44" s="286" t="s">
        <v>838</v>
      </c>
      <c r="B44" s="558">
        <v>4504</v>
      </c>
      <c r="C44" s="519">
        <v>4504</v>
      </c>
      <c r="D44" s="519">
        <v>4362</v>
      </c>
      <c r="E44" s="519" t="s">
        <v>132</v>
      </c>
      <c r="F44" s="519">
        <v>109</v>
      </c>
      <c r="G44" s="519">
        <v>33</v>
      </c>
      <c r="H44" s="519" t="s">
        <v>132</v>
      </c>
    </row>
    <row r="45" spans="1:8" s="288" customFormat="1" ht="12" customHeight="1">
      <c r="A45" s="286" t="s">
        <v>954</v>
      </c>
      <c r="B45" s="558">
        <v>2589</v>
      </c>
      <c r="C45" s="519">
        <v>2589</v>
      </c>
      <c r="D45" s="519">
        <v>2507</v>
      </c>
      <c r="E45" s="519" t="s">
        <v>132</v>
      </c>
      <c r="F45" s="519">
        <v>3</v>
      </c>
      <c r="G45" s="519">
        <v>79</v>
      </c>
      <c r="H45" s="519" t="s">
        <v>132</v>
      </c>
    </row>
    <row r="46" spans="1:8" ht="12" customHeight="1">
      <c r="A46" s="559"/>
      <c r="B46" s="560"/>
      <c r="C46" s="449"/>
      <c r="D46" s="449"/>
      <c r="E46" s="449"/>
      <c r="F46" s="449"/>
      <c r="G46" s="449"/>
      <c r="H46" s="449"/>
    </row>
    <row r="47" spans="1:8" ht="12" customHeight="1">
      <c r="A47" s="344"/>
      <c r="B47" s="343"/>
      <c r="C47" s="336"/>
      <c r="D47" s="336"/>
      <c r="E47" s="336"/>
      <c r="F47" s="336"/>
      <c r="G47" s="336"/>
      <c r="H47" s="336"/>
    </row>
    <row r="48" spans="1:8" ht="12" customHeight="1">
      <c r="A48" s="287" t="s">
        <v>956</v>
      </c>
      <c r="B48" s="558">
        <v>39647</v>
      </c>
      <c r="C48" s="519">
        <v>38976</v>
      </c>
      <c r="D48" s="519">
        <v>29660</v>
      </c>
      <c r="E48" s="519">
        <v>2394</v>
      </c>
      <c r="F48" s="519">
        <v>6691</v>
      </c>
      <c r="G48" s="519">
        <v>231</v>
      </c>
      <c r="H48" s="519">
        <v>671</v>
      </c>
    </row>
    <row r="49" spans="1:8" ht="12" customHeight="1">
      <c r="A49" s="26" t="s">
        <v>957</v>
      </c>
      <c r="B49" s="558"/>
      <c r="C49" s="519"/>
      <c r="D49" s="519"/>
      <c r="E49" s="519"/>
      <c r="F49" s="519"/>
      <c r="G49" s="519"/>
      <c r="H49" s="519"/>
    </row>
    <row r="50" spans="1:8" ht="7.5" customHeight="1">
      <c r="A50" s="287"/>
      <c r="B50" s="558"/>
      <c r="C50" s="519"/>
      <c r="D50" s="519"/>
      <c r="E50" s="519"/>
      <c r="F50" s="519"/>
      <c r="G50" s="519"/>
      <c r="H50" s="519"/>
    </row>
    <row r="51" spans="1:8" ht="12" customHeight="1">
      <c r="A51" s="287" t="s">
        <v>958</v>
      </c>
      <c r="B51" s="558">
        <v>366</v>
      </c>
      <c r="C51" s="519">
        <v>243</v>
      </c>
      <c r="D51" s="519">
        <v>9</v>
      </c>
      <c r="E51" s="519">
        <v>4</v>
      </c>
      <c r="F51" s="519">
        <v>226</v>
      </c>
      <c r="G51" s="519">
        <v>4</v>
      </c>
      <c r="H51" s="519">
        <v>123</v>
      </c>
    </row>
    <row r="52" spans="1:8" ht="12" customHeight="1">
      <c r="A52" s="287" t="s">
        <v>827</v>
      </c>
      <c r="B52" s="558">
        <v>1357</v>
      </c>
      <c r="C52" s="519">
        <v>1275</v>
      </c>
      <c r="D52" s="519">
        <v>144</v>
      </c>
      <c r="E52" s="519">
        <v>158</v>
      </c>
      <c r="F52" s="519">
        <v>965</v>
      </c>
      <c r="G52" s="519">
        <v>8</v>
      </c>
      <c r="H52" s="519">
        <v>82</v>
      </c>
    </row>
    <row r="53" spans="1:8" ht="12" customHeight="1">
      <c r="A53" s="287" t="s">
        <v>828</v>
      </c>
      <c r="B53" s="558">
        <v>2987</v>
      </c>
      <c r="C53" s="519">
        <v>2848</v>
      </c>
      <c r="D53" s="519">
        <v>598</v>
      </c>
      <c r="E53" s="519">
        <v>565</v>
      </c>
      <c r="F53" s="519">
        <v>1663</v>
      </c>
      <c r="G53" s="519">
        <v>22</v>
      </c>
      <c r="H53" s="519">
        <v>139</v>
      </c>
    </row>
    <row r="54" spans="1:8" ht="12" customHeight="1">
      <c r="A54" s="287" t="s">
        <v>829</v>
      </c>
      <c r="B54" s="558">
        <v>3004</v>
      </c>
      <c r="C54" s="519">
        <v>2926</v>
      </c>
      <c r="D54" s="519">
        <v>945</v>
      </c>
      <c r="E54" s="519">
        <v>603</v>
      </c>
      <c r="F54" s="519">
        <v>1361</v>
      </c>
      <c r="G54" s="519">
        <v>17</v>
      </c>
      <c r="H54" s="519">
        <v>78</v>
      </c>
    </row>
    <row r="55" spans="1:8" ht="12" customHeight="1">
      <c r="A55" s="287" t="s">
        <v>830</v>
      </c>
      <c r="B55" s="558">
        <v>2325</v>
      </c>
      <c r="C55" s="519">
        <v>2285</v>
      </c>
      <c r="D55" s="519">
        <v>1171</v>
      </c>
      <c r="E55" s="519">
        <v>319</v>
      </c>
      <c r="F55" s="519">
        <v>771</v>
      </c>
      <c r="G55" s="519">
        <v>24</v>
      </c>
      <c r="H55" s="519">
        <v>40</v>
      </c>
    </row>
    <row r="56" spans="1:8" ht="12" customHeight="1">
      <c r="A56" s="287"/>
      <c r="B56" s="558"/>
      <c r="C56" s="519"/>
      <c r="D56" s="519"/>
      <c r="E56" s="519"/>
      <c r="F56" s="519"/>
      <c r="G56" s="519"/>
      <c r="H56" s="519"/>
    </row>
    <row r="57" spans="1:8" ht="12" customHeight="1">
      <c r="A57" s="287" t="s">
        <v>831</v>
      </c>
      <c r="B57" s="558">
        <v>3358</v>
      </c>
      <c r="C57" s="519">
        <v>3284</v>
      </c>
      <c r="D57" s="519">
        <v>2095</v>
      </c>
      <c r="E57" s="519">
        <v>602</v>
      </c>
      <c r="F57" s="519">
        <v>545</v>
      </c>
      <c r="G57" s="519">
        <v>42</v>
      </c>
      <c r="H57" s="519">
        <v>74</v>
      </c>
    </row>
    <row r="58" spans="1:8" ht="12" customHeight="1">
      <c r="A58" s="287" t="s">
        <v>832</v>
      </c>
      <c r="B58" s="558">
        <v>2895</v>
      </c>
      <c r="C58" s="519">
        <v>2858</v>
      </c>
      <c r="D58" s="519">
        <v>2391</v>
      </c>
      <c r="E58" s="519">
        <v>128</v>
      </c>
      <c r="F58" s="519">
        <v>319</v>
      </c>
      <c r="G58" s="519">
        <v>20</v>
      </c>
      <c r="H58" s="519">
        <v>37</v>
      </c>
    </row>
    <row r="59" spans="1:8" ht="12" customHeight="1">
      <c r="A59" s="287" t="s">
        <v>833</v>
      </c>
      <c r="B59" s="558">
        <v>3278</v>
      </c>
      <c r="C59" s="519">
        <v>3249</v>
      </c>
      <c r="D59" s="519">
        <v>2948</v>
      </c>
      <c r="E59" s="519">
        <v>12</v>
      </c>
      <c r="F59" s="519">
        <v>280</v>
      </c>
      <c r="G59" s="519">
        <v>9</v>
      </c>
      <c r="H59" s="519">
        <v>29</v>
      </c>
    </row>
    <row r="60" spans="1:8" ht="12" customHeight="1">
      <c r="A60" s="287" t="s">
        <v>834</v>
      </c>
      <c r="B60" s="558">
        <v>4431</v>
      </c>
      <c r="C60" s="519">
        <v>4405</v>
      </c>
      <c r="D60" s="519">
        <v>4185</v>
      </c>
      <c r="E60" s="519">
        <v>3</v>
      </c>
      <c r="F60" s="519">
        <v>203</v>
      </c>
      <c r="G60" s="519">
        <v>14</v>
      </c>
      <c r="H60" s="519">
        <v>26</v>
      </c>
    </row>
    <row r="61" spans="1:8" ht="12" customHeight="1">
      <c r="A61" s="287" t="s">
        <v>835</v>
      </c>
      <c r="B61" s="558">
        <v>5856</v>
      </c>
      <c r="C61" s="519">
        <v>5840</v>
      </c>
      <c r="D61" s="519">
        <v>5658</v>
      </c>
      <c r="E61" s="519" t="s">
        <v>132</v>
      </c>
      <c r="F61" s="519">
        <v>163</v>
      </c>
      <c r="G61" s="519">
        <v>19</v>
      </c>
      <c r="H61" s="519">
        <v>16</v>
      </c>
    </row>
    <row r="62" spans="1:8" ht="12" customHeight="1">
      <c r="A62" s="287"/>
      <c r="B62" s="558"/>
      <c r="C62" s="519"/>
      <c r="D62" s="519"/>
      <c r="E62" s="519"/>
      <c r="F62" s="519"/>
      <c r="G62" s="519"/>
      <c r="H62" s="519"/>
    </row>
    <row r="63" spans="1:8" ht="12" customHeight="1">
      <c r="A63" s="287" t="s">
        <v>836</v>
      </c>
      <c r="B63" s="558">
        <v>5595</v>
      </c>
      <c r="C63" s="519">
        <v>5571</v>
      </c>
      <c r="D63" s="519">
        <v>5426</v>
      </c>
      <c r="E63" s="519" t="s">
        <v>132</v>
      </c>
      <c r="F63" s="519">
        <v>128</v>
      </c>
      <c r="G63" s="519">
        <v>17</v>
      </c>
      <c r="H63" s="519">
        <v>24</v>
      </c>
    </row>
    <row r="64" spans="1:8" ht="12" customHeight="1">
      <c r="A64" s="287" t="s">
        <v>837</v>
      </c>
      <c r="B64" s="558">
        <v>3003</v>
      </c>
      <c r="C64" s="519">
        <v>3000</v>
      </c>
      <c r="D64" s="519">
        <v>2932</v>
      </c>
      <c r="E64" s="519" t="s">
        <v>132</v>
      </c>
      <c r="F64" s="519">
        <v>53</v>
      </c>
      <c r="G64" s="519">
        <v>15</v>
      </c>
      <c r="H64" s="519">
        <v>3</v>
      </c>
    </row>
    <row r="65" spans="1:8" ht="12" customHeight="1">
      <c r="A65" s="287" t="s">
        <v>838</v>
      </c>
      <c r="B65" s="558">
        <v>737</v>
      </c>
      <c r="C65" s="519">
        <v>737</v>
      </c>
      <c r="D65" s="519">
        <v>717</v>
      </c>
      <c r="E65" s="519" t="s">
        <v>132</v>
      </c>
      <c r="F65" s="519">
        <v>14</v>
      </c>
      <c r="G65" s="519">
        <v>6</v>
      </c>
      <c r="H65" s="519" t="s">
        <v>132</v>
      </c>
    </row>
    <row r="66" spans="1:8" ht="12" customHeight="1">
      <c r="A66" s="287" t="s">
        <v>959</v>
      </c>
      <c r="B66" s="558">
        <v>455</v>
      </c>
      <c r="C66" s="519">
        <v>455</v>
      </c>
      <c r="D66" s="519">
        <v>441</v>
      </c>
      <c r="E66" s="519" t="s">
        <v>132</v>
      </c>
      <c r="F66" s="519" t="s">
        <v>132</v>
      </c>
      <c r="G66" s="519">
        <v>14</v>
      </c>
      <c r="H66" s="519" t="s">
        <v>132</v>
      </c>
    </row>
    <row r="67" spans="1:8" ht="13.5">
      <c r="A67" s="352"/>
      <c r="B67" s="561"/>
      <c r="C67" s="354"/>
      <c r="D67" s="354"/>
      <c r="E67" s="354"/>
      <c r="F67" s="354"/>
      <c r="G67" s="354"/>
      <c r="H67" s="354"/>
    </row>
  </sheetData>
  <mergeCells count="8">
    <mergeCell ref="A4:A7"/>
    <mergeCell ref="B4:B7"/>
    <mergeCell ref="C5:C7"/>
    <mergeCell ref="D5:D7"/>
    <mergeCell ref="F5:F7"/>
    <mergeCell ref="G5:G7"/>
    <mergeCell ref="H4:H7"/>
    <mergeCell ref="C4:G4"/>
  </mergeCells>
  <printOptions/>
  <pageMargins left="0.45" right="0.53" top="0.53" bottom="0.67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7.50390625" defaultRowHeight="13.5"/>
  <cols>
    <col min="1" max="1" width="24.125" style="0" customWidth="1"/>
    <col min="2" max="8" width="8.875" style="0" customWidth="1"/>
    <col min="9" max="9" width="3.50390625" style="0" customWidth="1"/>
    <col min="10" max="10" width="35.875" style="0" customWidth="1"/>
  </cols>
  <sheetData>
    <row r="1" s="1" customFormat="1" ht="16.5" customHeight="1">
      <c r="A1" s="1" t="s">
        <v>960</v>
      </c>
    </row>
    <row r="2" s="1" customFormat="1" ht="5.25" customHeight="1"/>
    <row r="3" s="1" customFormat="1" ht="16.5" customHeight="1">
      <c r="A3" s="1" t="s">
        <v>984</v>
      </c>
    </row>
    <row r="4" spans="1:8" ht="5.25" customHeight="1">
      <c r="A4" s="329"/>
      <c r="B4" s="329"/>
      <c r="C4" s="329"/>
      <c r="D4" s="329"/>
      <c r="E4" s="329"/>
      <c r="F4" s="329"/>
      <c r="G4" s="329"/>
      <c r="H4" s="329"/>
    </row>
    <row r="5" spans="1:9" s="565" customFormat="1" ht="15.75" customHeight="1">
      <c r="A5" s="562"/>
      <c r="B5" s="563"/>
      <c r="C5" s="563"/>
      <c r="D5" s="563"/>
      <c r="E5" s="563"/>
      <c r="F5" s="563"/>
      <c r="G5" s="563"/>
      <c r="H5" s="563" t="s">
        <v>961</v>
      </c>
      <c r="I5" s="564"/>
    </row>
    <row r="6" spans="1:9" s="565" customFormat="1" ht="15.75" customHeight="1">
      <c r="A6" s="564" t="s">
        <v>985</v>
      </c>
      <c r="B6" s="566" t="s">
        <v>986</v>
      </c>
      <c r="C6" s="566" t="s">
        <v>987</v>
      </c>
      <c r="D6" s="566" t="s">
        <v>988</v>
      </c>
      <c r="E6" s="566" t="s">
        <v>989</v>
      </c>
      <c r="F6" s="566" t="s">
        <v>990</v>
      </c>
      <c r="G6" s="566" t="s">
        <v>991</v>
      </c>
      <c r="H6" s="566" t="s">
        <v>992</v>
      </c>
      <c r="I6" s="564"/>
    </row>
    <row r="7" spans="1:9" s="565" customFormat="1" ht="15.75" customHeight="1">
      <c r="A7" s="567"/>
      <c r="B7" s="568"/>
      <c r="C7" s="568"/>
      <c r="D7" s="568"/>
      <c r="E7" s="568"/>
      <c r="F7" s="568"/>
      <c r="G7" s="568"/>
      <c r="H7" s="568"/>
      <c r="I7" s="564"/>
    </row>
    <row r="8" spans="1:9" s="572" customFormat="1" ht="15.75" customHeight="1">
      <c r="A8" s="569"/>
      <c r="B8" s="570"/>
      <c r="C8" s="569"/>
      <c r="D8" s="569"/>
      <c r="E8" s="569"/>
      <c r="F8" s="569"/>
      <c r="G8" s="569"/>
      <c r="H8" s="569"/>
      <c r="I8" s="571"/>
    </row>
    <row r="9" spans="1:9" s="574" customFormat="1" ht="15.75" customHeight="1">
      <c r="A9" s="573" t="s">
        <v>993</v>
      </c>
      <c r="B9" s="558">
        <f aca="true" t="shared" si="0" ref="B9:H9">B11+B12</f>
        <v>11946</v>
      </c>
      <c r="C9" s="516">
        <f t="shared" si="0"/>
        <v>3242</v>
      </c>
      <c r="D9" s="516">
        <f t="shared" si="0"/>
        <v>3389</v>
      </c>
      <c r="E9" s="516">
        <f t="shared" si="0"/>
        <v>2793</v>
      </c>
      <c r="F9" s="516">
        <f t="shared" si="0"/>
        <v>1629</v>
      </c>
      <c r="G9" s="516">
        <f t="shared" si="0"/>
        <v>893</v>
      </c>
      <c r="H9" s="516">
        <f t="shared" si="0"/>
        <v>14824</v>
      </c>
      <c r="I9" s="573"/>
    </row>
    <row r="10" spans="1:9" s="572" customFormat="1" ht="15.75" customHeight="1">
      <c r="A10" s="571"/>
      <c r="B10" s="521"/>
      <c r="C10" s="519"/>
      <c r="D10" s="519"/>
      <c r="E10" s="519"/>
      <c r="F10" s="519"/>
      <c r="G10" s="519"/>
      <c r="H10" s="519"/>
      <c r="I10" s="571"/>
    </row>
    <row r="11" spans="1:9" s="572" customFormat="1" ht="15.75" customHeight="1">
      <c r="A11" s="571" t="s">
        <v>962</v>
      </c>
      <c r="B11" s="521">
        <f>SUM(C11:G11)</f>
        <v>2321</v>
      </c>
      <c r="C11" s="519">
        <v>731</v>
      </c>
      <c r="D11" s="519">
        <v>649</v>
      </c>
      <c r="E11" s="519">
        <v>448</v>
      </c>
      <c r="F11" s="519">
        <v>268</v>
      </c>
      <c r="G11" s="519">
        <v>225</v>
      </c>
      <c r="H11" s="519">
        <v>3192</v>
      </c>
      <c r="I11" s="571"/>
    </row>
    <row r="12" spans="1:9" s="572" customFormat="1" ht="15.75" customHeight="1">
      <c r="A12" s="571" t="s">
        <v>963</v>
      </c>
      <c r="B12" s="521">
        <f>SUM(C12:G12)</f>
        <v>9625</v>
      </c>
      <c r="C12" s="519">
        <v>2511</v>
      </c>
      <c r="D12" s="519">
        <v>2740</v>
      </c>
      <c r="E12" s="519">
        <v>2345</v>
      </c>
      <c r="F12" s="519">
        <v>1361</v>
      </c>
      <c r="G12" s="519">
        <v>668</v>
      </c>
      <c r="H12" s="519">
        <v>11632</v>
      </c>
      <c r="I12" s="571"/>
    </row>
    <row r="13" spans="1:9" s="572" customFormat="1" ht="15.75" customHeight="1">
      <c r="A13" s="571"/>
      <c r="B13" s="521"/>
      <c r="C13" s="519"/>
      <c r="D13" s="519"/>
      <c r="E13" s="519"/>
      <c r="F13" s="519"/>
      <c r="G13" s="519"/>
      <c r="H13" s="519"/>
      <c r="I13" s="571"/>
    </row>
    <row r="14" spans="1:9" s="572" customFormat="1" ht="15.75" customHeight="1">
      <c r="A14" s="571" t="s">
        <v>964</v>
      </c>
      <c r="B14" s="521"/>
      <c r="C14" s="519"/>
      <c r="D14" s="519"/>
      <c r="E14" s="519"/>
      <c r="F14" s="519"/>
      <c r="G14" s="519"/>
      <c r="H14" s="519"/>
      <c r="I14" s="571"/>
    </row>
    <row r="15" spans="1:9" s="572" customFormat="1" ht="15.75" customHeight="1">
      <c r="A15" s="571" t="s">
        <v>994</v>
      </c>
      <c r="B15" s="521"/>
      <c r="C15" s="519"/>
      <c r="D15" s="519"/>
      <c r="E15" s="519"/>
      <c r="F15" s="519"/>
      <c r="G15" s="519"/>
      <c r="H15" s="519"/>
      <c r="I15" s="571"/>
    </row>
    <row r="16" spans="1:9" s="572" customFormat="1" ht="15.75" customHeight="1">
      <c r="A16" s="571" t="s">
        <v>995</v>
      </c>
      <c r="B16" s="521">
        <f>B18+B19</f>
        <v>39</v>
      </c>
      <c r="C16" s="519">
        <v>12</v>
      </c>
      <c r="D16" s="519">
        <v>17</v>
      </c>
      <c r="E16" s="519">
        <v>6</v>
      </c>
      <c r="F16" s="519">
        <v>3</v>
      </c>
      <c r="G16" s="519">
        <v>1</v>
      </c>
      <c r="H16" s="519">
        <v>54</v>
      </c>
      <c r="I16" s="571"/>
    </row>
    <row r="17" spans="1:9" s="572" customFormat="1" ht="15.75" customHeight="1">
      <c r="A17" s="571"/>
      <c r="B17" s="521"/>
      <c r="C17" s="519"/>
      <c r="D17" s="519"/>
      <c r="E17" s="519"/>
      <c r="F17" s="519"/>
      <c r="G17" s="519"/>
      <c r="H17" s="519"/>
      <c r="I17" s="571"/>
    </row>
    <row r="18" spans="1:9" s="572" customFormat="1" ht="15.75" customHeight="1">
      <c r="A18" s="571" t="s">
        <v>962</v>
      </c>
      <c r="B18" s="521">
        <f>SUM(C18:G18)</f>
        <v>3</v>
      </c>
      <c r="C18" s="519" t="s">
        <v>132</v>
      </c>
      <c r="D18" s="519">
        <v>2</v>
      </c>
      <c r="E18" s="519" t="s">
        <v>132</v>
      </c>
      <c r="F18" s="519" t="s">
        <v>132</v>
      </c>
      <c r="G18" s="519">
        <v>1</v>
      </c>
      <c r="H18" s="519">
        <v>8</v>
      </c>
      <c r="I18" s="571"/>
    </row>
    <row r="19" spans="1:9" s="572" customFormat="1" ht="15.75" customHeight="1">
      <c r="A19" s="571" t="s">
        <v>963</v>
      </c>
      <c r="B19" s="521">
        <f>SUM(C19:G19)</f>
        <v>36</v>
      </c>
      <c r="C19" s="519">
        <v>12</v>
      </c>
      <c r="D19" s="519">
        <v>15</v>
      </c>
      <c r="E19" s="519">
        <v>6</v>
      </c>
      <c r="F19" s="519">
        <v>3</v>
      </c>
      <c r="G19" s="519" t="s">
        <v>132</v>
      </c>
      <c r="H19" s="519">
        <v>46</v>
      </c>
      <c r="I19" s="571"/>
    </row>
    <row r="20" spans="1:9" s="578" customFormat="1" ht="15.75" customHeight="1">
      <c r="A20" s="575"/>
      <c r="B20" s="576"/>
      <c r="C20" s="575"/>
      <c r="D20" s="575"/>
      <c r="E20" s="575"/>
      <c r="F20" s="575"/>
      <c r="G20" s="575"/>
      <c r="H20" s="575"/>
      <c r="I20" s="577"/>
    </row>
    <row r="21" spans="2:8" ht="13.5">
      <c r="B21" s="329"/>
      <c r="C21" s="329"/>
      <c r="D21" s="329"/>
      <c r="E21" s="329"/>
      <c r="F21" s="329"/>
      <c r="G21" s="329"/>
      <c r="H21" s="329"/>
    </row>
  </sheetData>
  <printOptions/>
  <pageMargins left="0.46" right="0.36" top="0.61" bottom="1" header="0.512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7.50390625" defaultRowHeight="13.5"/>
  <cols>
    <col min="1" max="1" width="28.00390625" style="0" customWidth="1"/>
    <col min="2" max="7" width="10.00390625" style="0" customWidth="1"/>
    <col min="8" max="8" width="35.875" style="0" customWidth="1"/>
  </cols>
  <sheetData>
    <row r="1" s="1" customFormat="1" ht="15.75" customHeight="1">
      <c r="A1" s="1" t="s">
        <v>996</v>
      </c>
    </row>
    <row r="2" s="1" customFormat="1" ht="15.75" customHeight="1">
      <c r="A2" s="1" t="s">
        <v>997</v>
      </c>
    </row>
    <row r="3" spans="1:7" ht="9" customHeight="1">
      <c r="A3" s="329"/>
      <c r="B3" s="329"/>
      <c r="C3" s="329"/>
      <c r="D3" s="329"/>
      <c r="E3" s="329"/>
      <c r="F3" s="329"/>
      <c r="G3" s="329"/>
    </row>
    <row r="4" spans="1:8" s="337" customFormat="1" ht="21.75" customHeight="1">
      <c r="A4" s="339" t="s">
        <v>998</v>
      </c>
      <c r="B4" s="387" t="s">
        <v>999</v>
      </c>
      <c r="C4" s="388"/>
      <c r="D4" s="387" t="s">
        <v>336</v>
      </c>
      <c r="E4" s="388"/>
      <c r="F4" s="387" t="s">
        <v>1000</v>
      </c>
      <c r="G4" s="388"/>
      <c r="H4" s="336"/>
    </row>
    <row r="5" spans="1:8" s="337" customFormat="1" ht="4.5" customHeight="1">
      <c r="A5" s="336"/>
      <c r="B5" s="338"/>
      <c r="C5" s="338"/>
      <c r="D5" s="338"/>
      <c r="E5" s="338"/>
      <c r="F5" s="338"/>
      <c r="G5" s="338"/>
      <c r="H5" s="336"/>
    </row>
    <row r="6" spans="1:8" s="337" customFormat="1" ht="12">
      <c r="A6" s="336"/>
      <c r="B6" s="396"/>
      <c r="C6" s="396" t="s">
        <v>965</v>
      </c>
      <c r="D6" s="396"/>
      <c r="E6" s="396" t="s">
        <v>965</v>
      </c>
      <c r="F6" s="396"/>
      <c r="G6" s="396" t="s">
        <v>965</v>
      </c>
      <c r="H6" s="336"/>
    </row>
    <row r="7" spans="1:8" s="337" customFormat="1" ht="12">
      <c r="A7" s="336" t="s">
        <v>1001</v>
      </c>
      <c r="B7" s="396" t="s">
        <v>797</v>
      </c>
      <c r="C7" s="396" t="s">
        <v>966</v>
      </c>
      <c r="D7" s="396" t="s">
        <v>797</v>
      </c>
      <c r="E7" s="396" t="s">
        <v>966</v>
      </c>
      <c r="F7" s="396" t="s">
        <v>797</v>
      </c>
      <c r="G7" s="396" t="s">
        <v>966</v>
      </c>
      <c r="H7" s="336"/>
    </row>
    <row r="8" spans="1:8" s="337" customFormat="1" ht="12">
      <c r="A8" s="354"/>
      <c r="B8" s="399"/>
      <c r="C8" s="399" t="s">
        <v>1002</v>
      </c>
      <c r="D8" s="399"/>
      <c r="E8" s="399" t="s">
        <v>1002</v>
      </c>
      <c r="F8" s="399"/>
      <c r="G8" s="399" t="s">
        <v>1002</v>
      </c>
      <c r="H8" s="336"/>
    </row>
    <row r="9" spans="1:8" s="288" customFormat="1" ht="12">
      <c r="A9" s="411"/>
      <c r="B9" s="579"/>
      <c r="C9" s="580"/>
      <c r="D9" s="580"/>
      <c r="E9" s="580"/>
      <c r="F9" s="580"/>
      <c r="G9" s="580"/>
      <c r="H9" s="286"/>
    </row>
    <row r="10" spans="1:8" s="288" customFormat="1" ht="12">
      <c r="A10" s="286" t="s">
        <v>967</v>
      </c>
      <c r="B10" s="521">
        <v>11900</v>
      </c>
      <c r="C10" s="507">
        <v>72.3</v>
      </c>
      <c r="D10" s="519">
        <v>2302</v>
      </c>
      <c r="E10" s="507">
        <v>70.7</v>
      </c>
      <c r="F10" s="519">
        <v>9598</v>
      </c>
      <c r="G10" s="507">
        <v>72.6</v>
      </c>
      <c r="H10" s="286"/>
    </row>
    <row r="11" spans="1:8" s="288" customFormat="1" ht="12">
      <c r="A11" s="286"/>
      <c r="B11" s="521"/>
      <c r="C11" s="507"/>
      <c r="D11" s="519"/>
      <c r="E11" s="507"/>
      <c r="F11" s="519"/>
      <c r="G11" s="507"/>
      <c r="H11" s="286"/>
    </row>
    <row r="12" spans="1:8" s="288" customFormat="1" ht="12">
      <c r="A12" s="286" t="s">
        <v>968</v>
      </c>
      <c r="B12" s="521">
        <v>11473</v>
      </c>
      <c r="C12" s="507">
        <v>73.4</v>
      </c>
      <c r="D12" s="519">
        <v>2214</v>
      </c>
      <c r="E12" s="507">
        <v>71.7</v>
      </c>
      <c r="F12" s="519">
        <v>9259</v>
      </c>
      <c r="G12" s="507">
        <v>73.8</v>
      </c>
      <c r="H12" s="286"/>
    </row>
    <row r="13" spans="1:8" s="288" customFormat="1" ht="12">
      <c r="A13" s="286"/>
      <c r="B13" s="521"/>
      <c r="C13" s="507"/>
      <c r="D13" s="519"/>
      <c r="E13" s="507"/>
      <c r="F13" s="519"/>
      <c r="G13" s="507"/>
      <c r="H13" s="286"/>
    </row>
    <row r="14" spans="1:8" s="288" customFormat="1" ht="12">
      <c r="A14" s="286" t="s">
        <v>969</v>
      </c>
      <c r="B14" s="521">
        <v>6792</v>
      </c>
      <c r="C14" s="507">
        <v>94.3</v>
      </c>
      <c r="D14" s="519">
        <v>1188</v>
      </c>
      <c r="E14" s="507">
        <v>96.9</v>
      </c>
      <c r="F14" s="519">
        <v>5604</v>
      </c>
      <c r="G14" s="507">
        <v>93.7</v>
      </c>
      <c r="H14" s="286"/>
    </row>
    <row r="15" spans="1:8" s="288" customFormat="1" ht="12">
      <c r="A15" s="286" t="s">
        <v>970</v>
      </c>
      <c r="B15" s="521">
        <v>1167</v>
      </c>
      <c r="C15" s="507">
        <v>45.1</v>
      </c>
      <c r="D15" s="519">
        <v>193</v>
      </c>
      <c r="E15" s="507">
        <v>46</v>
      </c>
      <c r="F15" s="519">
        <v>974</v>
      </c>
      <c r="G15" s="507">
        <v>44.9</v>
      </c>
      <c r="H15" s="286"/>
    </row>
    <row r="16" spans="1:8" s="288" customFormat="1" ht="12">
      <c r="A16" s="286" t="s">
        <v>971</v>
      </c>
      <c r="B16" s="521">
        <v>3474</v>
      </c>
      <c r="C16" s="507">
        <v>42.1</v>
      </c>
      <c r="D16" s="519">
        <v>825</v>
      </c>
      <c r="E16" s="507">
        <v>41.5</v>
      </c>
      <c r="F16" s="519">
        <v>2649</v>
      </c>
      <c r="G16" s="507">
        <v>42.3</v>
      </c>
      <c r="H16" s="286"/>
    </row>
    <row r="17" spans="1:8" s="288" customFormat="1" ht="12">
      <c r="A17" s="286" t="s">
        <v>972</v>
      </c>
      <c r="B17" s="521">
        <v>40</v>
      </c>
      <c r="C17" s="507">
        <v>71.4</v>
      </c>
      <c r="D17" s="519">
        <v>8</v>
      </c>
      <c r="E17" s="507">
        <v>73.1</v>
      </c>
      <c r="F17" s="519">
        <v>32</v>
      </c>
      <c r="G17" s="507">
        <v>71</v>
      </c>
      <c r="H17" s="286"/>
    </row>
    <row r="18" spans="1:8" s="288" customFormat="1" ht="12">
      <c r="A18" s="286"/>
      <c r="B18" s="521"/>
      <c r="C18" s="507"/>
      <c r="D18" s="519"/>
      <c r="E18" s="507"/>
      <c r="F18" s="519"/>
      <c r="G18" s="507"/>
      <c r="H18" s="286"/>
    </row>
    <row r="19" spans="1:8" s="288" customFormat="1" ht="12">
      <c r="A19" s="286" t="s">
        <v>973</v>
      </c>
      <c r="B19" s="521">
        <v>427</v>
      </c>
      <c r="C19" s="507">
        <v>41.7</v>
      </c>
      <c r="D19" s="519">
        <v>88</v>
      </c>
      <c r="E19" s="507">
        <v>44.5</v>
      </c>
      <c r="F19" s="519">
        <v>339</v>
      </c>
      <c r="G19" s="507">
        <v>40.9</v>
      </c>
      <c r="H19" s="286"/>
    </row>
    <row r="20" spans="1:8" s="288" customFormat="1" ht="12">
      <c r="A20" s="286"/>
      <c r="B20" s="521"/>
      <c r="C20" s="507"/>
      <c r="D20" s="519"/>
      <c r="E20" s="507"/>
      <c r="F20" s="519"/>
      <c r="G20" s="507"/>
      <c r="H20" s="286"/>
    </row>
    <row r="21" spans="1:8" s="288" customFormat="1" ht="12">
      <c r="A21" s="286" t="s">
        <v>974</v>
      </c>
      <c r="B21" s="521">
        <v>46</v>
      </c>
      <c r="C21" s="507" t="s">
        <v>132</v>
      </c>
      <c r="D21" s="519">
        <v>19</v>
      </c>
      <c r="E21" s="507" t="s">
        <v>132</v>
      </c>
      <c r="F21" s="519">
        <v>27</v>
      </c>
      <c r="G21" s="507" t="s">
        <v>132</v>
      </c>
      <c r="H21" s="286"/>
    </row>
    <row r="22" spans="1:9" s="288" customFormat="1" ht="12">
      <c r="A22" s="426"/>
      <c r="B22" s="525"/>
      <c r="C22" s="439"/>
      <c r="D22" s="439"/>
      <c r="E22" s="439"/>
      <c r="F22" s="439"/>
      <c r="G22" s="439"/>
      <c r="H22" s="286"/>
      <c r="I22" s="286"/>
    </row>
    <row r="23" spans="8:9" ht="13.5">
      <c r="H23" s="329"/>
      <c r="I23" s="329"/>
    </row>
    <row r="24" spans="8:9" ht="13.5">
      <c r="H24" s="329"/>
      <c r="I24" s="329"/>
    </row>
    <row r="25" spans="8:9" ht="13.5">
      <c r="H25" s="329"/>
      <c r="I25" s="329"/>
    </row>
    <row r="26" spans="8:9" ht="13.5">
      <c r="H26" s="329"/>
      <c r="I26" s="329"/>
    </row>
    <row r="27" spans="8:9" ht="13.5">
      <c r="H27" s="329"/>
      <c r="I27" s="329"/>
    </row>
    <row r="28" spans="8:9" ht="13.5">
      <c r="H28" s="329"/>
      <c r="I28" s="329"/>
    </row>
  </sheetData>
  <mergeCells count="3">
    <mergeCell ref="B4:C4"/>
    <mergeCell ref="D4:E4"/>
    <mergeCell ref="F4:G4"/>
  </mergeCells>
  <printOptions/>
  <pageMargins left="0.36" right="0.54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9"/>
  <sheetViews>
    <sheetView workbookViewId="0" topLeftCell="A1">
      <selection activeCell="A1" sqref="A1"/>
    </sheetView>
  </sheetViews>
  <sheetFormatPr defaultColWidth="7.50390625" defaultRowHeight="13.5"/>
  <cols>
    <col min="1" max="1" width="3.25390625" style="92" customWidth="1"/>
    <col min="2" max="2" width="19.875" style="94" customWidth="1"/>
    <col min="3" max="3" width="0.5" style="94" customWidth="1"/>
    <col min="4" max="24" width="7.625" style="94" customWidth="1"/>
    <col min="25" max="25" width="4.625" style="95" customWidth="1"/>
    <col min="26" max="16384" width="7.50390625" style="94" customWidth="1"/>
  </cols>
  <sheetData>
    <row r="1" spans="1:25" s="90" customFormat="1" ht="18.75" customHeight="1">
      <c r="A1" s="90" t="s">
        <v>294</v>
      </c>
      <c r="I1" s="90" t="s">
        <v>295</v>
      </c>
      <c r="Y1" s="91"/>
    </row>
    <row r="2" spans="2:11" ht="5.25" customHeight="1"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25" s="92" customFormat="1" ht="12" customHeight="1">
      <c r="A3" s="96"/>
      <c r="B3" s="96"/>
      <c r="C3" s="97"/>
      <c r="D3" s="98"/>
      <c r="E3" s="98"/>
      <c r="F3" s="98"/>
      <c r="G3" s="98"/>
      <c r="H3" s="98"/>
      <c r="I3" s="98"/>
      <c r="J3" s="98"/>
      <c r="K3" s="98"/>
      <c r="L3" s="99"/>
      <c r="M3" s="97"/>
      <c r="N3" s="98"/>
      <c r="O3" s="98"/>
      <c r="P3" s="98"/>
      <c r="Q3" s="98"/>
      <c r="R3" s="98"/>
      <c r="S3" s="209" t="s">
        <v>296</v>
      </c>
      <c r="T3" s="210"/>
      <c r="U3" s="210"/>
      <c r="V3" s="210"/>
      <c r="W3" s="210"/>
      <c r="X3" s="211"/>
      <c r="Y3" s="96"/>
    </row>
    <row r="4" spans="1:25" s="104" customFormat="1" ht="14.25" customHeight="1">
      <c r="A4" s="100"/>
      <c r="B4" s="100" t="s">
        <v>297</v>
      </c>
      <c r="C4" s="101"/>
      <c r="D4" s="102" t="s">
        <v>35</v>
      </c>
      <c r="E4" s="102" t="s">
        <v>36</v>
      </c>
      <c r="F4" s="102" t="s">
        <v>44</v>
      </c>
      <c r="G4" s="102" t="s">
        <v>45</v>
      </c>
      <c r="H4" s="102" t="s">
        <v>46</v>
      </c>
      <c r="I4" s="102" t="s">
        <v>47</v>
      </c>
      <c r="J4" s="102" t="s">
        <v>48</v>
      </c>
      <c r="K4" s="102" t="s">
        <v>49</v>
      </c>
      <c r="L4" s="103" t="s">
        <v>50</v>
      </c>
      <c r="M4" s="101" t="s">
        <v>51</v>
      </c>
      <c r="N4" s="102" t="s">
        <v>52</v>
      </c>
      <c r="O4" s="102" t="s">
        <v>53</v>
      </c>
      <c r="P4" s="102" t="s">
        <v>37</v>
      </c>
      <c r="Q4" s="102" t="s">
        <v>54</v>
      </c>
      <c r="R4" s="102" t="s">
        <v>298</v>
      </c>
      <c r="S4" s="212" t="s">
        <v>51</v>
      </c>
      <c r="T4" s="212" t="s">
        <v>52</v>
      </c>
      <c r="U4" s="212" t="s">
        <v>53</v>
      </c>
      <c r="V4" s="212" t="s">
        <v>37</v>
      </c>
      <c r="W4" s="212" t="s">
        <v>54</v>
      </c>
      <c r="X4" s="212" t="s">
        <v>55</v>
      </c>
      <c r="Y4" s="100" t="s">
        <v>299</v>
      </c>
    </row>
    <row r="5" spans="1:25" s="92" customFormat="1" ht="7.5" customHeight="1">
      <c r="A5" s="105"/>
      <c r="B5" s="105"/>
      <c r="C5" s="106"/>
      <c r="D5" s="107"/>
      <c r="E5" s="107"/>
      <c r="F5" s="107"/>
      <c r="G5" s="107"/>
      <c r="H5" s="107"/>
      <c r="I5" s="107"/>
      <c r="J5" s="107"/>
      <c r="K5" s="107"/>
      <c r="L5" s="108"/>
      <c r="M5" s="106"/>
      <c r="N5" s="107"/>
      <c r="O5" s="107"/>
      <c r="P5" s="107"/>
      <c r="Q5" s="107"/>
      <c r="R5" s="107"/>
      <c r="S5" s="193"/>
      <c r="T5" s="193"/>
      <c r="U5" s="193"/>
      <c r="V5" s="193"/>
      <c r="W5" s="193"/>
      <c r="X5" s="193"/>
      <c r="Y5" s="105"/>
    </row>
    <row r="6" spans="1:25" ht="12" customHeight="1">
      <c r="A6" s="109"/>
      <c r="B6" s="110"/>
      <c r="C6" s="111"/>
      <c r="D6" s="93"/>
      <c r="Y6" s="112"/>
    </row>
    <row r="7" spans="1:25" s="118" customFormat="1" ht="12" customHeight="1">
      <c r="A7" s="113" t="s">
        <v>56</v>
      </c>
      <c r="B7" s="114" t="s">
        <v>300</v>
      </c>
      <c r="C7" s="115"/>
      <c r="D7" s="116">
        <v>162241</v>
      </c>
      <c r="E7" s="116">
        <v>219487</v>
      </c>
      <c r="F7" s="116">
        <v>224207</v>
      </c>
      <c r="G7" s="116">
        <v>239592</v>
      </c>
      <c r="H7" s="116">
        <v>252747</v>
      </c>
      <c r="I7" s="116">
        <v>267936</v>
      </c>
      <c r="J7" s="116">
        <v>271163</v>
      </c>
      <c r="K7" s="116">
        <v>281029</v>
      </c>
      <c r="L7" s="116">
        <v>292286</v>
      </c>
      <c r="M7" s="116">
        <v>307453</v>
      </c>
      <c r="N7" s="116">
        <v>320154</v>
      </c>
      <c r="O7" s="116">
        <v>319194</v>
      </c>
      <c r="P7" s="116">
        <v>307249</v>
      </c>
      <c r="Q7" s="116">
        <v>298881</v>
      </c>
      <c r="R7" s="116">
        <v>287637</v>
      </c>
      <c r="S7" s="116">
        <v>269473</v>
      </c>
      <c r="T7" s="116">
        <v>289900</v>
      </c>
      <c r="U7" s="116">
        <v>284854</v>
      </c>
      <c r="V7" s="116">
        <v>274115</v>
      </c>
      <c r="W7" s="116">
        <v>277471</v>
      </c>
      <c r="X7" s="116">
        <v>260357</v>
      </c>
      <c r="Y7" s="117">
        <v>1</v>
      </c>
    </row>
    <row r="8" spans="1:25" s="118" customFormat="1" ht="12" customHeight="1">
      <c r="A8" s="113" t="s">
        <v>57</v>
      </c>
      <c r="B8" s="114" t="s">
        <v>301</v>
      </c>
      <c r="C8" s="115"/>
      <c r="D8" s="116" t="s">
        <v>302</v>
      </c>
      <c r="E8" s="116">
        <v>57246</v>
      </c>
      <c r="F8" s="116">
        <v>4720</v>
      </c>
      <c r="G8" s="116">
        <v>15385</v>
      </c>
      <c r="H8" s="116">
        <v>13155</v>
      </c>
      <c r="I8" s="116">
        <v>15189</v>
      </c>
      <c r="J8" s="116">
        <v>3227</v>
      </c>
      <c r="K8" s="116">
        <v>9866</v>
      </c>
      <c r="L8" s="116">
        <v>11257</v>
      </c>
      <c r="M8" s="116">
        <v>15167</v>
      </c>
      <c r="N8" s="116">
        <v>12701</v>
      </c>
      <c r="O8" s="116">
        <v>-960</v>
      </c>
      <c r="P8" s="116">
        <v>-11945</v>
      </c>
      <c r="Q8" s="116">
        <v>-8368</v>
      </c>
      <c r="R8" s="116">
        <v>-11244</v>
      </c>
      <c r="S8" s="116" t="s">
        <v>302</v>
      </c>
      <c r="T8" s="116">
        <v>20427</v>
      </c>
      <c r="U8" s="116">
        <v>-5046</v>
      </c>
      <c r="V8" s="116">
        <v>-10739</v>
      </c>
      <c r="W8" s="116">
        <v>3356</v>
      </c>
      <c r="X8" s="116">
        <v>-17114</v>
      </c>
      <c r="Y8" s="117">
        <v>2</v>
      </c>
    </row>
    <row r="9" spans="1:25" s="118" customFormat="1" ht="12" customHeight="1">
      <c r="A9" s="113" t="s">
        <v>58</v>
      </c>
      <c r="B9" s="114" t="s">
        <v>303</v>
      </c>
      <c r="C9" s="115"/>
      <c r="D9" s="119" t="s">
        <v>302</v>
      </c>
      <c r="E9" s="119">
        <v>35.3</v>
      </c>
      <c r="F9" s="119">
        <v>2.2</v>
      </c>
      <c r="G9" s="119">
        <v>6.9</v>
      </c>
      <c r="H9" s="119">
        <v>5.5</v>
      </c>
      <c r="I9" s="119">
        <v>6</v>
      </c>
      <c r="J9" s="119">
        <v>1.2</v>
      </c>
      <c r="K9" s="119">
        <v>3.6</v>
      </c>
      <c r="L9" s="119">
        <v>4</v>
      </c>
      <c r="M9" s="119">
        <v>5.2</v>
      </c>
      <c r="N9" s="119">
        <v>4.1</v>
      </c>
      <c r="O9" s="119">
        <v>-0.3</v>
      </c>
      <c r="P9" s="119">
        <v>-3.7</v>
      </c>
      <c r="Q9" s="119">
        <v>-2.7</v>
      </c>
      <c r="R9" s="119">
        <v>-3.8</v>
      </c>
      <c r="S9" s="119" t="s">
        <v>302</v>
      </c>
      <c r="T9" s="119">
        <v>7.6</v>
      </c>
      <c r="U9" s="119">
        <v>-1.7</v>
      </c>
      <c r="V9" s="119">
        <v>-3.8</v>
      </c>
      <c r="W9" s="119">
        <v>1.2</v>
      </c>
      <c r="X9" s="119">
        <v>-6.2</v>
      </c>
      <c r="Y9" s="117">
        <v>3</v>
      </c>
    </row>
    <row r="10" spans="1:25" s="118" customFormat="1" ht="12" customHeight="1">
      <c r="A10" s="113" t="s">
        <v>59</v>
      </c>
      <c r="B10" s="114" t="s">
        <v>59</v>
      </c>
      <c r="C10" s="115"/>
      <c r="D10" s="120"/>
      <c r="Y10" s="117"/>
    </row>
    <row r="11" spans="1:25" s="118" customFormat="1" ht="12" customHeight="1">
      <c r="A11" s="113" t="s">
        <v>60</v>
      </c>
      <c r="B11" s="114" t="s">
        <v>304</v>
      </c>
      <c r="C11" s="115"/>
      <c r="D11" s="120">
        <v>100</v>
      </c>
      <c r="E11" s="118">
        <v>135</v>
      </c>
      <c r="F11" s="118">
        <v>138</v>
      </c>
      <c r="G11" s="118">
        <v>148</v>
      </c>
      <c r="H11" s="118">
        <v>156</v>
      </c>
      <c r="I11" s="118">
        <v>165</v>
      </c>
      <c r="J11" s="118">
        <v>167</v>
      </c>
      <c r="K11" s="118">
        <v>173</v>
      </c>
      <c r="L11" s="118">
        <v>180</v>
      </c>
      <c r="M11" s="118">
        <v>190</v>
      </c>
      <c r="N11" s="118">
        <v>197</v>
      </c>
      <c r="O11" s="118">
        <v>197</v>
      </c>
      <c r="P11" s="118">
        <v>189</v>
      </c>
      <c r="Q11" s="118">
        <v>184</v>
      </c>
      <c r="R11" s="118">
        <f>ROUND(R7/D7*100,0)</f>
        <v>177</v>
      </c>
      <c r="S11" s="118">
        <v>100</v>
      </c>
      <c r="T11" s="118">
        <v>108</v>
      </c>
      <c r="U11" s="118">
        <v>106</v>
      </c>
      <c r="V11" s="118">
        <v>102</v>
      </c>
      <c r="W11" s="118">
        <v>103</v>
      </c>
      <c r="X11" s="118">
        <f>ROUND(X7/S7*100,1)</f>
        <v>96.6</v>
      </c>
      <c r="Y11" s="117">
        <v>4</v>
      </c>
    </row>
    <row r="12" spans="1:25" s="118" customFormat="1" ht="12" customHeight="1">
      <c r="A12" s="113" t="s">
        <v>61</v>
      </c>
      <c r="B12" s="114" t="s">
        <v>305</v>
      </c>
      <c r="C12" s="115"/>
      <c r="D12" s="121">
        <v>6.88</v>
      </c>
      <c r="E12" s="122">
        <v>7.8</v>
      </c>
      <c r="F12" s="121">
        <v>6.85</v>
      </c>
      <c r="G12" s="121">
        <v>6.22</v>
      </c>
      <c r="H12" s="121">
        <v>5.88</v>
      </c>
      <c r="I12" s="121">
        <v>5.61</v>
      </c>
      <c r="J12" s="121">
        <v>5.38</v>
      </c>
      <c r="K12" s="121">
        <v>5.43</v>
      </c>
      <c r="L12" s="121">
        <v>5.64</v>
      </c>
      <c r="M12" s="121">
        <v>5.76</v>
      </c>
      <c r="N12" s="121">
        <v>5.74</v>
      </c>
      <c r="O12" s="121">
        <v>5.62</v>
      </c>
      <c r="P12" s="121">
        <v>5.44</v>
      </c>
      <c r="Q12" s="121">
        <v>5.25</v>
      </c>
      <c r="R12" s="123">
        <f>ROUND(R7/5683062*100,2)</f>
        <v>5.06</v>
      </c>
      <c r="S12" s="121">
        <v>8.32</v>
      </c>
      <c r="T12" s="121">
        <v>7.92</v>
      </c>
      <c r="U12" s="121">
        <v>7.52</v>
      </c>
      <c r="V12" s="121">
        <v>6.97</v>
      </c>
      <c r="W12" s="121">
        <v>6.75</v>
      </c>
      <c r="X12" s="121" t="s">
        <v>306</v>
      </c>
      <c r="Y12" s="117">
        <v>5</v>
      </c>
    </row>
    <row r="13" spans="1:25" s="118" customFormat="1" ht="12" customHeight="1">
      <c r="A13" s="113" t="s">
        <v>59</v>
      </c>
      <c r="B13" s="114" t="s">
        <v>59</v>
      </c>
      <c r="C13" s="115"/>
      <c r="D13" s="120"/>
      <c r="Y13" s="117"/>
    </row>
    <row r="14" spans="1:25" s="118" customFormat="1" ht="12" customHeight="1">
      <c r="A14" s="113" t="s">
        <v>62</v>
      </c>
      <c r="B14" s="114" t="s">
        <v>307</v>
      </c>
      <c r="C14" s="115"/>
      <c r="D14" s="121" t="s">
        <v>308</v>
      </c>
      <c r="E14" s="121" t="s">
        <v>308</v>
      </c>
      <c r="F14" s="121" t="s">
        <v>308</v>
      </c>
      <c r="G14" s="121" t="s">
        <v>308</v>
      </c>
      <c r="H14" s="121">
        <v>344.48</v>
      </c>
      <c r="I14" s="121">
        <v>347.03</v>
      </c>
      <c r="J14" s="121">
        <v>347.03</v>
      </c>
      <c r="K14" s="121">
        <v>347.03</v>
      </c>
      <c r="L14" s="122">
        <v>347.4</v>
      </c>
      <c r="M14" s="121">
        <v>347.78</v>
      </c>
      <c r="N14" s="122">
        <v>347.8</v>
      </c>
      <c r="O14" s="121">
        <v>347.86</v>
      </c>
      <c r="P14" s="121">
        <v>346.74</v>
      </c>
      <c r="Q14" s="121">
        <v>346.84</v>
      </c>
      <c r="R14" s="121">
        <v>346.9</v>
      </c>
      <c r="S14" s="121">
        <v>31.4</v>
      </c>
      <c r="T14" s="121">
        <v>37.7</v>
      </c>
      <c r="U14" s="121">
        <v>37.9</v>
      </c>
      <c r="V14" s="121">
        <v>39.5</v>
      </c>
      <c r="W14" s="121">
        <v>41.7</v>
      </c>
      <c r="X14" s="121" t="s">
        <v>309</v>
      </c>
      <c r="Y14" s="117">
        <v>6</v>
      </c>
    </row>
    <row r="15" spans="1:25" s="118" customFormat="1" ht="12" customHeight="1">
      <c r="A15" s="113" t="s">
        <v>63</v>
      </c>
      <c r="B15" s="114" t="s">
        <v>310</v>
      </c>
      <c r="C15" s="115"/>
      <c r="D15" s="121" t="s">
        <v>308</v>
      </c>
      <c r="E15" s="121" t="s">
        <v>308</v>
      </c>
      <c r="F15" s="121" t="s">
        <v>308</v>
      </c>
      <c r="G15" s="121" t="s">
        <v>308</v>
      </c>
      <c r="H15" s="121">
        <v>733.7</v>
      </c>
      <c r="I15" s="121">
        <v>772.1</v>
      </c>
      <c r="J15" s="121">
        <v>781.4</v>
      </c>
      <c r="K15" s="121">
        <v>809.8</v>
      </c>
      <c r="L15" s="121">
        <v>841.4</v>
      </c>
      <c r="M15" s="124">
        <v>884</v>
      </c>
      <c r="N15" s="121">
        <v>920.5</v>
      </c>
      <c r="O15" s="121">
        <v>917.6</v>
      </c>
      <c r="P15" s="121">
        <v>886.1</v>
      </c>
      <c r="Q15" s="121">
        <v>861.7</v>
      </c>
      <c r="R15" s="121">
        <v>829.2</v>
      </c>
      <c r="S15" s="121">
        <v>8581.9</v>
      </c>
      <c r="T15" s="121">
        <v>7689.7</v>
      </c>
      <c r="U15" s="121">
        <v>7515.9</v>
      </c>
      <c r="V15" s="121">
        <v>6939.6</v>
      </c>
      <c r="W15" s="121">
        <v>6649.2</v>
      </c>
      <c r="X15" s="121" t="s">
        <v>311</v>
      </c>
      <c r="Y15" s="117">
        <v>7</v>
      </c>
    </row>
    <row r="16" spans="1:25" s="118" customFormat="1" ht="12" customHeight="1">
      <c r="A16" s="113" t="s">
        <v>59</v>
      </c>
      <c r="B16" s="114" t="s">
        <v>59</v>
      </c>
      <c r="C16" s="115"/>
      <c r="D16" s="120"/>
      <c r="Y16" s="117"/>
    </row>
    <row r="17" spans="1:25" s="118" customFormat="1" ht="12" customHeight="1">
      <c r="A17" s="113"/>
      <c r="B17" s="114" t="s">
        <v>64</v>
      </c>
      <c r="C17" s="115"/>
      <c r="D17" s="120"/>
      <c r="Y17" s="117"/>
    </row>
    <row r="18" spans="1:25" s="118" customFormat="1" ht="12" customHeight="1">
      <c r="A18" s="113" t="s">
        <v>65</v>
      </c>
      <c r="B18" s="114" t="s">
        <v>312</v>
      </c>
      <c r="C18" s="115"/>
      <c r="D18" s="116">
        <v>57665</v>
      </c>
      <c r="E18" s="116">
        <v>77352</v>
      </c>
      <c r="F18" s="116" t="s">
        <v>308</v>
      </c>
      <c r="G18" s="116" t="s">
        <v>308</v>
      </c>
      <c r="H18" s="116">
        <v>90602</v>
      </c>
      <c r="I18" s="116">
        <v>89398</v>
      </c>
      <c r="J18" s="116">
        <v>81928</v>
      </c>
      <c r="K18" s="116">
        <v>70525</v>
      </c>
      <c r="L18" s="116">
        <v>67407</v>
      </c>
      <c r="M18" s="116">
        <v>72291</v>
      </c>
      <c r="N18" s="116">
        <v>73744</v>
      </c>
      <c r="O18" s="116">
        <v>68320</v>
      </c>
      <c r="P18" s="116">
        <v>54686</v>
      </c>
      <c r="Q18" s="116">
        <v>44371</v>
      </c>
      <c r="R18" s="116">
        <v>37165</v>
      </c>
      <c r="S18" s="116">
        <v>61593</v>
      </c>
      <c r="T18" s="116">
        <v>65611</v>
      </c>
      <c r="U18" s="116">
        <v>59624</v>
      </c>
      <c r="V18" s="116">
        <v>47913</v>
      </c>
      <c r="W18" s="116">
        <v>40921</v>
      </c>
      <c r="X18" s="116">
        <v>32848</v>
      </c>
      <c r="Y18" s="117">
        <v>8</v>
      </c>
    </row>
    <row r="19" spans="1:25" s="118" customFormat="1" ht="12" customHeight="1">
      <c r="A19" s="113" t="s">
        <v>66</v>
      </c>
      <c r="B19" s="114" t="s">
        <v>313</v>
      </c>
      <c r="C19" s="115"/>
      <c r="D19" s="116">
        <v>96630</v>
      </c>
      <c r="E19" s="116">
        <v>136404</v>
      </c>
      <c r="F19" s="116" t="s">
        <v>308</v>
      </c>
      <c r="G19" s="116" t="s">
        <v>308</v>
      </c>
      <c r="H19" s="116">
        <v>152327</v>
      </c>
      <c r="I19" s="116">
        <v>167043</v>
      </c>
      <c r="J19" s="116">
        <v>175696</v>
      </c>
      <c r="K19" s="116">
        <v>194126</v>
      </c>
      <c r="L19" s="116">
        <v>204787</v>
      </c>
      <c r="M19" s="116">
        <v>210639</v>
      </c>
      <c r="N19" s="116">
        <v>217297</v>
      </c>
      <c r="O19" s="116">
        <v>216885</v>
      </c>
      <c r="P19" s="116">
        <v>212518</v>
      </c>
      <c r="Q19" s="116">
        <v>205862</v>
      </c>
      <c r="R19" s="116">
        <v>193119</v>
      </c>
      <c r="S19" s="116">
        <v>185441</v>
      </c>
      <c r="T19" s="116">
        <v>197410</v>
      </c>
      <c r="U19" s="116">
        <v>194268</v>
      </c>
      <c r="V19" s="116">
        <v>190357</v>
      </c>
      <c r="W19" s="116">
        <v>191703</v>
      </c>
      <c r="X19" s="116">
        <v>175450</v>
      </c>
      <c r="Y19" s="117">
        <v>9</v>
      </c>
    </row>
    <row r="20" spans="1:25" s="118" customFormat="1" ht="12" customHeight="1">
      <c r="A20" s="113" t="s">
        <v>67</v>
      </c>
      <c r="B20" s="114" t="s">
        <v>314</v>
      </c>
      <c r="C20" s="115"/>
      <c r="D20" s="116">
        <v>7946</v>
      </c>
      <c r="E20" s="116">
        <v>5731</v>
      </c>
      <c r="F20" s="116" t="s">
        <v>308</v>
      </c>
      <c r="G20" s="116" t="s">
        <v>308</v>
      </c>
      <c r="H20" s="116">
        <v>9809</v>
      </c>
      <c r="I20" s="116">
        <v>11480</v>
      </c>
      <c r="J20" s="116">
        <v>13539</v>
      </c>
      <c r="K20" s="116">
        <v>16378</v>
      </c>
      <c r="L20" s="116">
        <v>20092</v>
      </c>
      <c r="M20" s="116">
        <v>24523</v>
      </c>
      <c r="N20" s="116">
        <v>29032</v>
      </c>
      <c r="O20" s="116">
        <v>33707</v>
      </c>
      <c r="P20" s="116">
        <v>39958</v>
      </c>
      <c r="Q20" s="116">
        <v>48619</v>
      </c>
      <c r="R20" s="116">
        <v>57343</v>
      </c>
      <c r="S20" s="116">
        <v>22439</v>
      </c>
      <c r="T20" s="116">
        <v>26800</v>
      </c>
      <c r="U20" s="116">
        <v>30688</v>
      </c>
      <c r="V20" s="116">
        <v>35761</v>
      </c>
      <c r="W20" s="116">
        <v>44820</v>
      </c>
      <c r="X20" s="116">
        <v>52053</v>
      </c>
      <c r="Y20" s="117">
        <v>10</v>
      </c>
    </row>
    <row r="21" spans="1:25" s="118" customFormat="1" ht="12" customHeight="1">
      <c r="A21" s="113" t="s">
        <v>68</v>
      </c>
      <c r="B21" s="114" t="s">
        <v>315</v>
      </c>
      <c r="C21" s="115"/>
      <c r="D21" s="116" t="s">
        <v>308</v>
      </c>
      <c r="E21" s="116" t="s">
        <v>308</v>
      </c>
      <c r="F21" s="116" t="s">
        <v>308</v>
      </c>
      <c r="G21" s="116" t="s">
        <v>308</v>
      </c>
      <c r="H21" s="116">
        <v>2426</v>
      </c>
      <c r="I21" s="116">
        <v>3088</v>
      </c>
      <c r="J21" s="116">
        <v>3738</v>
      </c>
      <c r="K21" s="116">
        <v>4332</v>
      </c>
      <c r="L21" s="116">
        <v>5441</v>
      </c>
      <c r="M21" s="116">
        <v>7364</v>
      </c>
      <c r="N21" s="116">
        <v>9699</v>
      </c>
      <c r="O21" s="116">
        <v>12341</v>
      </c>
      <c r="P21" s="116">
        <v>15308</v>
      </c>
      <c r="Q21" s="116">
        <v>18495</v>
      </c>
      <c r="R21" s="116">
        <v>23208</v>
      </c>
      <c r="S21" s="116">
        <v>6729</v>
      </c>
      <c r="T21" s="116">
        <v>8976</v>
      </c>
      <c r="U21" s="116">
        <v>11300</v>
      </c>
      <c r="V21" s="116">
        <v>13706</v>
      </c>
      <c r="W21" s="116">
        <v>16788</v>
      </c>
      <c r="X21" s="116">
        <v>20447</v>
      </c>
      <c r="Y21" s="117">
        <v>11</v>
      </c>
    </row>
    <row r="22" spans="1:25" s="118" customFormat="1" ht="12" customHeight="1">
      <c r="A22" s="113" t="s">
        <v>59</v>
      </c>
      <c r="B22" s="114" t="s">
        <v>59</v>
      </c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7"/>
    </row>
    <row r="23" spans="1:25" s="118" customFormat="1" ht="12" customHeight="1">
      <c r="A23" s="113" t="s">
        <v>69</v>
      </c>
      <c r="B23" s="114" t="s">
        <v>316</v>
      </c>
      <c r="C23" s="115"/>
      <c r="D23" s="116">
        <v>84323</v>
      </c>
      <c r="E23" s="116">
        <v>114539</v>
      </c>
      <c r="F23" s="116">
        <v>112437</v>
      </c>
      <c r="G23" s="116">
        <v>117847</v>
      </c>
      <c r="H23" s="116">
        <v>122942</v>
      </c>
      <c r="I23" s="116">
        <v>131335</v>
      </c>
      <c r="J23" s="116">
        <v>130037</v>
      </c>
      <c r="K23" s="116">
        <v>133376</v>
      </c>
      <c r="L23" s="116">
        <v>138356</v>
      </c>
      <c r="M23" s="116">
        <v>145386</v>
      </c>
      <c r="N23" s="116">
        <v>151468</v>
      </c>
      <c r="O23" s="116">
        <v>149253</v>
      </c>
      <c r="P23" s="116">
        <v>141771</v>
      </c>
      <c r="Q23" s="116">
        <v>137305</v>
      </c>
      <c r="R23" s="116">
        <v>131725</v>
      </c>
      <c r="S23" s="116">
        <v>126834</v>
      </c>
      <c r="T23" s="116">
        <v>136765</v>
      </c>
      <c r="U23" s="116">
        <v>132746</v>
      </c>
      <c r="V23" s="116">
        <v>126064</v>
      </c>
      <c r="W23" s="116">
        <v>127189</v>
      </c>
      <c r="X23" s="116">
        <v>118859</v>
      </c>
      <c r="Y23" s="117">
        <v>12</v>
      </c>
    </row>
    <row r="24" spans="1:25" s="118" customFormat="1" ht="12" customHeight="1">
      <c r="A24" s="113" t="s">
        <v>70</v>
      </c>
      <c r="B24" s="114" t="s">
        <v>312</v>
      </c>
      <c r="C24" s="115"/>
      <c r="D24" s="116">
        <v>28821</v>
      </c>
      <c r="E24" s="116">
        <v>38878</v>
      </c>
      <c r="F24" s="116" t="s">
        <v>308</v>
      </c>
      <c r="G24" s="116" t="s">
        <v>308</v>
      </c>
      <c r="H24" s="116">
        <v>45805</v>
      </c>
      <c r="I24" s="116">
        <v>45278</v>
      </c>
      <c r="J24" s="116">
        <v>41788</v>
      </c>
      <c r="K24" s="116">
        <v>36022</v>
      </c>
      <c r="L24" s="116">
        <v>34530</v>
      </c>
      <c r="M24" s="116">
        <v>37155</v>
      </c>
      <c r="N24" s="116">
        <v>37879</v>
      </c>
      <c r="O24" s="116">
        <v>35249</v>
      </c>
      <c r="P24" s="116">
        <v>28090</v>
      </c>
      <c r="Q24" s="116">
        <v>22752</v>
      </c>
      <c r="R24" s="116">
        <v>18919</v>
      </c>
      <c r="S24" s="116">
        <v>31677</v>
      </c>
      <c r="T24" s="116">
        <v>33672</v>
      </c>
      <c r="U24" s="116">
        <v>30800</v>
      </c>
      <c r="V24" s="116">
        <v>24611</v>
      </c>
      <c r="W24" s="116">
        <v>20960</v>
      </c>
      <c r="X24" s="116">
        <v>16679</v>
      </c>
      <c r="Y24" s="117">
        <v>13</v>
      </c>
    </row>
    <row r="25" spans="1:25" s="118" customFormat="1" ht="12" customHeight="1">
      <c r="A25" s="113" t="s">
        <v>71</v>
      </c>
      <c r="B25" s="114" t="s">
        <v>313</v>
      </c>
      <c r="C25" s="115"/>
      <c r="D25" s="116">
        <v>51851</v>
      </c>
      <c r="E25" s="116">
        <v>73252</v>
      </c>
      <c r="F25" s="116" t="s">
        <v>308</v>
      </c>
      <c r="G25" s="116" t="s">
        <v>308</v>
      </c>
      <c r="H25" s="116">
        <v>73043</v>
      </c>
      <c r="I25" s="116">
        <v>81151</v>
      </c>
      <c r="J25" s="116">
        <v>82435</v>
      </c>
      <c r="K25" s="116">
        <v>90303</v>
      </c>
      <c r="L25" s="116">
        <v>95125</v>
      </c>
      <c r="M25" s="116">
        <v>97873</v>
      </c>
      <c r="N25" s="116">
        <v>101673</v>
      </c>
      <c r="O25" s="116">
        <v>100549</v>
      </c>
      <c r="P25" s="116">
        <v>98081</v>
      </c>
      <c r="Q25" s="116">
        <v>95329</v>
      </c>
      <c r="R25" s="116">
        <v>90174</v>
      </c>
      <c r="S25" s="116">
        <v>85663</v>
      </c>
      <c r="T25" s="116">
        <v>92107</v>
      </c>
      <c r="U25" s="116">
        <v>89735</v>
      </c>
      <c r="V25" s="116">
        <v>87567</v>
      </c>
      <c r="W25" s="116">
        <v>88517</v>
      </c>
      <c r="X25" s="116">
        <v>81640</v>
      </c>
      <c r="Y25" s="117">
        <v>14</v>
      </c>
    </row>
    <row r="26" spans="1:25" s="118" customFormat="1" ht="12" customHeight="1">
      <c r="A26" s="113" t="s">
        <v>72</v>
      </c>
      <c r="B26" s="114" t="s">
        <v>314</v>
      </c>
      <c r="C26" s="115"/>
      <c r="D26" s="116">
        <v>3651</v>
      </c>
      <c r="E26" s="116">
        <v>2409</v>
      </c>
      <c r="F26" s="116" t="s">
        <v>308</v>
      </c>
      <c r="G26" s="116" t="s">
        <v>308</v>
      </c>
      <c r="H26" s="116">
        <v>4092</v>
      </c>
      <c r="I26" s="116">
        <v>4899</v>
      </c>
      <c r="J26" s="116">
        <v>5814</v>
      </c>
      <c r="K26" s="116">
        <v>7051</v>
      </c>
      <c r="L26" s="116">
        <v>8701</v>
      </c>
      <c r="M26" s="116">
        <v>10358</v>
      </c>
      <c r="N26" s="116">
        <v>11868</v>
      </c>
      <c r="O26" s="116">
        <v>13296</v>
      </c>
      <c r="P26" s="116">
        <v>15550</v>
      </c>
      <c r="Q26" s="116">
        <v>19203</v>
      </c>
      <c r="R26" s="116">
        <v>22627</v>
      </c>
      <c r="S26" s="116">
        <v>9494</v>
      </c>
      <c r="T26" s="116">
        <v>10939</v>
      </c>
      <c r="U26" s="116">
        <v>12059</v>
      </c>
      <c r="V26" s="116">
        <v>13839</v>
      </c>
      <c r="W26" s="116">
        <v>17692</v>
      </c>
      <c r="X26" s="116">
        <v>20537</v>
      </c>
      <c r="Y26" s="117">
        <v>15</v>
      </c>
    </row>
    <row r="27" spans="1:25" s="118" customFormat="1" ht="12" customHeight="1">
      <c r="A27" s="113" t="s">
        <v>73</v>
      </c>
      <c r="B27" s="114" t="s">
        <v>315</v>
      </c>
      <c r="C27" s="115"/>
      <c r="D27" s="116" t="s">
        <v>308</v>
      </c>
      <c r="E27" s="116" t="s">
        <v>308</v>
      </c>
      <c r="F27" s="116" t="s">
        <v>308</v>
      </c>
      <c r="G27" s="116" t="s">
        <v>308</v>
      </c>
      <c r="H27" s="116">
        <v>798</v>
      </c>
      <c r="I27" s="116">
        <v>1088</v>
      </c>
      <c r="J27" s="116">
        <v>1325</v>
      </c>
      <c r="K27" s="116">
        <v>1567</v>
      </c>
      <c r="L27" s="116">
        <v>2052</v>
      </c>
      <c r="M27" s="116">
        <v>2842</v>
      </c>
      <c r="N27" s="116">
        <v>3713</v>
      </c>
      <c r="O27" s="116">
        <v>4528</v>
      </c>
      <c r="P27" s="116">
        <v>5505</v>
      </c>
      <c r="Q27" s="116">
        <v>6388</v>
      </c>
      <c r="R27" s="116">
        <v>7809</v>
      </c>
      <c r="S27" s="116">
        <v>2621</v>
      </c>
      <c r="T27" s="116">
        <v>3459</v>
      </c>
      <c r="U27" s="116">
        <v>4166</v>
      </c>
      <c r="V27" s="116">
        <v>4946</v>
      </c>
      <c r="W27" s="116">
        <v>5842</v>
      </c>
      <c r="X27" s="116">
        <v>6999</v>
      </c>
      <c r="Y27" s="117">
        <v>16</v>
      </c>
    </row>
    <row r="28" spans="1:25" s="118" customFormat="1" ht="12" customHeight="1">
      <c r="A28" s="113" t="s">
        <v>59</v>
      </c>
      <c r="B28" s="114" t="s">
        <v>59</v>
      </c>
      <c r="C28" s="115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7"/>
    </row>
    <row r="29" spans="1:25" s="118" customFormat="1" ht="12" customHeight="1">
      <c r="A29" s="113" t="s">
        <v>74</v>
      </c>
      <c r="B29" s="114" t="s">
        <v>317</v>
      </c>
      <c r="C29" s="115"/>
      <c r="D29" s="116">
        <v>77918</v>
      </c>
      <c r="E29" s="116">
        <v>104948</v>
      </c>
      <c r="F29" s="116">
        <v>111770</v>
      </c>
      <c r="G29" s="116">
        <v>121745</v>
      </c>
      <c r="H29" s="116">
        <v>129805</v>
      </c>
      <c r="I29" s="116">
        <v>136601</v>
      </c>
      <c r="J29" s="116">
        <v>141126</v>
      </c>
      <c r="K29" s="116">
        <v>147653</v>
      </c>
      <c r="L29" s="116">
        <v>153930</v>
      </c>
      <c r="M29" s="116">
        <v>162067</v>
      </c>
      <c r="N29" s="116">
        <v>168686</v>
      </c>
      <c r="O29" s="116">
        <v>169941</v>
      </c>
      <c r="P29" s="116">
        <v>165478</v>
      </c>
      <c r="Q29" s="116">
        <v>161576</v>
      </c>
      <c r="R29" s="116">
        <v>155912</v>
      </c>
      <c r="S29" s="116">
        <v>142639</v>
      </c>
      <c r="T29" s="116">
        <v>153135</v>
      </c>
      <c r="U29" s="116">
        <v>152108</v>
      </c>
      <c r="V29" s="116">
        <v>148051</v>
      </c>
      <c r="W29" s="116">
        <v>150282</v>
      </c>
      <c r="X29" s="116">
        <v>141498</v>
      </c>
      <c r="Y29" s="117">
        <v>17</v>
      </c>
    </row>
    <row r="30" spans="1:25" s="118" customFormat="1" ht="12" customHeight="1">
      <c r="A30" s="113" t="s">
        <v>75</v>
      </c>
      <c r="B30" s="114" t="s">
        <v>312</v>
      </c>
      <c r="C30" s="115"/>
      <c r="D30" s="116">
        <v>28844</v>
      </c>
      <c r="E30" s="116">
        <v>38474</v>
      </c>
      <c r="F30" s="116" t="s">
        <v>308</v>
      </c>
      <c r="G30" s="116" t="s">
        <v>308</v>
      </c>
      <c r="H30" s="116">
        <v>44797</v>
      </c>
      <c r="I30" s="116">
        <v>44120</v>
      </c>
      <c r="J30" s="116">
        <v>40140</v>
      </c>
      <c r="K30" s="116">
        <v>34503</v>
      </c>
      <c r="L30" s="116">
        <v>32877</v>
      </c>
      <c r="M30" s="116">
        <v>35136</v>
      </c>
      <c r="N30" s="116">
        <v>35865</v>
      </c>
      <c r="O30" s="116">
        <v>33071</v>
      </c>
      <c r="P30" s="116">
        <v>26596</v>
      </c>
      <c r="Q30" s="116">
        <v>21619</v>
      </c>
      <c r="R30" s="116">
        <v>18246</v>
      </c>
      <c r="S30" s="116">
        <v>29916</v>
      </c>
      <c r="T30" s="116">
        <v>31939</v>
      </c>
      <c r="U30" s="116">
        <v>28824</v>
      </c>
      <c r="V30" s="116">
        <v>23302</v>
      </c>
      <c r="W30" s="116">
        <v>19961</v>
      </c>
      <c r="X30" s="116">
        <v>16169</v>
      </c>
      <c r="Y30" s="117">
        <v>18</v>
      </c>
    </row>
    <row r="31" spans="1:25" s="118" customFormat="1" ht="12" customHeight="1">
      <c r="A31" s="113" t="s">
        <v>76</v>
      </c>
      <c r="B31" s="114" t="s">
        <v>313</v>
      </c>
      <c r="C31" s="115"/>
      <c r="D31" s="116">
        <v>44779</v>
      </c>
      <c r="E31" s="116">
        <v>63152</v>
      </c>
      <c r="F31" s="116" t="s">
        <v>308</v>
      </c>
      <c r="G31" s="116" t="s">
        <v>308</v>
      </c>
      <c r="H31" s="116">
        <v>79284</v>
      </c>
      <c r="I31" s="116">
        <v>85892</v>
      </c>
      <c r="J31" s="116">
        <v>93261</v>
      </c>
      <c r="K31" s="116">
        <v>103823</v>
      </c>
      <c r="L31" s="116">
        <v>109662</v>
      </c>
      <c r="M31" s="116">
        <v>112766</v>
      </c>
      <c r="N31" s="116">
        <v>115624</v>
      </c>
      <c r="O31" s="116">
        <v>116336</v>
      </c>
      <c r="P31" s="116">
        <v>114437</v>
      </c>
      <c r="Q31" s="116">
        <v>110533</v>
      </c>
      <c r="R31" s="116">
        <v>102945</v>
      </c>
      <c r="S31" s="116">
        <v>85663</v>
      </c>
      <c r="T31" s="116">
        <v>105303</v>
      </c>
      <c r="U31" s="116">
        <v>104533</v>
      </c>
      <c r="V31" s="116">
        <v>102790</v>
      </c>
      <c r="W31" s="116">
        <v>103186</v>
      </c>
      <c r="X31" s="116">
        <v>93810</v>
      </c>
      <c r="Y31" s="117">
        <v>19</v>
      </c>
    </row>
    <row r="32" spans="1:25" s="118" customFormat="1" ht="12" customHeight="1">
      <c r="A32" s="113" t="s">
        <v>77</v>
      </c>
      <c r="B32" s="114" t="s">
        <v>314</v>
      </c>
      <c r="C32" s="115"/>
      <c r="D32" s="116">
        <v>4295</v>
      </c>
      <c r="E32" s="116">
        <v>3322</v>
      </c>
      <c r="F32" s="116" t="s">
        <v>308</v>
      </c>
      <c r="G32" s="116" t="s">
        <v>308</v>
      </c>
      <c r="H32" s="116">
        <v>5717</v>
      </c>
      <c r="I32" s="116">
        <v>6581</v>
      </c>
      <c r="J32" s="116">
        <v>7725</v>
      </c>
      <c r="K32" s="116">
        <v>9327</v>
      </c>
      <c r="L32" s="116">
        <v>11391</v>
      </c>
      <c r="M32" s="116">
        <v>14165</v>
      </c>
      <c r="N32" s="116">
        <v>17164</v>
      </c>
      <c r="O32" s="116">
        <v>20411</v>
      </c>
      <c r="P32" s="116">
        <v>24408</v>
      </c>
      <c r="Q32" s="116">
        <v>29416</v>
      </c>
      <c r="R32" s="116">
        <v>34716</v>
      </c>
      <c r="S32" s="116">
        <v>12945</v>
      </c>
      <c r="T32" s="116">
        <v>15861</v>
      </c>
      <c r="U32" s="116">
        <v>18629</v>
      </c>
      <c r="V32" s="116">
        <v>21922</v>
      </c>
      <c r="W32" s="116">
        <v>27128</v>
      </c>
      <c r="X32" s="116">
        <v>31516</v>
      </c>
      <c r="Y32" s="117">
        <v>20</v>
      </c>
    </row>
    <row r="33" spans="1:25" s="118" customFormat="1" ht="12" customHeight="1">
      <c r="A33" s="113" t="s">
        <v>78</v>
      </c>
      <c r="B33" s="114" t="s">
        <v>315</v>
      </c>
      <c r="C33" s="115"/>
      <c r="D33" s="116" t="s">
        <v>308</v>
      </c>
      <c r="E33" s="116" t="s">
        <v>308</v>
      </c>
      <c r="F33" s="116" t="s">
        <v>308</v>
      </c>
      <c r="G33" s="116" t="s">
        <v>308</v>
      </c>
      <c r="H33" s="116">
        <v>1465</v>
      </c>
      <c r="I33" s="116">
        <v>2000</v>
      </c>
      <c r="J33" s="116">
        <v>2413</v>
      </c>
      <c r="K33" s="116">
        <v>2765</v>
      </c>
      <c r="L33" s="116">
        <v>3389</v>
      </c>
      <c r="M33" s="116">
        <v>4522</v>
      </c>
      <c r="N33" s="116">
        <v>5986</v>
      </c>
      <c r="O33" s="116">
        <v>7813</v>
      </c>
      <c r="P33" s="116">
        <v>9803</v>
      </c>
      <c r="Q33" s="116">
        <v>12107</v>
      </c>
      <c r="R33" s="116">
        <v>15219</v>
      </c>
      <c r="S33" s="116">
        <v>4108</v>
      </c>
      <c r="T33" s="116">
        <v>5517</v>
      </c>
      <c r="U33" s="116">
        <v>7134</v>
      </c>
      <c r="V33" s="116">
        <v>8760</v>
      </c>
      <c r="W33" s="116">
        <v>10946</v>
      </c>
      <c r="X33" s="116">
        <v>13448</v>
      </c>
      <c r="Y33" s="117">
        <v>21</v>
      </c>
    </row>
    <row r="34" spans="1:25" s="118" customFormat="1" ht="12" customHeight="1">
      <c r="A34" s="113" t="s">
        <v>79</v>
      </c>
      <c r="B34" s="125" t="s">
        <v>318</v>
      </c>
      <c r="C34" s="115"/>
      <c r="D34" s="126">
        <v>108.2</v>
      </c>
      <c r="E34" s="126">
        <v>109.1</v>
      </c>
      <c r="F34" s="126">
        <v>100.6</v>
      </c>
      <c r="G34" s="126">
        <v>96.8</v>
      </c>
      <c r="H34" s="126">
        <v>94.7</v>
      </c>
      <c r="I34" s="126">
        <v>96.1</v>
      </c>
      <c r="J34" s="126">
        <v>92.1</v>
      </c>
      <c r="K34" s="126">
        <v>90.3</v>
      </c>
      <c r="L34" s="126">
        <v>89.9</v>
      </c>
      <c r="M34" s="126">
        <v>89.7</v>
      </c>
      <c r="N34" s="126">
        <v>89.8</v>
      </c>
      <c r="O34" s="126">
        <v>87.8</v>
      </c>
      <c r="P34" s="126">
        <v>85.7</v>
      </c>
      <c r="Q34" s="124">
        <v>85</v>
      </c>
      <c r="R34" s="126">
        <f>ROUND(R23/R29*100,1)</f>
        <v>84.5</v>
      </c>
      <c r="S34" s="126">
        <v>88.9</v>
      </c>
      <c r="T34" s="126">
        <v>89.3</v>
      </c>
      <c r="U34" s="126">
        <v>87.3</v>
      </c>
      <c r="V34" s="126">
        <v>85.1</v>
      </c>
      <c r="W34" s="126">
        <v>84.6</v>
      </c>
      <c r="X34" s="126">
        <f>ROUND(X23/X29*100,1)</f>
        <v>84</v>
      </c>
      <c r="Y34" s="117">
        <v>22</v>
      </c>
    </row>
    <row r="35" spans="1:25" s="118" customFormat="1" ht="12" customHeight="1">
      <c r="A35" s="113" t="s">
        <v>59</v>
      </c>
      <c r="B35" s="114" t="s">
        <v>59</v>
      </c>
      <c r="C35" s="115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17"/>
    </row>
    <row r="36" spans="1:25" s="118" customFormat="1" ht="12" customHeight="1">
      <c r="A36" s="113"/>
      <c r="B36" s="114" t="s">
        <v>80</v>
      </c>
      <c r="C36" s="115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17"/>
    </row>
    <row r="37" spans="1:25" s="118" customFormat="1" ht="12" customHeight="1">
      <c r="A37" s="113" t="s">
        <v>81</v>
      </c>
      <c r="B37" s="114" t="s">
        <v>312</v>
      </c>
      <c r="C37" s="115"/>
      <c r="D37" s="126">
        <v>35.5</v>
      </c>
      <c r="E37" s="126">
        <v>35.2</v>
      </c>
      <c r="F37" s="126" t="s">
        <v>308</v>
      </c>
      <c r="G37" s="126" t="s">
        <v>308</v>
      </c>
      <c r="H37" s="126">
        <v>35.8</v>
      </c>
      <c r="I37" s="126">
        <v>33.4</v>
      </c>
      <c r="J37" s="126">
        <v>30.2</v>
      </c>
      <c r="K37" s="126">
        <v>25.1</v>
      </c>
      <c r="L37" s="124">
        <v>23</v>
      </c>
      <c r="M37" s="126">
        <v>23.5</v>
      </c>
      <c r="N37" s="124">
        <v>23</v>
      </c>
      <c r="O37" s="126">
        <v>21.4</v>
      </c>
      <c r="P37" s="126">
        <v>17.8</v>
      </c>
      <c r="Q37" s="126">
        <v>14.8</v>
      </c>
      <c r="R37" s="126">
        <v>12.9</v>
      </c>
      <c r="S37" s="126">
        <v>22.9</v>
      </c>
      <c r="T37" s="126">
        <v>22.6</v>
      </c>
      <c r="U37" s="126">
        <v>20.9</v>
      </c>
      <c r="V37" s="126">
        <v>17.5</v>
      </c>
      <c r="W37" s="126">
        <v>14.7</v>
      </c>
      <c r="X37" s="126">
        <v>12.6</v>
      </c>
      <c r="Y37" s="117">
        <v>23</v>
      </c>
    </row>
    <row r="38" spans="1:25" s="118" customFormat="1" ht="12" customHeight="1">
      <c r="A38" s="113" t="s">
        <v>82</v>
      </c>
      <c r="B38" s="114" t="s">
        <v>313</v>
      </c>
      <c r="C38" s="115"/>
      <c r="D38" s="126">
        <v>59.6</v>
      </c>
      <c r="E38" s="126">
        <v>62.1</v>
      </c>
      <c r="F38" s="126" t="s">
        <v>308</v>
      </c>
      <c r="G38" s="126" t="s">
        <v>308</v>
      </c>
      <c r="H38" s="126">
        <v>60.3</v>
      </c>
      <c r="I38" s="126">
        <v>62.3</v>
      </c>
      <c r="J38" s="126">
        <v>64.8</v>
      </c>
      <c r="K38" s="126">
        <v>69.1</v>
      </c>
      <c r="L38" s="126">
        <v>70.1</v>
      </c>
      <c r="M38" s="126">
        <v>68.5</v>
      </c>
      <c r="N38" s="126">
        <v>67.9</v>
      </c>
      <c r="O38" s="124">
        <v>68</v>
      </c>
      <c r="P38" s="126">
        <v>69.2</v>
      </c>
      <c r="Q38" s="126">
        <v>68.9</v>
      </c>
      <c r="R38" s="126">
        <v>67.1</v>
      </c>
      <c r="S38" s="126">
        <v>68.8</v>
      </c>
      <c r="T38" s="126">
        <v>68.1</v>
      </c>
      <c r="U38" s="126">
        <v>68.2</v>
      </c>
      <c r="V38" s="126">
        <v>69.4</v>
      </c>
      <c r="W38" s="126">
        <v>69.1</v>
      </c>
      <c r="X38" s="126">
        <v>67.4</v>
      </c>
      <c r="Y38" s="117">
        <v>24</v>
      </c>
    </row>
    <row r="39" spans="1:25" s="118" customFormat="1" ht="12" customHeight="1">
      <c r="A39" s="113" t="s">
        <v>83</v>
      </c>
      <c r="B39" s="114" t="s">
        <v>314</v>
      </c>
      <c r="C39" s="115"/>
      <c r="D39" s="126">
        <v>4.9</v>
      </c>
      <c r="E39" s="126">
        <v>2.6</v>
      </c>
      <c r="F39" s="126" t="s">
        <v>308</v>
      </c>
      <c r="G39" s="126" t="s">
        <v>308</v>
      </c>
      <c r="H39" s="126">
        <v>3.9</v>
      </c>
      <c r="I39" s="126">
        <v>4.3</v>
      </c>
      <c r="J39" s="124">
        <v>5</v>
      </c>
      <c r="K39" s="126">
        <v>5.8</v>
      </c>
      <c r="L39" s="126">
        <v>6.9</v>
      </c>
      <c r="M39" s="124">
        <v>8</v>
      </c>
      <c r="N39" s="126">
        <v>9.1</v>
      </c>
      <c r="O39" s="124">
        <v>10.6</v>
      </c>
      <c r="P39" s="124">
        <v>13</v>
      </c>
      <c r="Q39" s="126">
        <v>16.3</v>
      </c>
      <c r="R39" s="126">
        <v>19.9</v>
      </c>
      <c r="S39" s="126">
        <v>8.3</v>
      </c>
      <c r="T39" s="126">
        <v>9.2</v>
      </c>
      <c r="U39" s="126">
        <v>10.8</v>
      </c>
      <c r="V39" s="124">
        <v>13</v>
      </c>
      <c r="W39" s="126">
        <v>16.2</v>
      </c>
      <c r="X39" s="124">
        <v>20</v>
      </c>
      <c r="Y39" s="117">
        <v>25</v>
      </c>
    </row>
    <row r="40" spans="1:25" s="118" customFormat="1" ht="12" customHeight="1">
      <c r="A40" s="113" t="s">
        <v>59</v>
      </c>
      <c r="B40" s="114" t="s">
        <v>59</v>
      </c>
      <c r="C40" s="115"/>
      <c r="D40" s="120"/>
      <c r="Y40" s="117"/>
    </row>
    <row r="41" spans="1:25" s="118" customFormat="1" ht="12" customHeight="1">
      <c r="A41" s="113" t="s">
        <v>84</v>
      </c>
      <c r="B41" s="114" t="s">
        <v>319</v>
      </c>
      <c r="C41" s="115"/>
      <c r="D41" s="120">
        <v>67.9</v>
      </c>
      <c r="E41" s="118">
        <v>60.9</v>
      </c>
      <c r="F41" s="127" t="s">
        <v>308</v>
      </c>
      <c r="G41" s="127" t="s">
        <v>308</v>
      </c>
      <c r="H41" s="118">
        <v>65.9</v>
      </c>
      <c r="I41" s="118">
        <v>60.4</v>
      </c>
      <c r="J41" s="118">
        <v>54.3</v>
      </c>
      <c r="K41" s="118">
        <v>44.8</v>
      </c>
      <c r="L41" s="118">
        <v>42.7</v>
      </c>
      <c r="M41" s="128">
        <v>46</v>
      </c>
      <c r="N41" s="118">
        <v>47.3</v>
      </c>
      <c r="O41" s="128">
        <v>47</v>
      </c>
      <c r="P41" s="118">
        <v>44.5</v>
      </c>
      <c r="Q41" s="118">
        <v>45.2</v>
      </c>
      <c r="R41" s="118">
        <v>48.9</v>
      </c>
      <c r="S41" s="118">
        <v>45.3</v>
      </c>
      <c r="T41" s="118">
        <v>46.8</v>
      </c>
      <c r="U41" s="118">
        <v>46.5</v>
      </c>
      <c r="V41" s="128">
        <v>44</v>
      </c>
      <c r="W41" s="118">
        <v>44.7</v>
      </c>
      <c r="X41" s="128">
        <f>ROUND((X18+X20)/X19*100,1)</f>
        <v>48.4</v>
      </c>
      <c r="Y41" s="117">
        <v>26</v>
      </c>
    </row>
    <row r="42" spans="1:25" s="118" customFormat="1" ht="12" customHeight="1">
      <c r="A42" s="113" t="s">
        <v>85</v>
      </c>
      <c r="B42" s="114" t="s">
        <v>320</v>
      </c>
      <c r="C42" s="115"/>
      <c r="D42" s="120">
        <v>59.7</v>
      </c>
      <c r="E42" s="118">
        <v>56.7</v>
      </c>
      <c r="F42" s="127" t="s">
        <v>308</v>
      </c>
      <c r="G42" s="127" t="s">
        <v>308</v>
      </c>
      <c r="H42" s="118">
        <v>59.4</v>
      </c>
      <c r="I42" s="118">
        <v>53.5</v>
      </c>
      <c r="J42" s="118">
        <v>46.6</v>
      </c>
      <c r="K42" s="118">
        <v>36.3</v>
      </c>
      <c r="L42" s="118">
        <v>32.9</v>
      </c>
      <c r="M42" s="118">
        <v>34.3</v>
      </c>
      <c r="N42" s="118">
        <v>33.9</v>
      </c>
      <c r="O42" s="118">
        <v>31.5</v>
      </c>
      <c r="P42" s="118">
        <v>25.7</v>
      </c>
      <c r="Q42" s="118">
        <v>21.6</v>
      </c>
      <c r="R42" s="118">
        <v>14.8</v>
      </c>
      <c r="S42" s="118">
        <v>33.2</v>
      </c>
      <c r="T42" s="118">
        <v>33.2</v>
      </c>
      <c r="U42" s="118">
        <v>30.7</v>
      </c>
      <c r="V42" s="118">
        <v>25.2</v>
      </c>
      <c r="W42" s="118">
        <v>21.3</v>
      </c>
      <c r="X42" s="118">
        <f>ROUND(X18/X19*100,1)</f>
        <v>18.7</v>
      </c>
      <c r="Y42" s="117">
        <v>27</v>
      </c>
    </row>
    <row r="43" spans="1:25" s="118" customFormat="1" ht="12" customHeight="1">
      <c r="A43" s="113" t="s">
        <v>86</v>
      </c>
      <c r="B43" s="114" t="s">
        <v>321</v>
      </c>
      <c r="C43" s="115"/>
      <c r="D43" s="120">
        <v>8.2</v>
      </c>
      <c r="E43" s="118">
        <v>4.2</v>
      </c>
      <c r="F43" s="127" t="s">
        <v>308</v>
      </c>
      <c r="G43" s="127" t="s">
        <v>308</v>
      </c>
      <c r="H43" s="118">
        <v>6.4</v>
      </c>
      <c r="I43" s="118">
        <v>6.9</v>
      </c>
      <c r="J43" s="118">
        <v>7.7</v>
      </c>
      <c r="K43" s="118">
        <v>8.4</v>
      </c>
      <c r="L43" s="118">
        <v>9.8</v>
      </c>
      <c r="M43" s="118">
        <v>11.3</v>
      </c>
      <c r="N43" s="118">
        <v>13.4</v>
      </c>
      <c r="O43" s="118">
        <v>15.5</v>
      </c>
      <c r="P43" s="118">
        <v>18.8</v>
      </c>
      <c r="Q43" s="118">
        <v>23.6</v>
      </c>
      <c r="R43" s="118">
        <v>24.9</v>
      </c>
      <c r="S43" s="118">
        <v>12.1</v>
      </c>
      <c r="T43" s="118">
        <v>13.6</v>
      </c>
      <c r="U43" s="118">
        <v>15.8</v>
      </c>
      <c r="V43" s="118">
        <v>18.8</v>
      </c>
      <c r="W43" s="118">
        <v>23.4</v>
      </c>
      <c r="X43" s="118">
        <f>ROUND(X20/X19*100,1)</f>
        <v>29.7</v>
      </c>
      <c r="Y43" s="117">
        <v>28</v>
      </c>
    </row>
    <row r="44" spans="1:25" s="118" customFormat="1" ht="12" customHeight="1">
      <c r="A44" s="113" t="s">
        <v>87</v>
      </c>
      <c r="B44" s="114" t="s">
        <v>322</v>
      </c>
      <c r="C44" s="115"/>
      <c r="D44" s="120">
        <v>13.8</v>
      </c>
      <c r="E44" s="118">
        <v>7.4</v>
      </c>
      <c r="F44" s="127" t="s">
        <v>308</v>
      </c>
      <c r="G44" s="127" t="s">
        <v>308</v>
      </c>
      <c r="H44" s="118">
        <v>10.8</v>
      </c>
      <c r="I44" s="118">
        <v>12.8</v>
      </c>
      <c r="J44" s="118">
        <v>16.5</v>
      </c>
      <c r="K44" s="118">
        <v>23.2</v>
      </c>
      <c r="L44" s="118">
        <v>29.8</v>
      </c>
      <c r="M44" s="118">
        <v>33.9</v>
      </c>
      <c r="N44" s="118">
        <v>39.4</v>
      </c>
      <c r="O44" s="118">
        <v>49.3</v>
      </c>
      <c r="P44" s="118">
        <v>73.1</v>
      </c>
      <c r="Q44" s="118">
        <v>109.6</v>
      </c>
      <c r="R44" s="118">
        <v>154.3</v>
      </c>
      <c r="S44" s="118">
        <v>36.4</v>
      </c>
      <c r="T44" s="118">
        <v>40.8</v>
      </c>
      <c r="U44" s="118">
        <v>51.5</v>
      </c>
      <c r="V44" s="118">
        <v>74.6</v>
      </c>
      <c r="W44" s="118">
        <v>109.5</v>
      </c>
      <c r="X44" s="118">
        <f>ROUND(X20/X18*100,1)</f>
        <v>158.5</v>
      </c>
      <c r="Y44" s="117">
        <v>29</v>
      </c>
    </row>
    <row r="45" spans="1:25" s="118" customFormat="1" ht="12" customHeight="1">
      <c r="A45" s="113" t="s">
        <v>59</v>
      </c>
      <c r="B45" s="114" t="s">
        <v>59</v>
      </c>
      <c r="C45" s="115"/>
      <c r="D45" s="120"/>
      <c r="Y45" s="117"/>
    </row>
    <row r="46" spans="1:25" s="118" customFormat="1" ht="12" customHeight="1">
      <c r="A46" s="113" t="s">
        <v>88</v>
      </c>
      <c r="B46" s="114" t="s">
        <v>323</v>
      </c>
      <c r="C46" s="115"/>
      <c r="D46" s="126" t="s">
        <v>308</v>
      </c>
      <c r="E46" s="126" t="s">
        <v>308</v>
      </c>
      <c r="F46" s="126" t="s">
        <v>308</v>
      </c>
      <c r="G46" s="126" t="s">
        <v>308</v>
      </c>
      <c r="H46" s="126" t="s">
        <v>308</v>
      </c>
      <c r="I46" s="126" t="s">
        <v>308</v>
      </c>
      <c r="J46" s="126" t="s">
        <v>308</v>
      </c>
      <c r="K46" s="126" t="s">
        <v>308</v>
      </c>
      <c r="L46" s="126">
        <v>32.2</v>
      </c>
      <c r="M46" s="126">
        <v>32.7</v>
      </c>
      <c r="N46" s="124">
        <v>34</v>
      </c>
      <c r="O46" s="126">
        <v>35.9</v>
      </c>
      <c r="P46" s="126">
        <v>38.4</v>
      </c>
      <c r="Q46" s="126">
        <v>40.9</v>
      </c>
      <c r="R46" s="126">
        <v>43.4</v>
      </c>
      <c r="S46" s="124">
        <v>33</v>
      </c>
      <c r="T46" s="124">
        <v>34</v>
      </c>
      <c r="U46" s="126">
        <v>36.1</v>
      </c>
      <c r="V46" s="126">
        <v>38.5</v>
      </c>
      <c r="W46" s="126">
        <v>40.9</v>
      </c>
      <c r="X46" s="126">
        <v>43.5</v>
      </c>
      <c r="Y46" s="117">
        <v>30</v>
      </c>
    </row>
    <row r="47" spans="1:25" s="118" customFormat="1" ht="12" customHeight="1">
      <c r="A47" s="113" t="s">
        <v>89</v>
      </c>
      <c r="B47" s="114" t="s">
        <v>324</v>
      </c>
      <c r="C47" s="115"/>
      <c r="D47" s="126" t="s">
        <v>308</v>
      </c>
      <c r="E47" s="126" t="s">
        <v>308</v>
      </c>
      <c r="F47" s="126" t="s">
        <v>308</v>
      </c>
      <c r="G47" s="126" t="s">
        <v>308</v>
      </c>
      <c r="H47" s="126" t="s">
        <v>308</v>
      </c>
      <c r="I47" s="126" t="s">
        <v>308</v>
      </c>
      <c r="J47" s="126" t="s">
        <v>308</v>
      </c>
      <c r="K47" s="126" t="s">
        <v>308</v>
      </c>
      <c r="L47" s="126" t="s">
        <v>308</v>
      </c>
      <c r="M47" s="126" t="s">
        <v>308</v>
      </c>
      <c r="N47" s="126" t="s">
        <v>308</v>
      </c>
      <c r="O47" s="126">
        <v>34.5</v>
      </c>
      <c r="P47" s="126">
        <v>36.9</v>
      </c>
      <c r="Q47" s="126">
        <v>39.2</v>
      </c>
      <c r="R47" s="126">
        <v>41.6</v>
      </c>
      <c r="S47" s="126" t="s">
        <v>308</v>
      </c>
      <c r="T47" s="126" t="s">
        <v>308</v>
      </c>
      <c r="U47" s="126">
        <v>34.6</v>
      </c>
      <c r="V47" s="126">
        <v>36.9</v>
      </c>
      <c r="W47" s="126">
        <v>39.2</v>
      </c>
      <c r="X47" s="126">
        <v>41.7</v>
      </c>
      <c r="Y47" s="117">
        <v>31</v>
      </c>
    </row>
    <row r="48" spans="1:25" s="118" customFormat="1" ht="12" customHeight="1">
      <c r="A48" s="113" t="s">
        <v>90</v>
      </c>
      <c r="B48" s="114" t="s">
        <v>317</v>
      </c>
      <c r="C48" s="115"/>
      <c r="D48" s="126" t="s">
        <v>308</v>
      </c>
      <c r="E48" s="126" t="s">
        <v>308</v>
      </c>
      <c r="F48" s="126" t="s">
        <v>308</v>
      </c>
      <c r="G48" s="126" t="s">
        <v>308</v>
      </c>
      <c r="H48" s="126" t="s">
        <v>308</v>
      </c>
      <c r="I48" s="126" t="s">
        <v>308</v>
      </c>
      <c r="J48" s="126" t="s">
        <v>308</v>
      </c>
      <c r="K48" s="126" t="s">
        <v>308</v>
      </c>
      <c r="L48" s="126" t="s">
        <v>308</v>
      </c>
      <c r="M48" s="126" t="s">
        <v>308</v>
      </c>
      <c r="N48" s="126" t="s">
        <v>308</v>
      </c>
      <c r="O48" s="126">
        <v>37.2</v>
      </c>
      <c r="P48" s="126">
        <v>39.8</v>
      </c>
      <c r="Q48" s="126">
        <v>42.3</v>
      </c>
      <c r="R48" s="124">
        <v>45</v>
      </c>
      <c r="S48" s="126" t="s">
        <v>308</v>
      </c>
      <c r="T48" s="126" t="s">
        <v>308</v>
      </c>
      <c r="U48" s="126">
        <v>37.5</v>
      </c>
      <c r="V48" s="126">
        <v>39.9</v>
      </c>
      <c r="W48" s="126">
        <v>42.3</v>
      </c>
      <c r="X48" s="126">
        <v>45.1</v>
      </c>
      <c r="Y48" s="117">
        <v>32</v>
      </c>
    </row>
    <row r="49" spans="1:25" s="118" customFormat="1" ht="12" customHeight="1">
      <c r="A49" s="113" t="s">
        <v>59</v>
      </c>
      <c r="B49" s="114" t="s">
        <v>59</v>
      </c>
      <c r="C49" s="115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17"/>
    </row>
    <row r="50" spans="1:25" s="118" customFormat="1" ht="12" customHeight="1">
      <c r="A50" s="113" t="s">
        <v>91</v>
      </c>
      <c r="B50" s="114" t="s">
        <v>325</v>
      </c>
      <c r="C50" s="115"/>
      <c r="D50" s="126" t="s">
        <v>308</v>
      </c>
      <c r="E50" s="126" t="s">
        <v>308</v>
      </c>
      <c r="F50" s="126" t="s">
        <v>308</v>
      </c>
      <c r="G50" s="126" t="s">
        <v>308</v>
      </c>
      <c r="H50" s="126" t="s">
        <v>308</v>
      </c>
      <c r="I50" s="126" t="s">
        <v>308</v>
      </c>
      <c r="J50" s="126" t="s">
        <v>308</v>
      </c>
      <c r="K50" s="126" t="s">
        <v>308</v>
      </c>
      <c r="L50" s="126" t="s">
        <v>308</v>
      </c>
      <c r="M50" s="126" t="s">
        <v>308</v>
      </c>
      <c r="N50" s="126" t="s">
        <v>308</v>
      </c>
      <c r="O50" s="126">
        <v>35.4</v>
      </c>
      <c r="P50" s="126">
        <v>38.9</v>
      </c>
      <c r="Q50" s="124">
        <v>42</v>
      </c>
      <c r="R50" s="126">
        <v>45.1</v>
      </c>
      <c r="S50" s="126" t="s">
        <v>308</v>
      </c>
      <c r="T50" s="126" t="s">
        <v>308</v>
      </c>
      <c r="U50" s="126">
        <v>35.6</v>
      </c>
      <c r="V50" s="124">
        <v>39</v>
      </c>
      <c r="W50" s="126">
        <v>42.1</v>
      </c>
      <c r="X50" s="124">
        <v>45.3</v>
      </c>
      <c r="Y50" s="117">
        <v>33</v>
      </c>
    </row>
    <row r="51" spans="1:25" s="118" customFormat="1" ht="12" customHeight="1">
      <c r="A51" s="113" t="s">
        <v>92</v>
      </c>
      <c r="B51" s="114" t="s">
        <v>324</v>
      </c>
      <c r="C51" s="115"/>
      <c r="D51" s="126" t="s">
        <v>308</v>
      </c>
      <c r="E51" s="126" t="s">
        <v>308</v>
      </c>
      <c r="F51" s="126" t="s">
        <v>308</v>
      </c>
      <c r="G51" s="126" t="s">
        <v>308</v>
      </c>
      <c r="H51" s="126" t="s">
        <v>308</v>
      </c>
      <c r="I51" s="126" t="s">
        <v>308</v>
      </c>
      <c r="J51" s="126" t="s">
        <v>308</v>
      </c>
      <c r="K51" s="126" t="s">
        <v>308</v>
      </c>
      <c r="L51" s="126" t="s">
        <v>308</v>
      </c>
      <c r="M51" s="126" t="s">
        <v>308</v>
      </c>
      <c r="N51" s="126" t="s">
        <v>308</v>
      </c>
      <c r="O51" s="126">
        <v>34.2</v>
      </c>
      <c r="P51" s="126">
        <v>37.5</v>
      </c>
      <c r="Q51" s="126">
        <v>40.3</v>
      </c>
      <c r="R51" s="126">
        <v>42.9</v>
      </c>
      <c r="S51" s="126" t="s">
        <v>308</v>
      </c>
      <c r="T51" s="126" t="s">
        <v>308</v>
      </c>
      <c r="U51" s="126">
        <v>34.3</v>
      </c>
      <c r="V51" s="126">
        <v>37.4</v>
      </c>
      <c r="W51" s="126">
        <v>40.3</v>
      </c>
      <c r="X51" s="126">
        <v>43.1</v>
      </c>
      <c r="Y51" s="117">
        <v>34</v>
      </c>
    </row>
    <row r="52" spans="1:25" s="118" customFormat="1" ht="12" customHeight="1">
      <c r="A52" s="113" t="s">
        <v>93</v>
      </c>
      <c r="B52" s="114" t="s">
        <v>317</v>
      </c>
      <c r="C52" s="115"/>
      <c r="D52" s="126" t="s">
        <v>308</v>
      </c>
      <c r="E52" s="126" t="s">
        <v>308</v>
      </c>
      <c r="F52" s="126" t="s">
        <v>308</v>
      </c>
      <c r="G52" s="126" t="s">
        <v>308</v>
      </c>
      <c r="H52" s="126" t="s">
        <v>308</v>
      </c>
      <c r="I52" s="126" t="s">
        <v>308</v>
      </c>
      <c r="J52" s="126" t="s">
        <v>308</v>
      </c>
      <c r="K52" s="126" t="s">
        <v>308</v>
      </c>
      <c r="L52" s="126" t="s">
        <v>308</v>
      </c>
      <c r="M52" s="126" t="s">
        <v>308</v>
      </c>
      <c r="N52" s="126" t="s">
        <v>308</v>
      </c>
      <c r="O52" s="126">
        <v>36.4</v>
      </c>
      <c r="P52" s="126">
        <v>40.1</v>
      </c>
      <c r="Q52" s="126">
        <v>43.4</v>
      </c>
      <c r="R52" s="126">
        <v>46.8</v>
      </c>
      <c r="S52" s="126" t="s">
        <v>308</v>
      </c>
      <c r="T52" s="126" t="s">
        <v>308</v>
      </c>
      <c r="U52" s="126">
        <v>36.6</v>
      </c>
      <c r="V52" s="126">
        <v>40.2</v>
      </c>
      <c r="W52" s="126">
        <v>43.5</v>
      </c>
      <c r="X52" s="126">
        <v>47</v>
      </c>
      <c r="Y52" s="117">
        <v>35</v>
      </c>
    </row>
    <row r="53" spans="1:25" s="118" customFormat="1" ht="12" customHeight="1">
      <c r="A53" s="113" t="s">
        <v>59</v>
      </c>
      <c r="B53" s="114" t="s">
        <v>59</v>
      </c>
      <c r="C53" s="115"/>
      <c r="D53" s="120"/>
      <c r="Y53" s="117"/>
    </row>
    <row r="54" spans="1:25" s="118" customFormat="1" ht="12" customHeight="1">
      <c r="A54" s="113" t="s">
        <v>94</v>
      </c>
      <c r="B54" s="114" t="s">
        <v>326</v>
      </c>
      <c r="C54" s="115"/>
      <c r="D54" s="116">
        <v>32341</v>
      </c>
      <c r="E54" s="116">
        <v>42160</v>
      </c>
      <c r="F54" s="116">
        <v>44113</v>
      </c>
      <c r="G54" s="116">
        <v>48466</v>
      </c>
      <c r="H54" s="116">
        <v>51662</v>
      </c>
      <c r="I54" s="116">
        <v>54648</v>
      </c>
      <c r="J54" s="116">
        <v>62128</v>
      </c>
      <c r="K54" s="116">
        <v>72676</v>
      </c>
      <c r="L54" s="116">
        <v>83921</v>
      </c>
      <c r="M54" s="116">
        <v>96723</v>
      </c>
      <c r="N54" s="116">
        <v>107538</v>
      </c>
      <c r="O54" s="116">
        <v>110703</v>
      </c>
      <c r="P54" s="116">
        <v>114093</v>
      </c>
      <c r="Q54" s="116">
        <v>119277</v>
      </c>
      <c r="R54" s="116">
        <v>121779</v>
      </c>
      <c r="S54" s="116">
        <v>86580</v>
      </c>
      <c r="T54" s="116">
        <v>99247</v>
      </c>
      <c r="U54" s="116">
        <v>101038</v>
      </c>
      <c r="V54" s="116">
        <v>104311</v>
      </c>
      <c r="W54" s="116" t="s">
        <v>308</v>
      </c>
      <c r="X54" s="116" t="s">
        <v>308</v>
      </c>
      <c r="Y54" s="117">
        <v>36</v>
      </c>
    </row>
    <row r="55" spans="1:25" s="118" customFormat="1" ht="12" customHeight="1">
      <c r="A55" s="113" t="s">
        <v>59</v>
      </c>
      <c r="B55" s="114" t="s">
        <v>59</v>
      </c>
      <c r="C55" s="115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7"/>
    </row>
    <row r="56" spans="1:25" s="118" customFormat="1" ht="12" customHeight="1">
      <c r="A56" s="113"/>
      <c r="B56" s="114" t="s">
        <v>95</v>
      </c>
      <c r="C56" s="115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7"/>
    </row>
    <row r="57" spans="1:25" s="118" customFormat="1" ht="12" customHeight="1">
      <c r="A57" s="113" t="s">
        <v>96</v>
      </c>
      <c r="B57" s="114" t="s">
        <v>327</v>
      </c>
      <c r="C57" s="115"/>
      <c r="D57" s="116" t="str">
        <f>D59</f>
        <v>-</v>
      </c>
      <c r="E57" s="116" t="s">
        <v>302</v>
      </c>
      <c r="F57" s="116" t="s">
        <v>302</v>
      </c>
      <c r="G57" s="116" t="s">
        <v>302</v>
      </c>
      <c r="H57" s="116" t="s">
        <v>302</v>
      </c>
      <c r="I57" s="116" t="s">
        <v>302</v>
      </c>
      <c r="J57" s="116" t="s">
        <v>302</v>
      </c>
      <c r="K57" s="116" t="s">
        <v>302</v>
      </c>
      <c r="L57" s="116" t="s">
        <v>302</v>
      </c>
      <c r="M57" s="116" t="str">
        <f>S58</f>
        <v>-</v>
      </c>
      <c r="N57" s="116">
        <v>107293</v>
      </c>
      <c r="O57" s="116">
        <v>110310</v>
      </c>
      <c r="P57" s="116">
        <v>113854</v>
      </c>
      <c r="Q57" s="116">
        <v>119103</v>
      </c>
      <c r="R57" s="116">
        <v>121610</v>
      </c>
      <c r="S57" s="116" t="s">
        <v>302</v>
      </c>
      <c r="T57" s="116">
        <v>99028</v>
      </c>
      <c r="U57" s="116">
        <v>100674</v>
      </c>
      <c r="V57" s="116">
        <v>104100</v>
      </c>
      <c r="W57" s="116">
        <v>112554</v>
      </c>
      <c r="X57" s="116">
        <v>112776</v>
      </c>
      <c r="Y57" s="117">
        <v>37</v>
      </c>
    </row>
    <row r="58" spans="1:25" s="118" customFormat="1" ht="12" customHeight="1">
      <c r="A58" s="113" t="s">
        <v>97</v>
      </c>
      <c r="B58" s="114" t="s">
        <v>328</v>
      </c>
      <c r="C58" s="115"/>
      <c r="D58" s="116" t="s">
        <v>302</v>
      </c>
      <c r="E58" s="116" t="s">
        <v>302</v>
      </c>
      <c r="F58" s="116" t="s">
        <v>302</v>
      </c>
      <c r="G58" s="116" t="s">
        <v>302</v>
      </c>
      <c r="H58" s="116" t="s">
        <v>302</v>
      </c>
      <c r="I58" s="116" t="s">
        <v>302</v>
      </c>
      <c r="J58" s="116" t="s">
        <v>302</v>
      </c>
      <c r="K58" s="116" t="s">
        <v>302</v>
      </c>
      <c r="L58" s="116" t="s">
        <v>302</v>
      </c>
      <c r="M58" s="116" t="s">
        <v>302</v>
      </c>
      <c r="N58" s="116">
        <v>312339</v>
      </c>
      <c r="O58" s="116">
        <v>311188</v>
      </c>
      <c r="P58" s="116">
        <v>299817</v>
      </c>
      <c r="Q58" s="116">
        <v>291747</v>
      </c>
      <c r="R58" s="116">
        <v>279779</v>
      </c>
      <c r="S58" s="116" t="s">
        <v>302</v>
      </c>
      <c r="T58" s="116">
        <v>282820</v>
      </c>
      <c r="U58" s="116">
        <v>277806</v>
      </c>
      <c r="V58" s="116">
        <v>268068</v>
      </c>
      <c r="W58" s="116">
        <v>271642</v>
      </c>
      <c r="X58" s="116">
        <v>254626</v>
      </c>
      <c r="Y58" s="117">
        <v>38</v>
      </c>
    </row>
    <row r="59" spans="1:25" s="118" customFormat="1" ht="12" customHeight="1">
      <c r="A59" s="113" t="s">
        <v>98</v>
      </c>
      <c r="B59" s="114" t="s">
        <v>329</v>
      </c>
      <c r="C59" s="115"/>
      <c r="D59" s="127" t="s">
        <v>302</v>
      </c>
      <c r="E59" s="127" t="s">
        <v>302</v>
      </c>
      <c r="F59" s="127" t="s">
        <v>302</v>
      </c>
      <c r="G59" s="127" t="s">
        <v>302</v>
      </c>
      <c r="H59" s="127" t="s">
        <v>302</v>
      </c>
      <c r="I59" s="127" t="s">
        <v>302</v>
      </c>
      <c r="J59" s="127" t="s">
        <v>302</v>
      </c>
      <c r="K59" s="127" t="s">
        <v>302</v>
      </c>
      <c r="L59" s="127" t="s">
        <v>302</v>
      </c>
      <c r="M59" s="127" t="s">
        <v>302</v>
      </c>
      <c r="N59" s="118">
        <v>2.91</v>
      </c>
      <c r="O59" s="118">
        <v>2.82</v>
      </c>
      <c r="P59" s="118">
        <v>2.63</v>
      </c>
      <c r="Q59" s="118">
        <v>2.45</v>
      </c>
      <c r="R59" s="129">
        <v>2.3</v>
      </c>
      <c r="S59" s="127" t="s">
        <v>302</v>
      </c>
      <c r="T59" s="118">
        <v>2.86</v>
      </c>
      <c r="U59" s="118">
        <v>2.76</v>
      </c>
      <c r="V59" s="118">
        <v>2.58</v>
      </c>
      <c r="W59" s="118">
        <v>2.41</v>
      </c>
      <c r="X59" s="118">
        <v>2.31</v>
      </c>
      <c r="Y59" s="117">
        <v>39</v>
      </c>
    </row>
    <row r="60" spans="1:25" s="118" customFormat="1" ht="12" customHeight="1">
      <c r="A60" s="113" t="s">
        <v>59</v>
      </c>
      <c r="B60" s="114" t="s">
        <v>59</v>
      </c>
      <c r="C60" s="115"/>
      <c r="D60" s="120"/>
      <c r="Y60" s="117"/>
    </row>
    <row r="61" spans="1:25" s="118" customFormat="1" ht="12" customHeight="1">
      <c r="A61" s="113"/>
      <c r="B61" s="114" t="s">
        <v>99</v>
      </c>
      <c r="C61" s="115"/>
      <c r="D61" s="120"/>
      <c r="Y61" s="117"/>
    </row>
    <row r="62" spans="1:25" s="118" customFormat="1" ht="12" customHeight="1">
      <c r="A62" s="113" t="s">
        <v>100</v>
      </c>
      <c r="B62" s="114" t="s">
        <v>327</v>
      </c>
      <c r="C62" s="115"/>
      <c r="D62" s="116" t="s">
        <v>308</v>
      </c>
      <c r="E62" s="116" t="s">
        <v>308</v>
      </c>
      <c r="F62" s="116" t="s">
        <v>308</v>
      </c>
      <c r="G62" s="116" t="s">
        <v>308</v>
      </c>
      <c r="H62" s="116" t="s">
        <v>308</v>
      </c>
      <c r="I62" s="116" t="s">
        <v>308</v>
      </c>
      <c r="J62" s="116" t="s">
        <v>308</v>
      </c>
      <c r="K62" s="116" t="s">
        <v>308</v>
      </c>
      <c r="L62" s="116" t="s">
        <v>308</v>
      </c>
      <c r="M62" s="116">
        <v>298</v>
      </c>
      <c r="N62" s="116">
        <v>182</v>
      </c>
      <c r="O62" s="116">
        <v>172</v>
      </c>
      <c r="P62" s="116">
        <v>171</v>
      </c>
      <c r="Q62" s="116">
        <v>151</v>
      </c>
      <c r="R62" s="116">
        <v>165</v>
      </c>
      <c r="S62" s="116">
        <v>272</v>
      </c>
      <c r="T62" s="116" t="s">
        <v>308</v>
      </c>
      <c r="U62" s="116">
        <v>151</v>
      </c>
      <c r="V62" s="116" t="s">
        <v>308</v>
      </c>
      <c r="W62" s="116" t="s">
        <v>308</v>
      </c>
      <c r="X62" s="116" t="s">
        <v>308</v>
      </c>
      <c r="Y62" s="117">
        <v>40</v>
      </c>
    </row>
    <row r="63" spans="1:25" s="118" customFormat="1" ht="12" customHeight="1">
      <c r="A63" s="113" t="s">
        <v>101</v>
      </c>
      <c r="B63" s="114" t="s">
        <v>328</v>
      </c>
      <c r="C63" s="115"/>
      <c r="D63" s="116" t="s">
        <v>308</v>
      </c>
      <c r="E63" s="116" t="s">
        <v>308</v>
      </c>
      <c r="F63" s="116" t="s">
        <v>308</v>
      </c>
      <c r="G63" s="116" t="s">
        <v>308</v>
      </c>
      <c r="H63" s="116" t="s">
        <v>308</v>
      </c>
      <c r="I63" s="116" t="s">
        <v>308</v>
      </c>
      <c r="J63" s="116" t="s">
        <v>308</v>
      </c>
      <c r="K63" s="116" t="s">
        <v>308</v>
      </c>
      <c r="L63" s="116" t="s">
        <v>308</v>
      </c>
      <c r="M63" s="116">
        <v>8016</v>
      </c>
      <c r="N63" s="116">
        <v>7734</v>
      </c>
      <c r="O63" s="116">
        <v>7724</v>
      </c>
      <c r="P63" s="116">
        <v>7345</v>
      </c>
      <c r="Q63" s="116">
        <v>7105</v>
      </c>
      <c r="R63" s="116">
        <v>7282</v>
      </c>
      <c r="S63" s="116">
        <v>7295</v>
      </c>
      <c r="T63" s="116">
        <v>7001</v>
      </c>
      <c r="U63" s="116">
        <v>6774</v>
      </c>
      <c r="V63" s="116" t="s">
        <v>308</v>
      </c>
      <c r="W63" s="116" t="s">
        <v>308</v>
      </c>
      <c r="X63" s="116" t="s">
        <v>308</v>
      </c>
      <c r="Y63" s="117">
        <v>41</v>
      </c>
    </row>
    <row r="64" spans="1:25" s="118" customFormat="1" ht="12" customHeight="1">
      <c r="A64" s="113" t="s">
        <v>59</v>
      </c>
      <c r="B64" s="114" t="s">
        <v>59</v>
      </c>
      <c r="C64" s="115"/>
      <c r="D64" s="120"/>
      <c r="Y64" s="117"/>
    </row>
    <row r="65" spans="1:25" s="118" customFormat="1" ht="12" customHeight="1">
      <c r="A65" s="113"/>
      <c r="B65" s="114" t="s">
        <v>102</v>
      </c>
      <c r="C65" s="115"/>
      <c r="D65" s="120"/>
      <c r="Y65" s="117"/>
    </row>
    <row r="66" spans="1:25" s="118" customFormat="1" ht="12" customHeight="1">
      <c r="A66" s="113" t="s">
        <v>103</v>
      </c>
      <c r="B66" s="114" t="s">
        <v>327</v>
      </c>
      <c r="C66" s="115"/>
      <c r="D66" s="116">
        <v>31812</v>
      </c>
      <c r="E66" s="116">
        <v>41468</v>
      </c>
      <c r="F66" s="116">
        <v>43518</v>
      </c>
      <c r="G66" s="116" t="s">
        <v>308</v>
      </c>
      <c r="H66" s="116">
        <v>51284</v>
      </c>
      <c r="I66" s="116">
        <v>52779</v>
      </c>
      <c r="J66" s="116">
        <v>59524</v>
      </c>
      <c r="K66" s="116">
        <v>69709</v>
      </c>
      <c r="L66" s="116">
        <v>79955</v>
      </c>
      <c r="M66" s="116">
        <v>92931</v>
      </c>
      <c r="N66" s="116" t="s">
        <v>302</v>
      </c>
      <c r="O66" s="116" t="s">
        <v>302</v>
      </c>
      <c r="P66" s="116" t="s">
        <v>302</v>
      </c>
      <c r="Q66" s="116" t="s">
        <v>302</v>
      </c>
      <c r="R66" s="116" t="s">
        <v>302</v>
      </c>
      <c r="S66" s="116">
        <v>82933</v>
      </c>
      <c r="T66" s="116" t="s">
        <v>302</v>
      </c>
      <c r="U66" s="116" t="s">
        <v>302</v>
      </c>
      <c r="V66" s="116" t="s">
        <v>302</v>
      </c>
      <c r="W66" s="116" t="s">
        <v>302</v>
      </c>
      <c r="X66" s="116" t="s">
        <v>302</v>
      </c>
      <c r="Y66" s="117">
        <v>42</v>
      </c>
    </row>
    <row r="67" spans="1:25" s="118" customFormat="1" ht="12" customHeight="1">
      <c r="A67" s="113" t="s">
        <v>104</v>
      </c>
      <c r="B67" s="114" t="s">
        <v>328</v>
      </c>
      <c r="C67" s="115"/>
      <c r="D67" s="116">
        <v>152979</v>
      </c>
      <c r="E67" s="116">
        <v>204603</v>
      </c>
      <c r="F67" s="116">
        <v>212486</v>
      </c>
      <c r="G67" s="116" t="s">
        <v>308</v>
      </c>
      <c r="H67" s="116">
        <v>248211</v>
      </c>
      <c r="I67" s="116">
        <v>255031</v>
      </c>
      <c r="J67" s="116">
        <v>260647</v>
      </c>
      <c r="K67" s="116">
        <v>268236</v>
      </c>
      <c r="L67" s="116">
        <v>277407</v>
      </c>
      <c r="M67" s="116">
        <v>294026</v>
      </c>
      <c r="N67" s="116" t="s">
        <v>302</v>
      </c>
      <c r="O67" s="116" t="s">
        <v>302</v>
      </c>
      <c r="P67" s="116" t="s">
        <v>302</v>
      </c>
      <c r="Q67" s="116" t="s">
        <v>302</v>
      </c>
      <c r="R67" s="116" t="s">
        <v>302</v>
      </c>
      <c r="S67" s="116">
        <v>257025</v>
      </c>
      <c r="T67" s="116" t="s">
        <v>302</v>
      </c>
      <c r="U67" s="116" t="s">
        <v>302</v>
      </c>
      <c r="V67" s="116" t="s">
        <v>302</v>
      </c>
      <c r="W67" s="116" t="s">
        <v>302</v>
      </c>
      <c r="X67" s="116" t="s">
        <v>302</v>
      </c>
      <c r="Y67" s="117">
        <v>43</v>
      </c>
    </row>
    <row r="68" spans="1:25" s="118" customFormat="1" ht="12" customHeight="1">
      <c r="A68" s="113" t="s">
        <v>105</v>
      </c>
      <c r="B68" s="114" t="s">
        <v>329</v>
      </c>
      <c r="C68" s="115"/>
      <c r="D68" s="120">
        <v>4.81</v>
      </c>
      <c r="E68" s="120">
        <v>4.93</v>
      </c>
      <c r="F68" s="120">
        <v>4.88</v>
      </c>
      <c r="G68" s="127" t="s">
        <v>308</v>
      </c>
      <c r="H68" s="120">
        <v>4.84</v>
      </c>
      <c r="I68" s="120">
        <v>4.83</v>
      </c>
      <c r="J68" s="120">
        <v>4.38</v>
      </c>
      <c r="K68" s="120">
        <v>3.85</v>
      </c>
      <c r="L68" s="120">
        <v>3.47</v>
      </c>
      <c r="M68" s="120">
        <v>3.16</v>
      </c>
      <c r="N68" s="127" t="s">
        <v>302</v>
      </c>
      <c r="O68" s="127" t="s">
        <v>302</v>
      </c>
      <c r="P68" s="127" t="s">
        <v>302</v>
      </c>
      <c r="Q68" s="127" t="s">
        <v>302</v>
      </c>
      <c r="R68" s="127" t="s">
        <v>302</v>
      </c>
      <c r="S68" s="130">
        <v>3.1</v>
      </c>
      <c r="T68" s="127" t="s">
        <v>302</v>
      </c>
      <c r="U68" s="127" t="s">
        <v>302</v>
      </c>
      <c r="V68" s="127" t="s">
        <v>302</v>
      </c>
      <c r="W68" s="127" t="s">
        <v>302</v>
      </c>
      <c r="X68" s="127" t="s">
        <v>302</v>
      </c>
      <c r="Y68" s="117">
        <v>44</v>
      </c>
    </row>
    <row r="69" spans="1:25" ht="12" customHeight="1">
      <c r="A69" s="131" t="s">
        <v>59</v>
      </c>
      <c r="B69" s="132" t="s">
        <v>59</v>
      </c>
      <c r="C69" s="133"/>
      <c r="D69" s="134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6"/>
      <c r="Y69" s="137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mergeCells count="7">
    <mergeCell ref="S3:X3"/>
    <mergeCell ref="S4:S5"/>
    <mergeCell ref="T4:T5"/>
    <mergeCell ref="U4:U5"/>
    <mergeCell ref="V4:V5"/>
    <mergeCell ref="W4:W5"/>
    <mergeCell ref="X4:X5"/>
  </mergeCells>
  <printOptions/>
  <pageMargins left="0.38" right="0.3" top="0.5902777777777778" bottom="0.69" header="0.5118055555555556" footer="0.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7.50390625" defaultRowHeight="13.5"/>
  <cols>
    <col min="1" max="1" width="13.75390625" style="0" customWidth="1"/>
    <col min="2" max="9" width="10.00390625" style="0" customWidth="1"/>
  </cols>
  <sheetData>
    <row r="1" s="1" customFormat="1" ht="23.25" customHeight="1">
      <c r="A1" s="1" t="s">
        <v>1003</v>
      </c>
    </row>
    <row r="2" spans="1:9" s="1" customFormat="1" ht="12.75" customHeight="1">
      <c r="A2" s="409"/>
      <c r="B2" s="409"/>
      <c r="C2" s="409"/>
      <c r="D2" s="409"/>
      <c r="E2" s="409"/>
      <c r="F2" s="409"/>
      <c r="G2" s="409"/>
      <c r="H2" s="409"/>
      <c r="I2" s="409"/>
    </row>
    <row r="3" spans="1:11" s="337" customFormat="1" ht="24" customHeight="1">
      <c r="A3" s="335" t="s">
        <v>1004</v>
      </c>
      <c r="B3" s="388" t="s">
        <v>1005</v>
      </c>
      <c r="C3" s="388"/>
      <c r="D3" s="388"/>
      <c r="E3" s="388"/>
      <c r="F3" s="388"/>
      <c r="G3" s="388"/>
      <c r="H3" s="388"/>
      <c r="I3" s="394" t="s">
        <v>961</v>
      </c>
      <c r="J3" s="336"/>
      <c r="K3" s="336"/>
    </row>
    <row r="4" spans="1:11" s="337" customFormat="1" ht="14.25" customHeight="1">
      <c r="A4" s="344"/>
      <c r="B4" s="386" t="s">
        <v>39</v>
      </c>
      <c r="C4" s="386" t="s">
        <v>975</v>
      </c>
      <c r="D4" s="386" t="s">
        <v>976</v>
      </c>
      <c r="E4" s="386" t="s">
        <v>977</v>
      </c>
      <c r="F4" s="386" t="s">
        <v>978</v>
      </c>
      <c r="G4" s="386" t="s">
        <v>979</v>
      </c>
      <c r="H4" s="385" t="s">
        <v>980</v>
      </c>
      <c r="I4" s="425" t="s">
        <v>1006</v>
      </c>
      <c r="J4" s="336"/>
      <c r="K4" s="336"/>
    </row>
    <row r="5" spans="1:11" s="337" customFormat="1" ht="14.25" customHeight="1">
      <c r="A5" s="429" t="s">
        <v>473</v>
      </c>
      <c r="B5" s="392"/>
      <c r="C5" s="392"/>
      <c r="D5" s="392"/>
      <c r="E5" s="392"/>
      <c r="F5" s="392"/>
      <c r="G5" s="392"/>
      <c r="H5" s="391"/>
      <c r="I5" s="431" t="s">
        <v>981</v>
      </c>
      <c r="J5" s="336"/>
      <c r="K5" s="336"/>
    </row>
    <row r="6" spans="1:11" s="68" customFormat="1" ht="17.25" customHeight="1">
      <c r="A6" s="580"/>
      <c r="B6" s="581"/>
      <c r="C6" s="580"/>
      <c r="D6" s="580"/>
      <c r="E6" s="580"/>
      <c r="F6" s="580"/>
      <c r="G6" s="580"/>
      <c r="H6" s="580"/>
      <c r="I6" s="580"/>
      <c r="J6" s="29"/>
      <c r="K6" s="29"/>
    </row>
    <row r="7" spans="1:11" s="68" customFormat="1" ht="17.25" customHeight="1">
      <c r="A7" s="289" t="s">
        <v>1007</v>
      </c>
      <c r="B7" s="558">
        <v>11943</v>
      </c>
      <c r="C7" s="516">
        <v>2760</v>
      </c>
      <c r="D7" s="516">
        <v>4238</v>
      </c>
      <c r="E7" s="516">
        <v>3019</v>
      </c>
      <c r="F7" s="516">
        <v>1414</v>
      </c>
      <c r="G7" s="516">
        <v>423</v>
      </c>
      <c r="H7" s="516">
        <v>89</v>
      </c>
      <c r="I7" s="516">
        <v>690</v>
      </c>
      <c r="J7" s="29"/>
      <c r="K7" s="29"/>
    </row>
    <row r="8" spans="1:11" s="68" customFormat="1" ht="17.25" customHeight="1">
      <c r="A8" s="281"/>
      <c r="B8" s="558"/>
      <c r="C8" s="519"/>
      <c r="D8" s="519"/>
      <c r="E8" s="519"/>
      <c r="F8" s="519"/>
      <c r="G8" s="519"/>
      <c r="H8" s="519"/>
      <c r="I8" s="519"/>
      <c r="J8" s="29"/>
      <c r="K8" s="29"/>
    </row>
    <row r="9" spans="1:11" s="68" customFormat="1" ht="17.25" customHeight="1">
      <c r="A9" s="286" t="s">
        <v>1008</v>
      </c>
      <c r="B9" s="558">
        <v>4034</v>
      </c>
      <c r="C9" s="519">
        <v>2198</v>
      </c>
      <c r="D9" s="519">
        <v>1607</v>
      </c>
      <c r="E9" s="519">
        <v>205</v>
      </c>
      <c r="F9" s="519">
        <v>20</v>
      </c>
      <c r="G9" s="519">
        <v>4</v>
      </c>
      <c r="H9" s="519" t="s">
        <v>518</v>
      </c>
      <c r="I9" s="519">
        <v>559</v>
      </c>
      <c r="J9" s="29"/>
      <c r="K9" s="29"/>
    </row>
    <row r="10" spans="1:11" s="68" customFormat="1" ht="17.25" customHeight="1">
      <c r="A10" s="286" t="s">
        <v>1009</v>
      </c>
      <c r="B10" s="558">
        <v>4067</v>
      </c>
      <c r="C10" s="519">
        <v>477</v>
      </c>
      <c r="D10" s="519">
        <v>2209</v>
      </c>
      <c r="E10" s="519">
        <v>1273</v>
      </c>
      <c r="F10" s="519">
        <v>92</v>
      </c>
      <c r="G10" s="519">
        <v>14</v>
      </c>
      <c r="H10" s="519">
        <v>2</v>
      </c>
      <c r="I10" s="519">
        <v>90</v>
      </c>
      <c r="J10" s="29"/>
      <c r="K10" s="29"/>
    </row>
    <row r="11" spans="1:11" s="68" customFormat="1" ht="17.25" customHeight="1">
      <c r="A11" s="286" t="s">
        <v>1010</v>
      </c>
      <c r="B11" s="558">
        <v>2230</v>
      </c>
      <c r="C11" s="519">
        <v>74</v>
      </c>
      <c r="D11" s="519">
        <v>376</v>
      </c>
      <c r="E11" s="519">
        <v>1256</v>
      </c>
      <c r="F11" s="519">
        <v>496</v>
      </c>
      <c r="G11" s="519">
        <v>19</v>
      </c>
      <c r="H11" s="519">
        <v>9</v>
      </c>
      <c r="I11" s="519">
        <v>32</v>
      </c>
      <c r="J11" s="29"/>
      <c r="K11" s="29"/>
    </row>
    <row r="12" spans="1:11" s="68" customFormat="1" ht="17.25" customHeight="1">
      <c r="A12" s="286" t="s">
        <v>1011</v>
      </c>
      <c r="B12" s="558">
        <v>1150</v>
      </c>
      <c r="C12" s="519">
        <v>10</v>
      </c>
      <c r="D12" s="519">
        <v>36</v>
      </c>
      <c r="E12" s="519">
        <v>264</v>
      </c>
      <c r="F12" s="519">
        <v>672</v>
      </c>
      <c r="G12" s="519">
        <v>159</v>
      </c>
      <c r="H12" s="519">
        <v>9</v>
      </c>
      <c r="I12" s="519">
        <v>8</v>
      </c>
      <c r="J12" s="29"/>
      <c r="K12" s="29"/>
    </row>
    <row r="13" spans="1:11" s="68" customFormat="1" ht="17.25" customHeight="1">
      <c r="A13" s="286" t="s">
        <v>1012</v>
      </c>
      <c r="B13" s="558">
        <v>462</v>
      </c>
      <c r="C13" s="519">
        <v>1</v>
      </c>
      <c r="D13" s="519">
        <v>10</v>
      </c>
      <c r="E13" s="519">
        <v>21</v>
      </c>
      <c r="F13" s="519">
        <v>134</v>
      </c>
      <c r="G13" s="519">
        <v>227</v>
      </c>
      <c r="H13" s="519">
        <v>69</v>
      </c>
      <c r="I13" s="519">
        <v>1</v>
      </c>
      <c r="J13" s="29"/>
      <c r="K13" s="29"/>
    </row>
    <row r="14" spans="1:11" s="68" customFormat="1" ht="17.25" customHeight="1">
      <c r="A14" s="286"/>
      <c r="B14" s="558"/>
      <c r="C14" s="519"/>
      <c r="D14" s="519"/>
      <c r="E14" s="519"/>
      <c r="F14" s="519"/>
      <c r="G14" s="519"/>
      <c r="H14" s="519"/>
      <c r="I14" s="519"/>
      <c r="J14" s="29"/>
      <c r="K14" s="29"/>
    </row>
    <row r="15" spans="1:11" s="68" customFormat="1" ht="17.25" customHeight="1">
      <c r="A15" s="286" t="s">
        <v>964</v>
      </c>
      <c r="B15" s="558"/>
      <c r="C15" s="519"/>
      <c r="D15" s="519"/>
      <c r="E15" s="519"/>
      <c r="F15" s="519"/>
      <c r="G15" s="519"/>
      <c r="H15" s="519"/>
      <c r="I15" s="519"/>
      <c r="J15" s="29"/>
      <c r="K15" s="29"/>
    </row>
    <row r="16" spans="1:11" s="68" customFormat="1" ht="17.25" customHeight="1">
      <c r="A16" s="286" t="s">
        <v>1013</v>
      </c>
      <c r="B16" s="558">
        <v>81</v>
      </c>
      <c r="C16" s="519" t="s">
        <v>132</v>
      </c>
      <c r="D16" s="519">
        <v>64</v>
      </c>
      <c r="E16" s="519">
        <v>17</v>
      </c>
      <c r="F16" s="519" t="s">
        <v>132</v>
      </c>
      <c r="G16" s="519" t="s">
        <v>132</v>
      </c>
      <c r="H16" s="519" t="s">
        <v>132</v>
      </c>
      <c r="I16" s="519" t="s">
        <v>132</v>
      </c>
      <c r="J16" s="29"/>
      <c r="K16" s="29"/>
    </row>
    <row r="17" spans="1:11" s="68" customFormat="1" ht="17.25" customHeight="1">
      <c r="A17" s="286" t="s">
        <v>1014</v>
      </c>
      <c r="B17" s="558">
        <v>275</v>
      </c>
      <c r="C17" s="519" t="s">
        <v>132</v>
      </c>
      <c r="D17" s="519">
        <v>235</v>
      </c>
      <c r="E17" s="519">
        <v>31</v>
      </c>
      <c r="F17" s="519">
        <v>9</v>
      </c>
      <c r="G17" s="519" t="s">
        <v>132</v>
      </c>
      <c r="H17" s="519" t="s">
        <v>132</v>
      </c>
      <c r="I17" s="519" t="s">
        <v>132</v>
      </c>
      <c r="J17" s="29"/>
      <c r="K17" s="29"/>
    </row>
    <row r="18" spans="1:11" s="68" customFormat="1" ht="17.25" customHeight="1">
      <c r="A18" s="439"/>
      <c r="B18" s="582"/>
      <c r="C18" s="439"/>
      <c r="D18" s="439"/>
      <c r="E18" s="439"/>
      <c r="F18" s="439"/>
      <c r="G18" s="439"/>
      <c r="H18" s="439"/>
      <c r="I18" s="439"/>
      <c r="J18" s="29"/>
      <c r="K18" s="29"/>
    </row>
    <row r="19" spans="10:11" ht="13.5">
      <c r="J19" s="329"/>
      <c r="K19" s="329"/>
    </row>
  </sheetData>
  <mergeCells count="8">
    <mergeCell ref="B3:H3"/>
    <mergeCell ref="B4:B5"/>
    <mergeCell ref="C4:C5"/>
    <mergeCell ref="D4:D5"/>
    <mergeCell ref="E4:E5"/>
    <mergeCell ref="F4:F5"/>
    <mergeCell ref="G4:G5"/>
    <mergeCell ref="H4:H5"/>
  </mergeCells>
  <printOptions/>
  <pageMargins left="0.37" right="0.24" top="0.46" bottom="1" header="0.512" footer="0.51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00390625" defaultRowHeight="13.5"/>
  <cols>
    <col min="1" max="1" width="25.25390625" style="0" customWidth="1"/>
    <col min="2" max="2" width="2.375" style="0" customWidth="1"/>
    <col min="3" max="3" width="8.625" style="0" customWidth="1"/>
    <col min="4" max="4" width="10.125" style="0" customWidth="1"/>
    <col min="5" max="5" width="10.625" style="0" customWidth="1"/>
    <col min="6" max="8" width="12.125" style="0" customWidth="1"/>
  </cols>
  <sheetData>
    <row r="1" s="1" customFormat="1" ht="21" customHeight="1">
      <c r="A1" s="1" t="s">
        <v>1015</v>
      </c>
    </row>
    <row r="2" spans="1:8" ht="13.5">
      <c r="A2" s="329"/>
      <c r="B2" s="329"/>
      <c r="C2" s="329"/>
      <c r="D2" s="329"/>
      <c r="E2" s="329"/>
      <c r="F2" s="329"/>
      <c r="G2" s="329"/>
      <c r="H2" s="329"/>
    </row>
    <row r="3" spans="1:9" s="337" customFormat="1" ht="20.25" customHeight="1">
      <c r="A3" s="339"/>
      <c r="B3" s="335"/>
      <c r="C3" s="583"/>
      <c r="D3" s="583"/>
      <c r="E3" s="420" t="s">
        <v>982</v>
      </c>
      <c r="F3" s="421"/>
      <c r="G3" s="420" t="s">
        <v>983</v>
      </c>
      <c r="H3" s="411"/>
      <c r="I3" s="571"/>
    </row>
    <row r="4" spans="1:9" s="337" customFormat="1" ht="20.25" customHeight="1">
      <c r="A4" s="512" t="s">
        <v>1016</v>
      </c>
      <c r="B4" s="344"/>
      <c r="C4" s="584" t="s">
        <v>797</v>
      </c>
      <c r="D4" s="417" t="s">
        <v>965</v>
      </c>
      <c r="E4" s="509" t="s">
        <v>1017</v>
      </c>
      <c r="F4" s="508"/>
      <c r="G4" s="509" t="s">
        <v>1018</v>
      </c>
      <c r="H4" s="426"/>
      <c r="I4" s="336"/>
    </row>
    <row r="5" spans="1:9" s="337" customFormat="1" ht="12">
      <c r="A5" s="336"/>
      <c r="B5" s="344"/>
      <c r="C5" s="584"/>
      <c r="D5" s="417" t="s">
        <v>966</v>
      </c>
      <c r="E5" s="583"/>
      <c r="F5" s="583"/>
      <c r="G5" s="583"/>
      <c r="H5" s="338"/>
      <c r="I5" s="336"/>
    </row>
    <row r="6" spans="1:9" s="337" customFormat="1" ht="12">
      <c r="A6" s="336"/>
      <c r="B6" s="344"/>
      <c r="C6" s="585"/>
      <c r="D6" s="585"/>
      <c r="E6" s="586" t="s">
        <v>797</v>
      </c>
      <c r="F6" s="417" t="s">
        <v>965</v>
      </c>
      <c r="G6" s="586" t="s">
        <v>797</v>
      </c>
      <c r="H6" s="418" t="s">
        <v>965</v>
      </c>
      <c r="I6" s="336"/>
    </row>
    <row r="7" spans="1:9" s="337" customFormat="1" ht="12">
      <c r="A7" s="336" t="s">
        <v>1001</v>
      </c>
      <c r="B7" s="344"/>
      <c r="C7" s="585"/>
      <c r="D7" s="585" t="s">
        <v>1019</v>
      </c>
      <c r="E7" s="586"/>
      <c r="F7" s="417" t="s">
        <v>966</v>
      </c>
      <c r="G7" s="586"/>
      <c r="H7" s="418" t="s">
        <v>966</v>
      </c>
      <c r="I7" s="336"/>
    </row>
    <row r="8" spans="1:9" s="337" customFormat="1" ht="12">
      <c r="A8" s="354"/>
      <c r="B8" s="352"/>
      <c r="C8" s="587"/>
      <c r="D8" s="587"/>
      <c r="E8" s="587"/>
      <c r="F8" s="588" t="s">
        <v>1002</v>
      </c>
      <c r="G8" s="587"/>
      <c r="H8" s="568" t="s">
        <v>1002</v>
      </c>
      <c r="I8" s="336"/>
    </row>
    <row r="9" spans="1:9" s="288" customFormat="1" ht="12">
      <c r="A9" s="411"/>
      <c r="B9" s="421"/>
      <c r="C9" s="420"/>
      <c r="D9" s="411"/>
      <c r="E9" s="411"/>
      <c r="F9" s="411"/>
      <c r="G9" s="411"/>
      <c r="H9" s="411"/>
      <c r="I9" s="281"/>
    </row>
    <row r="10" spans="1:9" s="288" customFormat="1" ht="12">
      <c r="A10" s="286" t="s">
        <v>1020</v>
      </c>
      <c r="B10" s="287"/>
      <c r="C10" s="521">
        <v>11943</v>
      </c>
      <c r="D10" s="507" t="s">
        <v>132</v>
      </c>
      <c r="E10" s="519">
        <v>9183</v>
      </c>
      <c r="F10" s="507" t="s">
        <v>132</v>
      </c>
      <c r="G10" s="519">
        <v>12989</v>
      </c>
      <c r="H10" s="507" t="s">
        <v>132</v>
      </c>
      <c r="I10" s="286"/>
    </row>
    <row r="11" spans="1:9" s="288" customFormat="1" ht="12">
      <c r="A11" s="286"/>
      <c r="B11" s="287"/>
      <c r="C11" s="521"/>
      <c r="D11" s="507"/>
      <c r="E11" s="519"/>
      <c r="F11" s="507"/>
      <c r="G11" s="519"/>
      <c r="H11" s="507"/>
      <c r="I11" s="286"/>
    </row>
    <row r="12" spans="1:9" s="293" customFormat="1" ht="12">
      <c r="A12" s="304" t="s">
        <v>1021</v>
      </c>
      <c r="B12" s="296"/>
      <c r="C12" s="558">
        <v>11907</v>
      </c>
      <c r="D12" s="518">
        <v>49.3</v>
      </c>
      <c r="E12" s="516">
        <v>9148</v>
      </c>
      <c r="F12" s="518">
        <v>48.9</v>
      </c>
      <c r="G12" s="516">
        <v>12951</v>
      </c>
      <c r="H12" s="518">
        <v>49.1</v>
      </c>
      <c r="I12" s="304"/>
    </row>
    <row r="13" spans="1:9" s="288" customFormat="1" ht="12">
      <c r="A13" s="286"/>
      <c r="B13" s="287"/>
      <c r="C13" s="521"/>
      <c r="D13" s="507"/>
      <c r="E13" s="519"/>
      <c r="F13" s="507"/>
      <c r="G13" s="519"/>
      <c r="H13" s="507"/>
      <c r="I13" s="286"/>
    </row>
    <row r="14" spans="1:9" s="288" customFormat="1" ht="12">
      <c r="A14" s="286" t="s">
        <v>1022</v>
      </c>
      <c r="B14" s="287"/>
      <c r="C14" s="521">
        <v>11748</v>
      </c>
      <c r="D14" s="507">
        <v>49.5</v>
      </c>
      <c r="E14" s="519">
        <v>9003</v>
      </c>
      <c r="F14" s="507">
        <v>49.2</v>
      </c>
      <c r="G14" s="519">
        <v>12783</v>
      </c>
      <c r="H14" s="507">
        <v>49.3</v>
      </c>
      <c r="I14" s="286"/>
    </row>
    <row r="15" spans="1:9" s="288" customFormat="1" ht="12">
      <c r="A15" s="286"/>
      <c r="B15" s="287"/>
      <c r="C15" s="521"/>
      <c r="D15" s="507"/>
      <c r="E15" s="519"/>
      <c r="F15" s="507"/>
      <c r="G15" s="519"/>
      <c r="H15" s="507"/>
      <c r="I15" s="286"/>
    </row>
    <row r="16" spans="1:9" s="288" customFormat="1" ht="12">
      <c r="A16" s="286" t="s">
        <v>1023</v>
      </c>
      <c r="B16" s="287"/>
      <c r="C16" s="521">
        <v>9817</v>
      </c>
      <c r="D16" s="507">
        <v>53.5</v>
      </c>
      <c r="E16" s="519">
        <v>7517</v>
      </c>
      <c r="F16" s="507">
        <v>53.2</v>
      </c>
      <c r="G16" s="519">
        <v>10574</v>
      </c>
      <c r="H16" s="507">
        <v>53.6</v>
      </c>
      <c r="I16" s="286"/>
    </row>
    <row r="17" spans="1:9" s="288" customFormat="1" ht="12">
      <c r="A17" s="286" t="s">
        <v>1024</v>
      </c>
      <c r="B17" s="287"/>
      <c r="C17" s="521">
        <v>622</v>
      </c>
      <c r="D17" s="507">
        <v>26.9</v>
      </c>
      <c r="E17" s="519">
        <v>487</v>
      </c>
      <c r="F17" s="507">
        <v>26.9</v>
      </c>
      <c r="G17" s="519">
        <v>687</v>
      </c>
      <c r="H17" s="507">
        <v>26.9</v>
      </c>
      <c r="I17" s="286"/>
    </row>
    <row r="18" spans="1:9" s="288" customFormat="1" ht="12">
      <c r="A18" s="286" t="s">
        <v>1025</v>
      </c>
      <c r="B18" s="287"/>
      <c r="C18" s="521">
        <v>1263</v>
      </c>
      <c r="D18" s="507">
        <v>29.2</v>
      </c>
      <c r="E18" s="519">
        <v>962</v>
      </c>
      <c r="F18" s="507">
        <v>29.2</v>
      </c>
      <c r="G18" s="519">
        <v>1464</v>
      </c>
      <c r="H18" s="507">
        <v>29</v>
      </c>
      <c r="I18" s="286"/>
    </row>
    <row r="19" spans="1:9" s="288" customFormat="1" ht="12">
      <c r="A19" s="286" t="s">
        <v>1026</v>
      </c>
      <c r="B19" s="287"/>
      <c r="C19" s="521">
        <v>46</v>
      </c>
      <c r="D19" s="507">
        <v>51.2</v>
      </c>
      <c r="E19" s="519">
        <v>37</v>
      </c>
      <c r="F19" s="507">
        <v>46.4</v>
      </c>
      <c r="G19" s="519">
        <v>58</v>
      </c>
      <c r="H19" s="507">
        <v>47.3</v>
      </c>
      <c r="I19" s="286"/>
    </row>
    <row r="20" spans="1:9" s="288" customFormat="1" ht="12">
      <c r="A20" s="286"/>
      <c r="B20" s="287"/>
      <c r="C20" s="521"/>
      <c r="D20" s="507"/>
      <c r="E20" s="519"/>
      <c r="F20" s="507"/>
      <c r="G20" s="519"/>
      <c r="H20" s="507"/>
      <c r="I20" s="286"/>
    </row>
    <row r="21" spans="1:9" s="288" customFormat="1" ht="12">
      <c r="A21" s="286" t="s">
        <v>1027</v>
      </c>
      <c r="B21" s="287"/>
      <c r="C21" s="521">
        <v>159</v>
      </c>
      <c r="D21" s="507">
        <v>30.1</v>
      </c>
      <c r="E21" s="519">
        <v>145</v>
      </c>
      <c r="F21" s="507">
        <v>30.5</v>
      </c>
      <c r="G21" s="519">
        <v>168</v>
      </c>
      <c r="H21" s="507">
        <v>30.2</v>
      </c>
      <c r="I21" s="286"/>
    </row>
    <row r="22" spans="1:9" s="288" customFormat="1" ht="12">
      <c r="A22" s="286"/>
      <c r="B22" s="287"/>
      <c r="C22" s="521"/>
      <c r="D22" s="507"/>
      <c r="E22" s="519"/>
      <c r="F22" s="507"/>
      <c r="G22" s="519"/>
      <c r="H22" s="507"/>
      <c r="I22" s="286"/>
    </row>
    <row r="23" spans="1:9" s="288" customFormat="1" ht="12">
      <c r="A23" s="286" t="s">
        <v>1028</v>
      </c>
      <c r="B23" s="287"/>
      <c r="C23" s="521">
        <v>36</v>
      </c>
      <c r="D23" s="507" t="s">
        <v>132</v>
      </c>
      <c r="E23" s="519">
        <v>35</v>
      </c>
      <c r="F23" s="507" t="s">
        <v>132</v>
      </c>
      <c r="G23" s="519">
        <v>38</v>
      </c>
      <c r="H23" s="507" t="s">
        <v>132</v>
      </c>
      <c r="I23" s="286"/>
    </row>
    <row r="24" spans="1:9" s="288" customFormat="1" ht="12">
      <c r="A24" s="426"/>
      <c r="B24" s="508"/>
      <c r="C24" s="509"/>
      <c r="D24" s="426"/>
      <c r="E24" s="426"/>
      <c r="F24" s="426"/>
      <c r="G24" s="426"/>
      <c r="H24" s="426"/>
      <c r="I24" s="286"/>
    </row>
    <row r="25" s="5" customFormat="1" ht="13.5"/>
  </sheetData>
  <mergeCells count="3">
    <mergeCell ref="C4:C5"/>
    <mergeCell ref="G6:G7"/>
    <mergeCell ref="E6:E7"/>
  </mergeCells>
  <printOptions/>
  <pageMargins left="0.51" right="0.37" top="0.57" bottom="1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G56"/>
  <sheetViews>
    <sheetView workbookViewId="0" topLeftCell="B1">
      <selection activeCell="A1" sqref="A1"/>
    </sheetView>
  </sheetViews>
  <sheetFormatPr defaultColWidth="9.00390625" defaultRowHeight="13.5"/>
  <cols>
    <col min="1" max="1" width="1.25" style="138" hidden="1" customWidth="1"/>
    <col min="2" max="2" width="11.625" style="138" customWidth="1"/>
    <col min="3" max="3" width="1.25" style="138" customWidth="1"/>
    <col min="4" max="8" width="7.125" style="138" customWidth="1"/>
    <col min="9" max="9" width="1.25" style="138" customWidth="1"/>
    <col min="10" max="10" width="11.625" style="138" customWidth="1"/>
    <col min="11" max="11" width="1.25" style="138" customWidth="1"/>
    <col min="12" max="15" width="7.125" style="138" customWidth="1"/>
    <col min="16" max="16" width="7.625" style="138" customWidth="1"/>
    <col min="17" max="17" width="0.74609375" style="138" customWidth="1"/>
    <col min="18" max="18" width="12.125" style="138" customWidth="1"/>
    <col min="19" max="19" width="1.37890625" style="138" customWidth="1"/>
    <col min="20" max="24" width="7.125" style="138" customWidth="1"/>
    <col min="25" max="25" width="1.25" style="138" customWidth="1"/>
    <col min="26" max="26" width="11.625" style="138" customWidth="1"/>
    <col min="27" max="27" width="1.25" style="138" customWidth="1"/>
    <col min="28" max="32" width="7.125" style="138" customWidth="1"/>
    <col min="33" max="16384" width="9.00390625" style="138" customWidth="1"/>
  </cols>
  <sheetData>
    <row r="1" s="589" customFormat="1" ht="21.75" customHeight="1">
      <c r="B1" s="1" t="s">
        <v>1029</v>
      </c>
    </row>
    <row r="2" ht="6" customHeight="1"/>
    <row r="3" spans="1:33" ht="17.25" customHeight="1">
      <c r="A3" s="168" t="s">
        <v>331</v>
      </c>
      <c r="B3" s="168"/>
      <c r="C3" s="168"/>
      <c r="D3" s="590" t="s">
        <v>1030</v>
      </c>
      <c r="E3" s="590" t="s">
        <v>1031</v>
      </c>
      <c r="F3" s="590" t="s">
        <v>725</v>
      </c>
      <c r="G3" s="590" t="s">
        <v>1032</v>
      </c>
      <c r="H3" s="591" t="s">
        <v>1033</v>
      </c>
      <c r="I3" s="214" t="s">
        <v>331</v>
      </c>
      <c r="J3" s="168"/>
      <c r="K3" s="224"/>
      <c r="L3" s="590" t="s">
        <v>1030</v>
      </c>
      <c r="M3" s="590" t="s">
        <v>1031</v>
      </c>
      <c r="N3" s="590" t="s">
        <v>725</v>
      </c>
      <c r="O3" s="590" t="s">
        <v>1032</v>
      </c>
      <c r="P3" s="591" t="s">
        <v>1033</v>
      </c>
      <c r="Q3" s="168" t="s">
        <v>331</v>
      </c>
      <c r="R3" s="168"/>
      <c r="S3" s="224"/>
      <c r="T3" s="590" t="s">
        <v>1030</v>
      </c>
      <c r="U3" s="590" t="s">
        <v>1031</v>
      </c>
      <c r="V3" s="590" t="s">
        <v>725</v>
      </c>
      <c r="W3" s="590" t="s">
        <v>1032</v>
      </c>
      <c r="X3" s="590" t="s">
        <v>1033</v>
      </c>
      <c r="Y3" s="214" t="s">
        <v>331</v>
      </c>
      <c r="Z3" s="168"/>
      <c r="AA3" s="168"/>
      <c r="AB3" s="591" t="s">
        <v>1030</v>
      </c>
      <c r="AC3" s="591" t="s">
        <v>1031</v>
      </c>
      <c r="AD3" s="591" t="s">
        <v>725</v>
      </c>
      <c r="AE3" s="591" t="s">
        <v>1032</v>
      </c>
      <c r="AF3" s="591" t="s">
        <v>1033</v>
      </c>
      <c r="AG3" s="142"/>
    </row>
    <row r="4" spans="1:33" ht="17.25" customHeight="1">
      <c r="A4" s="213"/>
      <c r="B4" s="213"/>
      <c r="C4" s="213"/>
      <c r="D4" s="592" t="s">
        <v>1034</v>
      </c>
      <c r="E4" s="592" t="s">
        <v>332</v>
      </c>
      <c r="F4" s="592" t="s">
        <v>1035</v>
      </c>
      <c r="G4" s="592" t="s">
        <v>332</v>
      </c>
      <c r="H4" s="593" t="s">
        <v>332</v>
      </c>
      <c r="I4" s="215"/>
      <c r="J4" s="213"/>
      <c r="K4" s="225"/>
      <c r="L4" s="594" t="s">
        <v>1036</v>
      </c>
      <c r="M4" s="594" t="s">
        <v>332</v>
      </c>
      <c r="N4" s="594" t="s">
        <v>1035</v>
      </c>
      <c r="O4" s="594" t="s">
        <v>332</v>
      </c>
      <c r="P4" s="595" t="s">
        <v>332</v>
      </c>
      <c r="Q4" s="213"/>
      <c r="R4" s="213"/>
      <c r="S4" s="225"/>
      <c r="T4" s="592" t="s">
        <v>1036</v>
      </c>
      <c r="U4" s="592" t="s">
        <v>332</v>
      </c>
      <c r="V4" s="592" t="s">
        <v>1035</v>
      </c>
      <c r="W4" s="592" t="s">
        <v>332</v>
      </c>
      <c r="X4" s="592" t="s">
        <v>332</v>
      </c>
      <c r="Y4" s="215"/>
      <c r="Z4" s="213"/>
      <c r="AA4" s="213"/>
      <c r="AB4" s="593" t="s">
        <v>1036</v>
      </c>
      <c r="AC4" s="593" t="s">
        <v>332</v>
      </c>
      <c r="AD4" s="593" t="s">
        <v>1035</v>
      </c>
      <c r="AE4" s="593" t="s">
        <v>332</v>
      </c>
      <c r="AF4" s="593" t="s">
        <v>332</v>
      </c>
      <c r="AG4" s="142"/>
    </row>
    <row r="5" spans="1:32" ht="14.25" customHeight="1">
      <c r="A5" s="143"/>
      <c r="B5" s="143"/>
      <c r="C5" s="144"/>
      <c r="D5" s="596"/>
      <c r="E5" s="596"/>
      <c r="F5" s="596"/>
      <c r="G5" s="596"/>
      <c r="H5" s="596"/>
      <c r="I5" s="146"/>
      <c r="J5" s="143"/>
      <c r="K5" s="143"/>
      <c r="L5" s="597"/>
      <c r="M5" s="598"/>
      <c r="N5" s="598"/>
      <c r="O5" s="598"/>
      <c r="P5" s="598"/>
      <c r="Q5" s="143"/>
      <c r="R5" s="143"/>
      <c r="S5" s="144"/>
      <c r="T5" s="597"/>
      <c r="U5" s="598"/>
      <c r="V5" s="598"/>
      <c r="W5" s="598"/>
      <c r="X5" s="599"/>
      <c r="Y5" s="146"/>
      <c r="Z5" s="143"/>
      <c r="AA5" s="144"/>
      <c r="AB5" s="596"/>
      <c r="AC5" s="596"/>
      <c r="AD5" s="596"/>
      <c r="AE5" s="596"/>
      <c r="AF5" s="596"/>
    </row>
    <row r="6" spans="1:32" ht="14.25" customHeight="1">
      <c r="A6" s="148"/>
      <c r="B6" s="148"/>
      <c r="C6" s="149"/>
      <c r="D6" s="596"/>
      <c r="E6" s="596"/>
      <c r="F6" s="596"/>
      <c r="G6" s="596"/>
      <c r="H6" s="596"/>
      <c r="I6" s="147"/>
      <c r="J6" s="148" t="s">
        <v>106</v>
      </c>
      <c r="K6" s="148"/>
      <c r="L6" s="600">
        <v>28</v>
      </c>
      <c r="M6" s="596">
        <v>4</v>
      </c>
      <c r="N6" s="596">
        <v>41</v>
      </c>
      <c r="O6" s="596">
        <v>93</v>
      </c>
      <c r="P6" s="596">
        <v>81</v>
      </c>
      <c r="Q6" s="148"/>
      <c r="R6" s="148" t="s">
        <v>107</v>
      </c>
      <c r="S6" s="149"/>
      <c r="T6" s="600">
        <v>94</v>
      </c>
      <c r="U6" s="596">
        <v>5</v>
      </c>
      <c r="V6" s="596">
        <v>96</v>
      </c>
      <c r="W6" s="596">
        <v>237</v>
      </c>
      <c r="X6" s="601">
        <v>184</v>
      </c>
      <c r="Y6" s="147"/>
      <c r="Z6" s="148" t="s">
        <v>108</v>
      </c>
      <c r="AA6" s="149"/>
      <c r="AB6" s="596">
        <v>51</v>
      </c>
      <c r="AC6" s="596">
        <v>4</v>
      </c>
      <c r="AD6" s="596">
        <v>76</v>
      </c>
      <c r="AE6" s="596">
        <v>121</v>
      </c>
      <c r="AF6" s="596">
        <v>184</v>
      </c>
    </row>
    <row r="7" spans="1:32" ht="14.25" customHeight="1">
      <c r="A7" s="148"/>
      <c r="B7" s="148" t="s">
        <v>338</v>
      </c>
      <c r="C7" s="149"/>
      <c r="D7" s="596">
        <f>D9+L32+T26+T45</f>
        <v>3164</v>
      </c>
      <c r="E7" s="596">
        <f>E9+M32+U26+U45</f>
        <v>240</v>
      </c>
      <c r="F7" s="596">
        <f>F9+N32+V26+V45</f>
        <v>5642</v>
      </c>
      <c r="G7" s="596">
        <f>G9+O32+W26+W45</f>
        <v>11946</v>
      </c>
      <c r="H7" s="596">
        <f>H9+P32+X26+X45</f>
        <v>11943</v>
      </c>
      <c r="I7" s="147"/>
      <c r="J7" s="148" t="s">
        <v>109</v>
      </c>
      <c r="K7" s="148"/>
      <c r="L7" s="600">
        <v>14</v>
      </c>
      <c r="M7" s="596">
        <v>3</v>
      </c>
      <c r="N7" s="596">
        <v>36</v>
      </c>
      <c r="O7" s="596">
        <v>120</v>
      </c>
      <c r="P7" s="596">
        <v>66</v>
      </c>
      <c r="Q7" s="148"/>
      <c r="R7" s="148" t="s">
        <v>110</v>
      </c>
      <c r="S7" s="149"/>
      <c r="T7" s="600" t="s">
        <v>1037</v>
      </c>
      <c r="U7" s="596" t="s">
        <v>1037</v>
      </c>
      <c r="V7" s="596">
        <v>1</v>
      </c>
      <c r="W7" s="596" t="s">
        <v>1037</v>
      </c>
      <c r="X7" s="601">
        <v>1</v>
      </c>
      <c r="Y7" s="147"/>
      <c r="Z7" s="148" t="s">
        <v>111</v>
      </c>
      <c r="AA7" s="149"/>
      <c r="AB7" s="596">
        <v>34</v>
      </c>
      <c r="AC7" s="596">
        <v>4</v>
      </c>
      <c r="AD7" s="596">
        <v>63</v>
      </c>
      <c r="AE7" s="596">
        <v>88</v>
      </c>
      <c r="AF7" s="596">
        <v>120</v>
      </c>
    </row>
    <row r="8" spans="1:32" ht="14.25" customHeight="1">
      <c r="A8" s="148"/>
      <c r="B8" s="148"/>
      <c r="C8" s="149"/>
      <c r="D8" s="596"/>
      <c r="E8" s="596"/>
      <c r="F8" s="596"/>
      <c r="G8" s="596"/>
      <c r="H8" s="596"/>
      <c r="I8" s="147"/>
      <c r="J8" s="148" t="s">
        <v>112</v>
      </c>
      <c r="K8" s="148"/>
      <c r="L8" s="600">
        <v>32</v>
      </c>
      <c r="M8" s="596">
        <v>1</v>
      </c>
      <c r="N8" s="596">
        <v>49</v>
      </c>
      <c r="O8" s="596">
        <v>198</v>
      </c>
      <c r="P8" s="596">
        <v>148</v>
      </c>
      <c r="Q8" s="148"/>
      <c r="R8" s="148" t="s">
        <v>113</v>
      </c>
      <c r="S8" s="149"/>
      <c r="T8" s="600" t="s">
        <v>1037</v>
      </c>
      <c r="U8" s="596" t="s">
        <v>1037</v>
      </c>
      <c r="V8" s="596">
        <v>11</v>
      </c>
      <c r="W8" s="596">
        <v>11</v>
      </c>
      <c r="X8" s="601">
        <v>9</v>
      </c>
      <c r="Y8" s="147"/>
      <c r="Z8" s="148" t="s">
        <v>114</v>
      </c>
      <c r="AA8" s="149"/>
      <c r="AB8" s="596">
        <v>6</v>
      </c>
      <c r="AC8" s="596">
        <v>1</v>
      </c>
      <c r="AD8" s="596">
        <v>35</v>
      </c>
      <c r="AE8" s="596">
        <v>30</v>
      </c>
      <c r="AF8" s="596">
        <v>64</v>
      </c>
    </row>
    <row r="9" spans="1:32" ht="14.25" customHeight="1">
      <c r="A9" s="216" t="s">
        <v>339</v>
      </c>
      <c r="B9" s="218"/>
      <c r="C9" s="219"/>
      <c r="D9" s="602">
        <f>SUM(D11:D55,L6:L30)</f>
        <v>1188</v>
      </c>
      <c r="E9" s="602">
        <f>SUM(E11:E55,M6:M30)</f>
        <v>65</v>
      </c>
      <c r="F9" s="602">
        <f>SUM(F11:F55,N6:N30)</f>
        <v>1730</v>
      </c>
      <c r="G9" s="602">
        <f>SUM(G11:G55,O6:O30)</f>
        <v>6097</v>
      </c>
      <c r="H9" s="602">
        <f>SUM(H11:H55,P6:P30)</f>
        <v>4522</v>
      </c>
      <c r="I9" s="147"/>
      <c r="J9" s="148" t="s">
        <v>115</v>
      </c>
      <c r="K9" s="148"/>
      <c r="L9" s="600">
        <v>22</v>
      </c>
      <c r="M9" s="596">
        <v>1</v>
      </c>
      <c r="N9" s="596">
        <v>37</v>
      </c>
      <c r="O9" s="596">
        <v>181</v>
      </c>
      <c r="P9" s="596">
        <v>141</v>
      </c>
      <c r="Q9" s="148"/>
      <c r="R9" s="148" t="s">
        <v>116</v>
      </c>
      <c r="S9" s="149"/>
      <c r="T9" s="600">
        <v>42</v>
      </c>
      <c r="U9" s="596">
        <v>5</v>
      </c>
      <c r="V9" s="596">
        <v>16</v>
      </c>
      <c r="W9" s="596">
        <v>26</v>
      </c>
      <c r="X9" s="601">
        <v>56</v>
      </c>
      <c r="Y9" s="147"/>
      <c r="Z9" s="148" t="s">
        <v>117</v>
      </c>
      <c r="AA9" s="149"/>
      <c r="AB9" s="596">
        <v>28</v>
      </c>
      <c r="AC9" s="596">
        <v>4</v>
      </c>
      <c r="AD9" s="596">
        <v>45</v>
      </c>
      <c r="AE9" s="596">
        <v>56</v>
      </c>
      <c r="AF9" s="596">
        <v>80</v>
      </c>
    </row>
    <row r="10" spans="1:32" ht="14.25" customHeight="1">
      <c r="A10" s="148"/>
      <c r="B10" s="148" t="s">
        <v>59</v>
      </c>
      <c r="C10" s="149"/>
      <c r="D10" s="596"/>
      <c r="E10" s="596"/>
      <c r="F10" s="596"/>
      <c r="G10" s="596"/>
      <c r="H10" s="596"/>
      <c r="I10" s="147"/>
      <c r="J10" s="148" t="s">
        <v>118</v>
      </c>
      <c r="K10" s="148"/>
      <c r="L10" s="600">
        <v>34</v>
      </c>
      <c r="M10" s="596">
        <v>1</v>
      </c>
      <c r="N10" s="596">
        <v>65</v>
      </c>
      <c r="O10" s="596">
        <v>229</v>
      </c>
      <c r="P10" s="596">
        <v>137</v>
      </c>
      <c r="Q10" s="148"/>
      <c r="R10" s="148" t="s">
        <v>119</v>
      </c>
      <c r="S10" s="149"/>
      <c r="T10" s="600">
        <v>40</v>
      </c>
      <c r="U10" s="596">
        <v>5</v>
      </c>
      <c r="V10" s="596">
        <v>48</v>
      </c>
      <c r="W10" s="596">
        <v>25</v>
      </c>
      <c r="X10" s="601">
        <v>100</v>
      </c>
      <c r="Y10" s="147"/>
      <c r="Z10" s="148" t="s">
        <v>120</v>
      </c>
      <c r="AA10" s="149"/>
      <c r="AB10" s="596">
        <v>39</v>
      </c>
      <c r="AC10" s="596">
        <v>4</v>
      </c>
      <c r="AD10" s="596">
        <v>58</v>
      </c>
      <c r="AE10" s="596">
        <v>118</v>
      </c>
      <c r="AF10" s="596">
        <v>127</v>
      </c>
    </row>
    <row r="11" spans="1:32" ht="14.25" customHeight="1">
      <c r="A11" s="148"/>
      <c r="B11" s="148" t="s">
        <v>1038</v>
      </c>
      <c r="C11" s="149"/>
      <c r="D11" s="596">
        <v>8</v>
      </c>
      <c r="E11" s="596" t="s">
        <v>1037</v>
      </c>
      <c r="F11" s="596">
        <v>41</v>
      </c>
      <c r="G11" s="596">
        <v>83</v>
      </c>
      <c r="H11" s="596">
        <v>59</v>
      </c>
      <c r="I11" s="147"/>
      <c r="J11" s="148"/>
      <c r="K11" s="148"/>
      <c r="L11" s="600"/>
      <c r="M11" s="596"/>
      <c r="N11" s="596"/>
      <c r="O11" s="596"/>
      <c r="P11" s="596"/>
      <c r="Q11" s="148"/>
      <c r="R11" s="148"/>
      <c r="S11" s="149"/>
      <c r="T11" s="600"/>
      <c r="U11" s="596"/>
      <c r="V11" s="596"/>
      <c r="W11" s="596"/>
      <c r="X11" s="601"/>
      <c r="Y11" s="147"/>
      <c r="Z11" s="148"/>
      <c r="AA11" s="149"/>
      <c r="AB11" s="596"/>
      <c r="AC11" s="596"/>
      <c r="AD11" s="596"/>
      <c r="AE11" s="596"/>
      <c r="AF11" s="596"/>
    </row>
    <row r="12" spans="1:32" ht="14.25" customHeight="1">
      <c r="A12" s="148"/>
      <c r="B12" s="148" t="s">
        <v>121</v>
      </c>
      <c r="C12" s="149"/>
      <c r="D12" s="596">
        <v>11</v>
      </c>
      <c r="E12" s="596">
        <v>4</v>
      </c>
      <c r="F12" s="596">
        <v>31</v>
      </c>
      <c r="G12" s="596">
        <v>107</v>
      </c>
      <c r="H12" s="596">
        <v>92</v>
      </c>
      <c r="I12" s="147"/>
      <c r="J12" s="148" t="s">
        <v>122</v>
      </c>
      <c r="K12" s="148"/>
      <c r="L12" s="600">
        <v>24</v>
      </c>
      <c r="M12" s="596">
        <v>1</v>
      </c>
      <c r="N12" s="596">
        <v>52</v>
      </c>
      <c r="O12" s="596">
        <v>137</v>
      </c>
      <c r="P12" s="596">
        <v>100</v>
      </c>
      <c r="Q12" s="148"/>
      <c r="R12" s="148" t="s">
        <v>123</v>
      </c>
      <c r="S12" s="149"/>
      <c r="T12" s="600">
        <v>15</v>
      </c>
      <c r="U12" s="596">
        <v>1</v>
      </c>
      <c r="V12" s="596">
        <v>40</v>
      </c>
      <c r="W12" s="596">
        <v>12</v>
      </c>
      <c r="X12" s="601">
        <v>39</v>
      </c>
      <c r="Y12" s="147"/>
      <c r="Z12" s="148" t="s">
        <v>124</v>
      </c>
      <c r="AA12" s="149"/>
      <c r="AB12" s="596">
        <v>62</v>
      </c>
      <c r="AC12" s="596">
        <v>3</v>
      </c>
      <c r="AD12" s="596">
        <v>59</v>
      </c>
      <c r="AE12" s="596">
        <v>86</v>
      </c>
      <c r="AF12" s="596">
        <v>89</v>
      </c>
    </row>
    <row r="13" spans="1:32" ht="14.25" customHeight="1">
      <c r="A13" s="148"/>
      <c r="B13" s="148" t="s">
        <v>125</v>
      </c>
      <c r="C13" s="149"/>
      <c r="D13" s="596">
        <v>22</v>
      </c>
      <c r="E13" s="596">
        <v>2</v>
      </c>
      <c r="F13" s="596">
        <v>32</v>
      </c>
      <c r="G13" s="596">
        <v>123</v>
      </c>
      <c r="H13" s="596">
        <v>99</v>
      </c>
      <c r="I13" s="147"/>
      <c r="J13" s="148" t="s">
        <v>126</v>
      </c>
      <c r="K13" s="148"/>
      <c r="L13" s="600">
        <v>30</v>
      </c>
      <c r="M13" s="596">
        <v>4</v>
      </c>
      <c r="N13" s="596">
        <v>19</v>
      </c>
      <c r="O13" s="596">
        <v>82</v>
      </c>
      <c r="P13" s="596">
        <v>55</v>
      </c>
      <c r="Q13" s="148"/>
      <c r="R13" s="148" t="s">
        <v>127</v>
      </c>
      <c r="S13" s="149"/>
      <c r="T13" s="600" t="s">
        <v>1037</v>
      </c>
      <c r="U13" s="596" t="s">
        <v>1037</v>
      </c>
      <c r="V13" s="596">
        <v>3</v>
      </c>
      <c r="W13" s="596">
        <v>2</v>
      </c>
      <c r="X13" s="601">
        <v>7</v>
      </c>
      <c r="Y13" s="147"/>
      <c r="Z13" s="148" t="s">
        <v>128</v>
      </c>
      <c r="AA13" s="149"/>
      <c r="AB13" s="596">
        <v>10</v>
      </c>
      <c r="AC13" s="596">
        <v>5</v>
      </c>
      <c r="AD13" s="596">
        <v>73</v>
      </c>
      <c r="AE13" s="596">
        <v>22</v>
      </c>
      <c r="AF13" s="596">
        <v>37</v>
      </c>
    </row>
    <row r="14" spans="1:32" ht="14.25" customHeight="1">
      <c r="A14" s="148"/>
      <c r="B14" s="148" t="s">
        <v>129</v>
      </c>
      <c r="C14" s="149"/>
      <c r="D14" s="596">
        <v>14</v>
      </c>
      <c r="E14" s="596" t="s">
        <v>1037</v>
      </c>
      <c r="F14" s="596">
        <v>27</v>
      </c>
      <c r="G14" s="596">
        <v>120</v>
      </c>
      <c r="H14" s="596">
        <v>55</v>
      </c>
      <c r="I14" s="147"/>
      <c r="J14" s="148" t="s">
        <v>130</v>
      </c>
      <c r="K14" s="148"/>
      <c r="L14" s="600">
        <v>22</v>
      </c>
      <c r="M14" s="596">
        <v>1</v>
      </c>
      <c r="N14" s="596">
        <v>30</v>
      </c>
      <c r="O14" s="596">
        <v>96</v>
      </c>
      <c r="P14" s="596">
        <v>48</v>
      </c>
      <c r="Q14" s="148"/>
      <c r="R14" s="148" t="s">
        <v>131</v>
      </c>
      <c r="S14" s="149"/>
      <c r="T14" s="600" t="s">
        <v>1037</v>
      </c>
      <c r="U14" s="596" t="s">
        <v>1037</v>
      </c>
      <c r="V14" s="596" t="s">
        <v>1037</v>
      </c>
      <c r="W14" s="596" t="s">
        <v>1037</v>
      </c>
      <c r="X14" s="601" t="s">
        <v>1037</v>
      </c>
      <c r="Y14" s="147"/>
      <c r="Z14" s="148" t="s">
        <v>133</v>
      </c>
      <c r="AA14" s="149"/>
      <c r="AB14" s="596">
        <v>3</v>
      </c>
      <c r="AC14" s="596" t="s">
        <v>1037</v>
      </c>
      <c r="AD14" s="596">
        <v>28</v>
      </c>
      <c r="AE14" s="596">
        <v>8</v>
      </c>
      <c r="AF14" s="596">
        <v>19</v>
      </c>
    </row>
    <row r="15" spans="1:32" ht="14.25" customHeight="1">
      <c r="A15" s="148"/>
      <c r="B15" s="148" t="s">
        <v>134</v>
      </c>
      <c r="C15" s="149"/>
      <c r="D15" s="596">
        <v>14</v>
      </c>
      <c r="E15" s="596" t="s">
        <v>1037</v>
      </c>
      <c r="F15" s="596">
        <v>13</v>
      </c>
      <c r="G15" s="596">
        <v>56</v>
      </c>
      <c r="H15" s="596">
        <v>42</v>
      </c>
      <c r="I15" s="147"/>
      <c r="J15" s="148" t="s">
        <v>135</v>
      </c>
      <c r="K15" s="148"/>
      <c r="L15" s="600">
        <v>32</v>
      </c>
      <c r="M15" s="596">
        <v>4</v>
      </c>
      <c r="N15" s="596">
        <v>50</v>
      </c>
      <c r="O15" s="596">
        <v>118</v>
      </c>
      <c r="P15" s="596">
        <v>115</v>
      </c>
      <c r="Q15" s="148"/>
      <c r="R15" s="148" t="s">
        <v>136</v>
      </c>
      <c r="S15" s="149"/>
      <c r="T15" s="600" t="s">
        <v>1037</v>
      </c>
      <c r="U15" s="596" t="s">
        <v>1037</v>
      </c>
      <c r="V15" s="596" t="s">
        <v>1037</v>
      </c>
      <c r="W15" s="596" t="s">
        <v>1037</v>
      </c>
      <c r="X15" s="601" t="s">
        <v>1037</v>
      </c>
      <c r="Y15" s="147"/>
      <c r="Z15" s="148" t="s">
        <v>137</v>
      </c>
      <c r="AA15" s="149"/>
      <c r="AB15" s="596">
        <v>5</v>
      </c>
      <c r="AC15" s="596">
        <v>1</v>
      </c>
      <c r="AD15" s="596">
        <v>18</v>
      </c>
      <c r="AE15" s="596">
        <v>4</v>
      </c>
      <c r="AF15" s="596">
        <v>12</v>
      </c>
    </row>
    <row r="16" spans="1:32" ht="14.25" customHeight="1">
      <c r="A16" s="148"/>
      <c r="B16" s="148"/>
      <c r="C16" s="149"/>
      <c r="D16" s="596"/>
      <c r="E16" s="596"/>
      <c r="F16" s="596"/>
      <c r="G16" s="596"/>
      <c r="H16" s="596"/>
      <c r="I16" s="147"/>
      <c r="J16" s="148" t="s">
        <v>138</v>
      </c>
      <c r="K16" s="148"/>
      <c r="L16" s="600">
        <v>19</v>
      </c>
      <c r="M16" s="596">
        <v>1</v>
      </c>
      <c r="N16" s="596">
        <v>34</v>
      </c>
      <c r="O16" s="596">
        <v>133</v>
      </c>
      <c r="P16" s="596">
        <v>129</v>
      </c>
      <c r="Q16" s="148"/>
      <c r="R16" s="148" t="s">
        <v>139</v>
      </c>
      <c r="S16" s="149"/>
      <c r="T16" s="600" t="s">
        <v>1037</v>
      </c>
      <c r="U16" s="596" t="s">
        <v>1037</v>
      </c>
      <c r="V16" s="596" t="s">
        <v>1037</v>
      </c>
      <c r="W16" s="596" t="s">
        <v>1037</v>
      </c>
      <c r="X16" s="601">
        <v>4</v>
      </c>
      <c r="Y16" s="147"/>
      <c r="Z16" s="148" t="s">
        <v>140</v>
      </c>
      <c r="AA16" s="149"/>
      <c r="AB16" s="596" t="s">
        <v>1037</v>
      </c>
      <c r="AC16" s="596" t="s">
        <v>1037</v>
      </c>
      <c r="AD16" s="596">
        <v>6</v>
      </c>
      <c r="AE16" s="596">
        <v>3</v>
      </c>
      <c r="AF16" s="596">
        <v>6</v>
      </c>
    </row>
    <row r="17" spans="1:32" ht="14.25" customHeight="1">
      <c r="A17" s="148"/>
      <c r="B17" s="148" t="s">
        <v>141</v>
      </c>
      <c r="C17" s="149"/>
      <c r="D17" s="596">
        <v>9</v>
      </c>
      <c r="E17" s="596" t="s">
        <v>1037</v>
      </c>
      <c r="F17" s="596">
        <v>18</v>
      </c>
      <c r="G17" s="596">
        <v>98</v>
      </c>
      <c r="H17" s="596">
        <v>60</v>
      </c>
      <c r="I17" s="147"/>
      <c r="J17" s="148"/>
      <c r="K17" s="148"/>
      <c r="L17" s="600"/>
      <c r="M17" s="596"/>
      <c r="N17" s="596"/>
      <c r="O17" s="596"/>
      <c r="P17" s="596"/>
      <c r="Q17" s="148"/>
      <c r="R17" s="148"/>
      <c r="S17" s="149"/>
      <c r="T17" s="600"/>
      <c r="U17" s="596"/>
      <c r="V17" s="596"/>
      <c r="W17" s="596"/>
      <c r="X17" s="601"/>
      <c r="Y17" s="147"/>
      <c r="Z17" s="148"/>
      <c r="AA17" s="149"/>
      <c r="AB17" s="596"/>
      <c r="AC17" s="596"/>
      <c r="AD17" s="596"/>
      <c r="AE17" s="596"/>
      <c r="AF17" s="596"/>
    </row>
    <row r="18" spans="1:32" ht="14.25" customHeight="1">
      <c r="A18" s="148"/>
      <c r="B18" s="148" t="s">
        <v>142</v>
      </c>
      <c r="C18" s="149"/>
      <c r="D18" s="596">
        <v>13</v>
      </c>
      <c r="E18" s="596" t="s">
        <v>1037</v>
      </c>
      <c r="F18" s="596">
        <v>22</v>
      </c>
      <c r="G18" s="596">
        <v>119</v>
      </c>
      <c r="H18" s="596">
        <v>79</v>
      </c>
      <c r="I18" s="147"/>
      <c r="J18" s="148" t="s">
        <v>143</v>
      </c>
      <c r="K18" s="148"/>
      <c r="L18" s="600">
        <v>11</v>
      </c>
      <c r="M18" s="596">
        <v>1</v>
      </c>
      <c r="N18" s="596">
        <v>27</v>
      </c>
      <c r="O18" s="596">
        <v>90</v>
      </c>
      <c r="P18" s="596">
        <v>65</v>
      </c>
      <c r="Q18" s="148"/>
      <c r="R18" s="148" t="s">
        <v>144</v>
      </c>
      <c r="S18" s="149"/>
      <c r="T18" s="600" t="s">
        <v>1037</v>
      </c>
      <c r="U18" s="596">
        <v>1</v>
      </c>
      <c r="V18" s="596">
        <v>14</v>
      </c>
      <c r="W18" s="596">
        <v>3</v>
      </c>
      <c r="X18" s="601">
        <v>10</v>
      </c>
      <c r="Y18" s="147"/>
      <c r="Z18" s="148" t="s">
        <v>145</v>
      </c>
      <c r="AA18" s="149"/>
      <c r="AB18" s="596">
        <v>18</v>
      </c>
      <c r="AC18" s="596">
        <v>1</v>
      </c>
      <c r="AD18" s="596">
        <v>21</v>
      </c>
      <c r="AE18" s="596">
        <v>20</v>
      </c>
      <c r="AF18" s="596">
        <v>41</v>
      </c>
    </row>
    <row r="19" spans="1:32" ht="14.25" customHeight="1">
      <c r="A19" s="148"/>
      <c r="B19" s="148" t="s">
        <v>146</v>
      </c>
      <c r="C19" s="149"/>
      <c r="D19" s="596">
        <v>20</v>
      </c>
      <c r="E19" s="596">
        <v>1</v>
      </c>
      <c r="F19" s="596">
        <v>43</v>
      </c>
      <c r="G19" s="596">
        <v>141</v>
      </c>
      <c r="H19" s="596">
        <v>134</v>
      </c>
      <c r="I19" s="147"/>
      <c r="J19" s="148" t="s">
        <v>147</v>
      </c>
      <c r="K19" s="148"/>
      <c r="L19" s="600">
        <v>17</v>
      </c>
      <c r="M19" s="596">
        <v>2</v>
      </c>
      <c r="N19" s="596">
        <v>36</v>
      </c>
      <c r="O19" s="596">
        <v>187</v>
      </c>
      <c r="P19" s="596">
        <v>106</v>
      </c>
      <c r="Q19" s="148"/>
      <c r="R19" s="148" t="s">
        <v>148</v>
      </c>
      <c r="S19" s="149"/>
      <c r="T19" s="600" t="s">
        <v>1037</v>
      </c>
      <c r="U19" s="596" t="s">
        <v>1037</v>
      </c>
      <c r="V19" s="596">
        <v>11</v>
      </c>
      <c r="W19" s="596">
        <v>6</v>
      </c>
      <c r="X19" s="601">
        <v>6</v>
      </c>
      <c r="Y19" s="147"/>
      <c r="Z19" s="148" t="s">
        <v>149</v>
      </c>
      <c r="AA19" s="149"/>
      <c r="AB19" s="596">
        <v>8</v>
      </c>
      <c r="AC19" s="596">
        <v>1</v>
      </c>
      <c r="AD19" s="596">
        <v>7</v>
      </c>
      <c r="AE19" s="596">
        <v>15</v>
      </c>
      <c r="AF19" s="596">
        <v>14</v>
      </c>
    </row>
    <row r="20" spans="1:32" ht="14.25" customHeight="1">
      <c r="A20" s="148"/>
      <c r="B20" s="148" t="s">
        <v>150</v>
      </c>
      <c r="C20" s="149"/>
      <c r="D20" s="596">
        <v>16</v>
      </c>
      <c r="E20" s="596" t="s">
        <v>1037</v>
      </c>
      <c r="F20" s="596">
        <v>41</v>
      </c>
      <c r="G20" s="596">
        <v>91</v>
      </c>
      <c r="H20" s="596">
        <v>101</v>
      </c>
      <c r="I20" s="147"/>
      <c r="J20" s="148" t="s">
        <v>151</v>
      </c>
      <c r="K20" s="148"/>
      <c r="L20" s="600">
        <v>8</v>
      </c>
      <c r="M20" s="596">
        <v>4</v>
      </c>
      <c r="N20" s="596">
        <v>16</v>
      </c>
      <c r="O20" s="596">
        <v>72</v>
      </c>
      <c r="P20" s="596">
        <v>37</v>
      </c>
      <c r="Q20" s="148"/>
      <c r="R20" s="148" t="s">
        <v>152</v>
      </c>
      <c r="S20" s="149"/>
      <c r="T20" s="600" t="s">
        <v>1037</v>
      </c>
      <c r="U20" s="596" t="s">
        <v>1037</v>
      </c>
      <c r="V20" s="596">
        <v>10</v>
      </c>
      <c r="W20" s="596">
        <v>5</v>
      </c>
      <c r="X20" s="601">
        <v>4</v>
      </c>
      <c r="Y20" s="147"/>
      <c r="Z20" s="148" t="s">
        <v>153</v>
      </c>
      <c r="AA20" s="149"/>
      <c r="AB20" s="596">
        <v>53</v>
      </c>
      <c r="AC20" s="596">
        <v>4</v>
      </c>
      <c r="AD20" s="596">
        <v>78</v>
      </c>
      <c r="AE20" s="596">
        <v>79</v>
      </c>
      <c r="AF20" s="596">
        <v>132</v>
      </c>
    </row>
    <row r="21" spans="1:32" ht="14.25" customHeight="1">
      <c r="A21" s="148"/>
      <c r="B21" s="148" t="s">
        <v>154</v>
      </c>
      <c r="C21" s="149"/>
      <c r="D21" s="596">
        <v>11</v>
      </c>
      <c r="E21" s="596" t="s">
        <v>1037</v>
      </c>
      <c r="F21" s="596">
        <v>30</v>
      </c>
      <c r="G21" s="596">
        <v>49</v>
      </c>
      <c r="H21" s="596">
        <v>66</v>
      </c>
      <c r="I21" s="147"/>
      <c r="J21" s="148" t="s">
        <v>155</v>
      </c>
      <c r="K21" s="148"/>
      <c r="L21" s="600">
        <v>17</v>
      </c>
      <c r="M21" s="596">
        <v>1</v>
      </c>
      <c r="N21" s="596">
        <v>27</v>
      </c>
      <c r="O21" s="596">
        <v>119</v>
      </c>
      <c r="P21" s="596">
        <v>118</v>
      </c>
      <c r="Q21" s="148"/>
      <c r="R21" s="148" t="s">
        <v>156</v>
      </c>
      <c r="S21" s="149"/>
      <c r="T21" s="600" t="s">
        <v>1037</v>
      </c>
      <c r="U21" s="596" t="s">
        <v>1037</v>
      </c>
      <c r="V21" s="596">
        <v>4</v>
      </c>
      <c r="W21" s="596">
        <v>5</v>
      </c>
      <c r="X21" s="601">
        <v>4</v>
      </c>
      <c r="Y21" s="147"/>
      <c r="Z21" s="148" t="s">
        <v>157</v>
      </c>
      <c r="AA21" s="149"/>
      <c r="AB21" s="596">
        <v>8</v>
      </c>
      <c r="AC21" s="596">
        <v>2</v>
      </c>
      <c r="AD21" s="596">
        <v>29</v>
      </c>
      <c r="AE21" s="596">
        <v>17</v>
      </c>
      <c r="AF21" s="596">
        <v>22</v>
      </c>
    </row>
    <row r="22" spans="1:32" ht="14.25" customHeight="1">
      <c r="A22" s="148"/>
      <c r="B22" s="148"/>
      <c r="C22" s="149"/>
      <c r="D22" s="596"/>
      <c r="E22" s="596"/>
      <c r="F22" s="596"/>
      <c r="G22" s="596"/>
      <c r="H22" s="596"/>
      <c r="I22" s="147"/>
      <c r="J22" s="148" t="s">
        <v>158</v>
      </c>
      <c r="K22" s="148"/>
      <c r="L22" s="600">
        <v>13</v>
      </c>
      <c r="M22" s="596">
        <v>1</v>
      </c>
      <c r="N22" s="596">
        <v>12</v>
      </c>
      <c r="O22" s="596">
        <v>31</v>
      </c>
      <c r="P22" s="596">
        <v>42</v>
      </c>
      <c r="Q22" s="148"/>
      <c r="R22" s="148" t="s">
        <v>159</v>
      </c>
      <c r="S22" s="149"/>
      <c r="T22" s="600" t="s">
        <v>1037</v>
      </c>
      <c r="U22" s="596">
        <v>1</v>
      </c>
      <c r="V22" s="596">
        <v>3</v>
      </c>
      <c r="W22" s="596">
        <v>1</v>
      </c>
      <c r="X22" s="601">
        <v>2</v>
      </c>
      <c r="Y22" s="147"/>
      <c r="Z22" s="148" t="s">
        <v>160</v>
      </c>
      <c r="AA22" s="149"/>
      <c r="AB22" s="596">
        <v>10</v>
      </c>
      <c r="AC22" s="596" t="s">
        <v>1037</v>
      </c>
      <c r="AD22" s="596">
        <v>19</v>
      </c>
      <c r="AE22" s="596">
        <v>35</v>
      </c>
      <c r="AF22" s="596">
        <v>47</v>
      </c>
    </row>
    <row r="23" spans="1:32" ht="14.25" customHeight="1">
      <c r="A23" s="148"/>
      <c r="B23" s="148" t="s">
        <v>161</v>
      </c>
      <c r="C23" s="149"/>
      <c r="D23" s="596">
        <v>21</v>
      </c>
      <c r="E23" s="596" t="s">
        <v>1037</v>
      </c>
      <c r="F23" s="596">
        <v>38</v>
      </c>
      <c r="G23" s="596">
        <v>141</v>
      </c>
      <c r="H23" s="596">
        <v>95</v>
      </c>
      <c r="I23" s="147"/>
      <c r="J23" s="148"/>
      <c r="K23" s="148"/>
      <c r="L23" s="600"/>
      <c r="M23" s="596"/>
      <c r="N23" s="596"/>
      <c r="O23" s="596"/>
      <c r="P23" s="596"/>
      <c r="Q23" s="148"/>
      <c r="R23" s="148"/>
      <c r="S23" s="149"/>
      <c r="T23" s="600"/>
      <c r="U23" s="596"/>
      <c r="V23" s="596"/>
      <c r="W23" s="596"/>
      <c r="X23" s="601"/>
      <c r="Y23" s="147"/>
      <c r="Z23" s="148"/>
      <c r="AA23" s="149"/>
      <c r="AB23" s="596"/>
      <c r="AC23" s="596"/>
      <c r="AD23" s="596"/>
      <c r="AE23" s="596"/>
      <c r="AF23" s="596"/>
    </row>
    <row r="24" spans="1:32" ht="14.25" customHeight="1">
      <c r="A24" s="148"/>
      <c r="B24" s="148" t="s">
        <v>162</v>
      </c>
      <c r="C24" s="149"/>
      <c r="D24" s="596">
        <v>20</v>
      </c>
      <c r="E24" s="596" t="s">
        <v>1037</v>
      </c>
      <c r="F24" s="596">
        <v>26</v>
      </c>
      <c r="G24" s="596">
        <v>90</v>
      </c>
      <c r="H24" s="596">
        <v>66</v>
      </c>
      <c r="I24" s="147"/>
      <c r="J24" s="148" t="s">
        <v>163</v>
      </c>
      <c r="K24" s="148"/>
      <c r="L24" s="600">
        <v>52</v>
      </c>
      <c r="M24" s="596">
        <v>2</v>
      </c>
      <c r="N24" s="596">
        <v>51</v>
      </c>
      <c r="O24" s="596">
        <v>167</v>
      </c>
      <c r="P24" s="596">
        <v>153</v>
      </c>
      <c r="Q24" s="148"/>
      <c r="R24" s="148" t="s">
        <v>164</v>
      </c>
      <c r="S24" s="149"/>
      <c r="T24" s="600" t="s">
        <v>1037</v>
      </c>
      <c r="U24" s="596" t="s">
        <v>1037</v>
      </c>
      <c r="V24" s="596">
        <v>3</v>
      </c>
      <c r="W24" s="596">
        <v>5</v>
      </c>
      <c r="X24" s="601">
        <v>8</v>
      </c>
      <c r="Y24" s="147"/>
      <c r="Z24" s="148" t="s">
        <v>165</v>
      </c>
      <c r="AA24" s="149"/>
      <c r="AB24" s="596">
        <v>30</v>
      </c>
      <c r="AC24" s="596">
        <v>5</v>
      </c>
      <c r="AD24" s="596">
        <v>63</v>
      </c>
      <c r="AE24" s="596">
        <v>76</v>
      </c>
      <c r="AF24" s="596">
        <v>146</v>
      </c>
    </row>
    <row r="25" spans="1:32" ht="14.25" customHeight="1">
      <c r="A25" s="148"/>
      <c r="B25" s="148" t="s">
        <v>166</v>
      </c>
      <c r="C25" s="149"/>
      <c r="D25" s="596">
        <v>10</v>
      </c>
      <c r="E25" s="596" t="s">
        <v>1037</v>
      </c>
      <c r="F25" s="596">
        <v>13</v>
      </c>
      <c r="G25" s="596">
        <v>71</v>
      </c>
      <c r="H25" s="596">
        <v>36</v>
      </c>
      <c r="I25" s="147"/>
      <c r="J25" s="148" t="s">
        <v>167</v>
      </c>
      <c r="K25" s="148"/>
      <c r="L25" s="600">
        <v>30</v>
      </c>
      <c r="M25" s="596">
        <v>1</v>
      </c>
      <c r="N25" s="596">
        <v>44</v>
      </c>
      <c r="O25" s="596">
        <v>116</v>
      </c>
      <c r="P25" s="596">
        <v>135</v>
      </c>
      <c r="Q25" s="148"/>
      <c r="R25" s="148"/>
      <c r="S25" s="149"/>
      <c r="T25" s="600"/>
      <c r="U25" s="596"/>
      <c r="V25" s="596"/>
      <c r="W25" s="596"/>
      <c r="X25" s="601"/>
      <c r="Y25" s="147"/>
      <c r="Z25" s="148" t="s">
        <v>168</v>
      </c>
      <c r="AA25" s="149"/>
      <c r="AB25" s="596">
        <v>13</v>
      </c>
      <c r="AC25" s="596" t="s">
        <v>1037</v>
      </c>
      <c r="AD25" s="596">
        <v>40</v>
      </c>
      <c r="AE25" s="596">
        <v>37</v>
      </c>
      <c r="AF25" s="596">
        <v>48</v>
      </c>
    </row>
    <row r="26" spans="1:32" ht="14.25" customHeight="1">
      <c r="A26" s="148"/>
      <c r="B26" s="148" t="s">
        <v>169</v>
      </c>
      <c r="C26" s="149"/>
      <c r="D26" s="596">
        <v>3</v>
      </c>
      <c r="E26" s="596">
        <v>1</v>
      </c>
      <c r="F26" s="596">
        <v>13</v>
      </c>
      <c r="G26" s="596">
        <v>59</v>
      </c>
      <c r="H26" s="596">
        <v>41</v>
      </c>
      <c r="I26" s="147"/>
      <c r="J26" s="148" t="s">
        <v>170</v>
      </c>
      <c r="K26" s="148"/>
      <c r="L26" s="600">
        <v>14</v>
      </c>
      <c r="M26" s="596" t="s">
        <v>1037</v>
      </c>
      <c r="N26" s="596">
        <v>8</v>
      </c>
      <c r="O26" s="596">
        <v>22</v>
      </c>
      <c r="P26" s="596">
        <v>16</v>
      </c>
      <c r="Q26" s="221" t="s">
        <v>341</v>
      </c>
      <c r="R26" s="221"/>
      <c r="S26" s="222"/>
      <c r="T26" s="603">
        <f>SUM(T28:T43)</f>
        <v>59</v>
      </c>
      <c r="U26" s="602">
        <f>SUM(U28:U43)</f>
        <v>6</v>
      </c>
      <c r="V26" s="602">
        <f>SUM(V28:V43)</f>
        <v>407</v>
      </c>
      <c r="W26" s="602">
        <f>SUM(W28:W43)</f>
        <v>215</v>
      </c>
      <c r="X26" s="604">
        <f>SUM(X28:X43)</f>
        <v>338</v>
      </c>
      <c r="Y26" s="147"/>
      <c r="Z26" s="148" t="s">
        <v>171</v>
      </c>
      <c r="AA26" s="149"/>
      <c r="AB26" s="596">
        <v>31</v>
      </c>
      <c r="AC26" s="596">
        <v>1</v>
      </c>
      <c r="AD26" s="596">
        <v>32</v>
      </c>
      <c r="AE26" s="596">
        <v>58</v>
      </c>
      <c r="AF26" s="596">
        <v>72</v>
      </c>
    </row>
    <row r="27" spans="1:32" ht="14.25" customHeight="1">
      <c r="A27" s="148"/>
      <c r="B27" s="148" t="s">
        <v>172</v>
      </c>
      <c r="C27" s="149"/>
      <c r="D27" s="596">
        <v>14</v>
      </c>
      <c r="E27" s="596">
        <v>1</v>
      </c>
      <c r="F27" s="596">
        <v>25</v>
      </c>
      <c r="G27" s="596">
        <v>90</v>
      </c>
      <c r="H27" s="596">
        <v>67</v>
      </c>
      <c r="I27" s="147"/>
      <c r="J27" s="148" t="s">
        <v>173</v>
      </c>
      <c r="K27" s="148"/>
      <c r="L27" s="600">
        <v>9</v>
      </c>
      <c r="M27" s="596" t="s">
        <v>1037</v>
      </c>
      <c r="N27" s="596">
        <v>20</v>
      </c>
      <c r="O27" s="596">
        <v>52</v>
      </c>
      <c r="P27" s="596">
        <v>53</v>
      </c>
      <c r="Q27" s="148"/>
      <c r="R27" s="148"/>
      <c r="S27" s="149"/>
      <c r="T27" s="600"/>
      <c r="U27" s="596"/>
      <c r="V27" s="596"/>
      <c r="W27" s="596"/>
      <c r="X27" s="601"/>
      <c r="Y27" s="147"/>
      <c r="Z27" s="148" t="s">
        <v>174</v>
      </c>
      <c r="AA27" s="149"/>
      <c r="AB27" s="596">
        <v>55</v>
      </c>
      <c r="AC27" s="596">
        <v>3</v>
      </c>
      <c r="AD27" s="596">
        <v>58</v>
      </c>
      <c r="AE27" s="596">
        <v>121</v>
      </c>
      <c r="AF27" s="596">
        <v>123</v>
      </c>
    </row>
    <row r="28" spans="1:32" ht="14.25" customHeight="1">
      <c r="A28" s="148"/>
      <c r="B28" s="148"/>
      <c r="C28" s="149"/>
      <c r="D28" s="596"/>
      <c r="E28" s="596"/>
      <c r="F28" s="596"/>
      <c r="G28" s="596"/>
      <c r="H28" s="596"/>
      <c r="I28" s="147"/>
      <c r="J28" s="148" t="s">
        <v>175</v>
      </c>
      <c r="K28" s="148"/>
      <c r="L28" s="600">
        <v>40</v>
      </c>
      <c r="M28" s="596" t="s">
        <v>1037</v>
      </c>
      <c r="N28" s="596">
        <v>50</v>
      </c>
      <c r="O28" s="596">
        <v>235</v>
      </c>
      <c r="P28" s="596">
        <v>165</v>
      </c>
      <c r="Q28" s="148"/>
      <c r="R28" s="148" t="s">
        <v>176</v>
      </c>
      <c r="S28" s="149"/>
      <c r="T28" s="600">
        <v>3</v>
      </c>
      <c r="U28" s="596">
        <v>1</v>
      </c>
      <c r="V28" s="596">
        <v>34</v>
      </c>
      <c r="W28" s="596">
        <v>35</v>
      </c>
      <c r="X28" s="601">
        <v>39</v>
      </c>
      <c r="Y28" s="147"/>
      <c r="Z28" s="148" t="s">
        <v>177</v>
      </c>
      <c r="AA28" s="149"/>
      <c r="AB28" s="596">
        <v>40</v>
      </c>
      <c r="AC28" s="596">
        <v>3</v>
      </c>
      <c r="AD28" s="596">
        <v>62</v>
      </c>
      <c r="AE28" s="596">
        <v>87</v>
      </c>
      <c r="AF28" s="596">
        <v>122</v>
      </c>
    </row>
    <row r="29" spans="1:32" ht="14.25" customHeight="1">
      <c r="A29" s="148"/>
      <c r="B29" s="148" t="s">
        <v>178</v>
      </c>
      <c r="C29" s="149"/>
      <c r="D29" s="596">
        <v>25</v>
      </c>
      <c r="E29" s="596" t="s">
        <v>1037</v>
      </c>
      <c r="F29" s="596">
        <v>12</v>
      </c>
      <c r="G29" s="596">
        <v>74</v>
      </c>
      <c r="H29" s="596">
        <v>36</v>
      </c>
      <c r="I29" s="147"/>
      <c r="J29" s="148"/>
      <c r="K29" s="148"/>
      <c r="L29" s="600"/>
      <c r="M29" s="596"/>
      <c r="N29" s="596"/>
      <c r="O29" s="596"/>
      <c r="P29" s="596"/>
      <c r="Q29" s="148"/>
      <c r="R29" s="148" t="s">
        <v>179</v>
      </c>
      <c r="S29" s="149"/>
      <c r="T29" s="600">
        <v>23</v>
      </c>
      <c r="U29" s="596">
        <v>2</v>
      </c>
      <c r="V29" s="596">
        <v>78</v>
      </c>
      <c r="W29" s="596">
        <v>44</v>
      </c>
      <c r="X29" s="601">
        <v>68</v>
      </c>
      <c r="Y29" s="147"/>
      <c r="Z29" s="148"/>
      <c r="AA29" s="149"/>
      <c r="AB29" s="596"/>
      <c r="AC29" s="596"/>
      <c r="AD29" s="596"/>
      <c r="AE29" s="596"/>
      <c r="AF29" s="596"/>
    </row>
    <row r="30" spans="1:32" ht="14.25" customHeight="1">
      <c r="A30" s="148"/>
      <c r="B30" s="148" t="s">
        <v>180</v>
      </c>
      <c r="C30" s="149"/>
      <c r="D30" s="596">
        <v>2</v>
      </c>
      <c r="E30" s="596" t="s">
        <v>1037</v>
      </c>
      <c r="F30" s="596">
        <v>7</v>
      </c>
      <c r="G30" s="596">
        <v>39</v>
      </c>
      <c r="H30" s="596">
        <v>17</v>
      </c>
      <c r="I30" s="147"/>
      <c r="J30" s="148" t="s">
        <v>181</v>
      </c>
      <c r="K30" s="148"/>
      <c r="L30" s="600">
        <v>27</v>
      </c>
      <c r="M30" s="596" t="s">
        <v>1037</v>
      </c>
      <c r="N30" s="596">
        <v>28</v>
      </c>
      <c r="O30" s="596">
        <v>71</v>
      </c>
      <c r="P30" s="596">
        <v>76</v>
      </c>
      <c r="Q30" s="148"/>
      <c r="R30" s="148" t="s">
        <v>182</v>
      </c>
      <c r="S30" s="149"/>
      <c r="T30" s="600">
        <v>3</v>
      </c>
      <c r="U30" s="596">
        <v>2</v>
      </c>
      <c r="V30" s="596">
        <v>34</v>
      </c>
      <c r="W30" s="596">
        <v>10</v>
      </c>
      <c r="X30" s="601">
        <v>27</v>
      </c>
      <c r="Y30" s="147"/>
      <c r="Z30" s="148" t="s">
        <v>183</v>
      </c>
      <c r="AA30" s="149"/>
      <c r="AB30" s="596">
        <v>39</v>
      </c>
      <c r="AC30" s="596">
        <v>5</v>
      </c>
      <c r="AD30" s="596">
        <v>50</v>
      </c>
      <c r="AE30" s="596">
        <v>85</v>
      </c>
      <c r="AF30" s="596">
        <v>126</v>
      </c>
    </row>
    <row r="31" spans="1:32" ht="14.25" customHeight="1">
      <c r="A31" s="148"/>
      <c r="B31" s="148" t="s">
        <v>184</v>
      </c>
      <c r="C31" s="149"/>
      <c r="D31" s="596">
        <v>28</v>
      </c>
      <c r="E31" s="596" t="s">
        <v>1037</v>
      </c>
      <c r="F31" s="596">
        <v>37</v>
      </c>
      <c r="G31" s="596">
        <v>145</v>
      </c>
      <c r="H31" s="596">
        <v>63</v>
      </c>
      <c r="I31" s="147"/>
      <c r="J31" s="148"/>
      <c r="K31" s="148"/>
      <c r="L31" s="600"/>
      <c r="M31" s="596"/>
      <c r="N31" s="596"/>
      <c r="O31" s="596"/>
      <c r="P31" s="596"/>
      <c r="Q31" s="148"/>
      <c r="R31" s="148" t="s">
        <v>185</v>
      </c>
      <c r="S31" s="149"/>
      <c r="T31" s="600">
        <v>3</v>
      </c>
      <c r="U31" s="596" t="s">
        <v>1037</v>
      </c>
      <c r="V31" s="596">
        <v>5</v>
      </c>
      <c r="W31" s="596">
        <v>5</v>
      </c>
      <c r="X31" s="601">
        <v>9</v>
      </c>
      <c r="Y31" s="147"/>
      <c r="Z31" s="148" t="s">
        <v>186</v>
      </c>
      <c r="AA31" s="149"/>
      <c r="AB31" s="596">
        <v>22</v>
      </c>
      <c r="AC31" s="596">
        <v>2</v>
      </c>
      <c r="AD31" s="596">
        <v>60</v>
      </c>
      <c r="AE31" s="596">
        <v>64</v>
      </c>
      <c r="AF31" s="596">
        <v>122</v>
      </c>
    </row>
    <row r="32" spans="1:32" ht="14.25" customHeight="1">
      <c r="A32" s="148"/>
      <c r="B32" s="148" t="s">
        <v>187</v>
      </c>
      <c r="C32" s="149"/>
      <c r="D32" s="596">
        <v>2</v>
      </c>
      <c r="E32" s="596" t="s">
        <v>1037</v>
      </c>
      <c r="F32" s="596">
        <v>5</v>
      </c>
      <c r="G32" s="596">
        <v>24</v>
      </c>
      <c r="H32" s="596">
        <v>23</v>
      </c>
      <c r="I32" s="220" t="s">
        <v>342</v>
      </c>
      <c r="J32" s="216"/>
      <c r="K32" s="216"/>
      <c r="L32" s="603">
        <f>SUM(L34:L55,T6:T24)</f>
        <v>636</v>
      </c>
      <c r="M32" s="602">
        <f>SUM(M34:M55,U6:U24)</f>
        <v>50</v>
      </c>
      <c r="N32" s="602">
        <f>SUM(N34:N55,V6:V24)</f>
        <v>1002</v>
      </c>
      <c r="O32" s="602">
        <f>SUM(O34:O55,W6:W24)</f>
        <v>2390</v>
      </c>
      <c r="P32" s="602">
        <f>SUM(P34:P55,X6:X24)</f>
        <v>2536</v>
      </c>
      <c r="Q32" s="148"/>
      <c r="R32" s="148" t="s">
        <v>188</v>
      </c>
      <c r="S32" s="149"/>
      <c r="T32" s="600" t="s">
        <v>1037</v>
      </c>
      <c r="U32" s="596" t="s">
        <v>1037</v>
      </c>
      <c r="V32" s="596">
        <v>4</v>
      </c>
      <c r="W32" s="596">
        <v>4</v>
      </c>
      <c r="X32" s="601">
        <v>4</v>
      </c>
      <c r="Y32" s="147"/>
      <c r="Z32" s="148" t="s">
        <v>189</v>
      </c>
      <c r="AA32" s="149"/>
      <c r="AB32" s="596">
        <v>15</v>
      </c>
      <c r="AC32" s="596">
        <v>2</v>
      </c>
      <c r="AD32" s="596">
        <v>69</v>
      </c>
      <c r="AE32" s="596">
        <v>29</v>
      </c>
      <c r="AF32" s="596">
        <v>62</v>
      </c>
    </row>
    <row r="33" spans="1:32" ht="14.25" customHeight="1">
      <c r="A33" s="148"/>
      <c r="B33" s="148" t="s">
        <v>190</v>
      </c>
      <c r="C33" s="149"/>
      <c r="D33" s="596">
        <v>37</v>
      </c>
      <c r="E33" s="596" t="s">
        <v>1037</v>
      </c>
      <c r="F33" s="596">
        <v>31</v>
      </c>
      <c r="G33" s="596">
        <v>160</v>
      </c>
      <c r="H33" s="596">
        <v>78</v>
      </c>
      <c r="I33" s="147"/>
      <c r="J33" s="148"/>
      <c r="K33" s="148"/>
      <c r="L33" s="600"/>
      <c r="M33" s="596"/>
      <c r="N33" s="596"/>
      <c r="O33" s="596"/>
      <c r="P33" s="596"/>
      <c r="Q33" s="148"/>
      <c r="R33" s="148"/>
      <c r="S33" s="149"/>
      <c r="T33" s="600"/>
      <c r="U33" s="596"/>
      <c r="V33" s="596"/>
      <c r="W33" s="596"/>
      <c r="X33" s="601"/>
      <c r="Y33" s="147"/>
      <c r="Z33" s="148" t="s">
        <v>191</v>
      </c>
      <c r="AA33" s="149"/>
      <c r="AB33" s="596">
        <v>23</v>
      </c>
      <c r="AC33" s="596" t="s">
        <v>1037</v>
      </c>
      <c r="AD33" s="596">
        <v>41</v>
      </c>
      <c r="AE33" s="596">
        <v>60</v>
      </c>
      <c r="AF33" s="596">
        <v>78</v>
      </c>
    </row>
    <row r="34" spans="1:32" ht="14.25" customHeight="1">
      <c r="A34" s="148"/>
      <c r="B34" s="148"/>
      <c r="C34" s="149"/>
      <c r="D34" s="596"/>
      <c r="E34" s="596"/>
      <c r="F34" s="596"/>
      <c r="G34" s="596"/>
      <c r="H34" s="596"/>
      <c r="I34" s="147"/>
      <c r="J34" s="148" t="s">
        <v>192</v>
      </c>
      <c r="K34" s="148"/>
      <c r="L34" s="600">
        <v>78</v>
      </c>
      <c r="M34" s="596">
        <v>5</v>
      </c>
      <c r="N34" s="596">
        <v>95</v>
      </c>
      <c r="O34" s="596">
        <v>295</v>
      </c>
      <c r="P34" s="596">
        <v>301</v>
      </c>
      <c r="Q34" s="148"/>
      <c r="R34" s="148" t="s">
        <v>193</v>
      </c>
      <c r="S34" s="149"/>
      <c r="T34" s="600">
        <v>11</v>
      </c>
      <c r="U34" s="596">
        <v>1</v>
      </c>
      <c r="V34" s="596">
        <v>74</v>
      </c>
      <c r="W34" s="596">
        <v>27</v>
      </c>
      <c r="X34" s="601">
        <v>49</v>
      </c>
      <c r="Y34" s="147"/>
      <c r="Z34" s="148" t="s">
        <v>194</v>
      </c>
      <c r="AA34" s="149"/>
      <c r="AB34" s="596">
        <v>3</v>
      </c>
      <c r="AC34" s="596">
        <v>1</v>
      </c>
      <c r="AD34" s="596">
        <v>20</v>
      </c>
      <c r="AE34" s="596">
        <v>6</v>
      </c>
      <c r="AF34" s="596">
        <v>9</v>
      </c>
    </row>
    <row r="35" spans="1:32" ht="14.25" customHeight="1">
      <c r="A35" s="148"/>
      <c r="B35" s="148" t="s">
        <v>195</v>
      </c>
      <c r="C35" s="149"/>
      <c r="D35" s="596">
        <v>18</v>
      </c>
      <c r="E35" s="596">
        <v>1</v>
      </c>
      <c r="F35" s="596">
        <v>28</v>
      </c>
      <c r="G35" s="596">
        <v>98</v>
      </c>
      <c r="H35" s="596">
        <v>39</v>
      </c>
      <c r="I35" s="147"/>
      <c r="J35" s="148" t="s">
        <v>196</v>
      </c>
      <c r="K35" s="148"/>
      <c r="L35" s="600">
        <v>21</v>
      </c>
      <c r="M35" s="596">
        <v>3</v>
      </c>
      <c r="N35" s="596">
        <v>22</v>
      </c>
      <c r="O35" s="596">
        <v>83</v>
      </c>
      <c r="P35" s="596">
        <v>75</v>
      </c>
      <c r="Q35" s="148"/>
      <c r="R35" s="148" t="s">
        <v>197</v>
      </c>
      <c r="S35" s="149"/>
      <c r="T35" s="600" t="s">
        <v>1037</v>
      </c>
      <c r="U35" s="596" t="s">
        <v>1037</v>
      </c>
      <c r="V35" s="596">
        <v>3</v>
      </c>
      <c r="W35" s="596">
        <v>1</v>
      </c>
      <c r="X35" s="601" t="s">
        <v>1037</v>
      </c>
      <c r="Y35" s="147"/>
      <c r="Z35" s="148"/>
      <c r="AA35" s="149"/>
      <c r="AB35" s="596"/>
      <c r="AC35" s="596"/>
      <c r="AD35" s="596"/>
      <c r="AE35" s="596"/>
      <c r="AF35" s="596"/>
    </row>
    <row r="36" spans="1:32" ht="14.25" customHeight="1">
      <c r="A36" s="148"/>
      <c r="B36" s="148" t="s">
        <v>198</v>
      </c>
      <c r="C36" s="149"/>
      <c r="D36" s="596">
        <v>21</v>
      </c>
      <c r="E36" s="596">
        <v>1</v>
      </c>
      <c r="F36" s="596">
        <v>32</v>
      </c>
      <c r="G36" s="596">
        <v>217</v>
      </c>
      <c r="H36" s="596">
        <v>68</v>
      </c>
      <c r="I36" s="147"/>
      <c r="J36" s="148" t="s">
        <v>199</v>
      </c>
      <c r="K36" s="148"/>
      <c r="L36" s="600">
        <v>3</v>
      </c>
      <c r="M36" s="596">
        <v>1</v>
      </c>
      <c r="N36" s="596">
        <v>7</v>
      </c>
      <c r="O36" s="596">
        <v>8</v>
      </c>
      <c r="P36" s="596">
        <v>6</v>
      </c>
      <c r="Q36" s="148"/>
      <c r="R36" s="148" t="s">
        <v>200</v>
      </c>
      <c r="S36" s="149"/>
      <c r="T36" s="600">
        <v>5</v>
      </c>
      <c r="U36" s="596" t="s">
        <v>1037</v>
      </c>
      <c r="V36" s="596">
        <v>35</v>
      </c>
      <c r="W36" s="596">
        <v>15</v>
      </c>
      <c r="X36" s="601">
        <v>20</v>
      </c>
      <c r="Y36" s="147"/>
      <c r="Z36" s="148" t="s">
        <v>201</v>
      </c>
      <c r="AA36" s="149"/>
      <c r="AB36" s="596">
        <v>6</v>
      </c>
      <c r="AC36" s="596">
        <v>1</v>
      </c>
      <c r="AD36" s="596">
        <v>23</v>
      </c>
      <c r="AE36" s="596">
        <v>8</v>
      </c>
      <c r="AF36" s="596">
        <v>26</v>
      </c>
    </row>
    <row r="37" spans="1:32" ht="14.25" customHeight="1">
      <c r="A37" s="148"/>
      <c r="B37" s="148" t="s">
        <v>202</v>
      </c>
      <c r="C37" s="149"/>
      <c r="D37" s="596">
        <v>15</v>
      </c>
      <c r="E37" s="596" t="s">
        <v>1037</v>
      </c>
      <c r="F37" s="596">
        <v>21</v>
      </c>
      <c r="G37" s="596">
        <v>73</v>
      </c>
      <c r="H37" s="596">
        <v>51</v>
      </c>
      <c r="I37" s="147"/>
      <c r="J37" s="148" t="s">
        <v>203</v>
      </c>
      <c r="K37" s="148"/>
      <c r="L37" s="600">
        <v>61</v>
      </c>
      <c r="M37" s="596">
        <v>3</v>
      </c>
      <c r="N37" s="596">
        <v>59</v>
      </c>
      <c r="O37" s="596">
        <v>163</v>
      </c>
      <c r="P37" s="596">
        <v>115</v>
      </c>
      <c r="Q37" s="148"/>
      <c r="R37" s="148" t="s">
        <v>204</v>
      </c>
      <c r="S37" s="149"/>
      <c r="T37" s="600">
        <v>1</v>
      </c>
      <c r="U37" s="596" t="s">
        <v>1037</v>
      </c>
      <c r="V37" s="596">
        <v>4</v>
      </c>
      <c r="W37" s="596" t="s">
        <v>1037</v>
      </c>
      <c r="X37" s="601">
        <v>2</v>
      </c>
      <c r="Y37" s="147"/>
      <c r="Z37" s="148" t="s">
        <v>205</v>
      </c>
      <c r="AA37" s="149"/>
      <c r="AB37" s="596">
        <v>10</v>
      </c>
      <c r="AC37" s="596">
        <v>1</v>
      </c>
      <c r="AD37" s="596">
        <v>37</v>
      </c>
      <c r="AE37" s="596">
        <v>15</v>
      </c>
      <c r="AF37" s="596">
        <v>42</v>
      </c>
    </row>
    <row r="38" spans="1:32" ht="14.25" customHeight="1">
      <c r="A38" s="148"/>
      <c r="B38" s="148" t="s">
        <v>206</v>
      </c>
      <c r="C38" s="149"/>
      <c r="D38" s="596">
        <v>13</v>
      </c>
      <c r="E38" s="596">
        <v>2</v>
      </c>
      <c r="F38" s="596">
        <v>24</v>
      </c>
      <c r="G38" s="596">
        <v>101</v>
      </c>
      <c r="H38" s="596">
        <v>64</v>
      </c>
      <c r="I38" s="147"/>
      <c r="J38" s="148" t="s">
        <v>207</v>
      </c>
      <c r="K38" s="148"/>
      <c r="L38" s="600">
        <v>10</v>
      </c>
      <c r="M38" s="596" t="s">
        <v>1037</v>
      </c>
      <c r="N38" s="596">
        <v>38</v>
      </c>
      <c r="O38" s="596">
        <v>145</v>
      </c>
      <c r="P38" s="596">
        <v>121</v>
      </c>
      <c r="Q38" s="148"/>
      <c r="R38" s="148" t="s">
        <v>208</v>
      </c>
      <c r="S38" s="149"/>
      <c r="T38" s="600">
        <v>5</v>
      </c>
      <c r="U38" s="596" t="s">
        <v>1037</v>
      </c>
      <c r="V38" s="596">
        <v>48</v>
      </c>
      <c r="W38" s="596">
        <v>31</v>
      </c>
      <c r="X38" s="601">
        <v>48</v>
      </c>
      <c r="Y38" s="147"/>
      <c r="Z38" s="148" t="s">
        <v>209</v>
      </c>
      <c r="AA38" s="149"/>
      <c r="AB38" s="596">
        <v>4</v>
      </c>
      <c r="AC38" s="596">
        <v>2</v>
      </c>
      <c r="AD38" s="596">
        <v>31</v>
      </c>
      <c r="AE38" s="596">
        <v>9</v>
      </c>
      <c r="AF38" s="596">
        <v>17</v>
      </c>
    </row>
    <row r="39" spans="1:32" ht="14.25" customHeight="1">
      <c r="A39" s="148"/>
      <c r="B39" s="148" t="s">
        <v>210</v>
      </c>
      <c r="C39" s="149"/>
      <c r="D39" s="596">
        <v>26</v>
      </c>
      <c r="E39" s="596">
        <v>3</v>
      </c>
      <c r="F39" s="596">
        <v>35</v>
      </c>
      <c r="G39" s="596">
        <v>176</v>
      </c>
      <c r="H39" s="596">
        <v>106</v>
      </c>
      <c r="I39" s="147"/>
      <c r="J39" s="148"/>
      <c r="K39" s="148"/>
      <c r="L39" s="600"/>
      <c r="M39" s="596"/>
      <c r="N39" s="596"/>
      <c r="O39" s="596"/>
      <c r="P39" s="596"/>
      <c r="Q39" s="148"/>
      <c r="R39" s="148"/>
      <c r="S39" s="149"/>
      <c r="T39" s="600"/>
      <c r="U39" s="596"/>
      <c r="V39" s="596"/>
      <c r="W39" s="596"/>
      <c r="X39" s="601"/>
      <c r="Y39" s="147"/>
      <c r="Z39" s="148" t="s">
        <v>211</v>
      </c>
      <c r="AA39" s="149"/>
      <c r="AB39" s="596" t="s">
        <v>1037</v>
      </c>
      <c r="AC39" s="596" t="s">
        <v>1037</v>
      </c>
      <c r="AD39" s="596" t="s">
        <v>1037</v>
      </c>
      <c r="AE39" s="596" t="s">
        <v>1037</v>
      </c>
      <c r="AF39" s="596" t="s">
        <v>1037</v>
      </c>
    </row>
    <row r="40" spans="1:32" ht="14.25" customHeight="1">
      <c r="A40" s="148"/>
      <c r="B40" s="148"/>
      <c r="C40" s="149"/>
      <c r="D40" s="596"/>
      <c r="E40" s="596"/>
      <c r="F40" s="596"/>
      <c r="G40" s="596"/>
      <c r="H40" s="596"/>
      <c r="I40" s="147"/>
      <c r="J40" s="148" t="s">
        <v>212</v>
      </c>
      <c r="K40" s="148"/>
      <c r="L40" s="600">
        <v>12</v>
      </c>
      <c r="M40" s="596">
        <v>1</v>
      </c>
      <c r="N40" s="596">
        <v>41</v>
      </c>
      <c r="O40" s="596">
        <v>152</v>
      </c>
      <c r="P40" s="596">
        <v>147</v>
      </c>
      <c r="Q40" s="148"/>
      <c r="R40" s="148" t="s">
        <v>213</v>
      </c>
      <c r="S40" s="149"/>
      <c r="T40" s="600">
        <v>2</v>
      </c>
      <c r="U40" s="596" t="s">
        <v>1037</v>
      </c>
      <c r="V40" s="596">
        <v>7</v>
      </c>
      <c r="W40" s="596">
        <v>3</v>
      </c>
      <c r="X40" s="601">
        <v>5</v>
      </c>
      <c r="Y40" s="147"/>
      <c r="Z40" s="148" t="s">
        <v>214</v>
      </c>
      <c r="AA40" s="149"/>
      <c r="AB40" s="596" t="s">
        <v>1037</v>
      </c>
      <c r="AC40" s="596" t="s">
        <v>1037</v>
      </c>
      <c r="AD40" s="596" t="s">
        <v>1037</v>
      </c>
      <c r="AE40" s="596" t="s">
        <v>1037</v>
      </c>
      <c r="AF40" s="596" t="s">
        <v>1037</v>
      </c>
    </row>
    <row r="41" spans="1:32" ht="14.25" customHeight="1">
      <c r="A41" s="148"/>
      <c r="B41" s="148" t="s">
        <v>215</v>
      </c>
      <c r="C41" s="149"/>
      <c r="D41" s="596">
        <v>37</v>
      </c>
      <c r="E41" s="596">
        <v>2</v>
      </c>
      <c r="F41" s="596">
        <v>60</v>
      </c>
      <c r="G41" s="596">
        <v>216</v>
      </c>
      <c r="H41" s="596">
        <v>154</v>
      </c>
      <c r="I41" s="147"/>
      <c r="J41" s="148" t="s">
        <v>216</v>
      </c>
      <c r="K41" s="148"/>
      <c r="L41" s="600">
        <v>24</v>
      </c>
      <c r="M41" s="596">
        <v>2</v>
      </c>
      <c r="N41" s="596">
        <v>45</v>
      </c>
      <c r="O41" s="596">
        <v>127</v>
      </c>
      <c r="P41" s="596">
        <v>140</v>
      </c>
      <c r="Q41" s="148"/>
      <c r="R41" s="148" t="s">
        <v>217</v>
      </c>
      <c r="S41" s="149"/>
      <c r="T41" s="600">
        <v>2</v>
      </c>
      <c r="U41" s="596" t="s">
        <v>1037</v>
      </c>
      <c r="V41" s="596">
        <v>60</v>
      </c>
      <c r="W41" s="596">
        <v>32</v>
      </c>
      <c r="X41" s="601">
        <v>52</v>
      </c>
      <c r="Y41" s="147"/>
      <c r="Z41" s="148"/>
      <c r="AA41" s="149"/>
      <c r="AB41" s="596"/>
      <c r="AC41" s="596"/>
      <c r="AD41" s="596"/>
      <c r="AE41" s="596"/>
      <c r="AF41" s="596"/>
    </row>
    <row r="42" spans="1:32" ht="14.25" customHeight="1">
      <c r="A42" s="148"/>
      <c r="B42" s="148" t="s">
        <v>218</v>
      </c>
      <c r="C42" s="149"/>
      <c r="D42" s="596">
        <v>16</v>
      </c>
      <c r="E42" s="596" t="s">
        <v>1037</v>
      </c>
      <c r="F42" s="596">
        <v>18</v>
      </c>
      <c r="G42" s="596">
        <v>106</v>
      </c>
      <c r="H42" s="596">
        <v>56</v>
      </c>
      <c r="I42" s="147"/>
      <c r="J42" s="148" t="s">
        <v>219</v>
      </c>
      <c r="K42" s="148"/>
      <c r="L42" s="600">
        <v>9</v>
      </c>
      <c r="M42" s="596" t="s">
        <v>1037</v>
      </c>
      <c r="N42" s="596">
        <v>21</v>
      </c>
      <c r="O42" s="596">
        <v>43</v>
      </c>
      <c r="P42" s="596">
        <v>63</v>
      </c>
      <c r="Q42" s="148"/>
      <c r="R42" s="148" t="s">
        <v>220</v>
      </c>
      <c r="S42" s="149"/>
      <c r="T42" s="600">
        <v>1</v>
      </c>
      <c r="U42" s="596" t="s">
        <v>1037</v>
      </c>
      <c r="V42" s="596">
        <v>7</v>
      </c>
      <c r="W42" s="596">
        <v>4</v>
      </c>
      <c r="X42" s="601">
        <v>12</v>
      </c>
      <c r="Y42" s="147"/>
      <c r="Z42" s="148" t="s">
        <v>221</v>
      </c>
      <c r="AA42" s="149"/>
      <c r="AB42" s="596">
        <v>5</v>
      </c>
      <c r="AC42" s="596" t="s">
        <v>1037</v>
      </c>
      <c r="AD42" s="596">
        <v>53</v>
      </c>
      <c r="AE42" s="596">
        <v>17</v>
      </c>
      <c r="AF42" s="596">
        <v>36</v>
      </c>
    </row>
    <row r="43" spans="1:32" ht="14.25" customHeight="1">
      <c r="A43" s="148"/>
      <c r="B43" s="148" t="s">
        <v>222</v>
      </c>
      <c r="C43" s="149"/>
      <c r="D43" s="596" t="s">
        <v>1037</v>
      </c>
      <c r="E43" s="596" t="s">
        <v>1037</v>
      </c>
      <c r="F43" s="596" t="s">
        <v>1037</v>
      </c>
      <c r="G43" s="596">
        <v>1</v>
      </c>
      <c r="H43" s="596" t="s">
        <v>1037</v>
      </c>
      <c r="I43" s="147"/>
      <c r="J43" s="148" t="s">
        <v>223</v>
      </c>
      <c r="K43" s="148"/>
      <c r="L43" s="600">
        <v>9</v>
      </c>
      <c r="M43" s="596">
        <v>1</v>
      </c>
      <c r="N43" s="596">
        <v>24</v>
      </c>
      <c r="O43" s="596">
        <v>77</v>
      </c>
      <c r="P43" s="596">
        <v>91</v>
      </c>
      <c r="Q43" s="148"/>
      <c r="R43" s="148" t="s">
        <v>224</v>
      </c>
      <c r="S43" s="149"/>
      <c r="T43" s="600" t="s">
        <v>1037</v>
      </c>
      <c r="U43" s="596" t="s">
        <v>1037</v>
      </c>
      <c r="V43" s="596">
        <v>14</v>
      </c>
      <c r="W43" s="596">
        <v>4</v>
      </c>
      <c r="X43" s="601">
        <v>3</v>
      </c>
      <c r="Y43" s="147"/>
      <c r="Z43" s="148" t="s">
        <v>225</v>
      </c>
      <c r="AA43" s="149"/>
      <c r="AB43" s="596">
        <v>63</v>
      </c>
      <c r="AC43" s="596">
        <v>5</v>
      </c>
      <c r="AD43" s="596">
        <v>230</v>
      </c>
      <c r="AE43" s="596">
        <v>179</v>
      </c>
      <c r="AF43" s="596">
        <v>380</v>
      </c>
    </row>
    <row r="44" spans="1:32" ht="14.25" customHeight="1">
      <c r="A44" s="148"/>
      <c r="B44" s="148" t="s">
        <v>226</v>
      </c>
      <c r="C44" s="149"/>
      <c r="D44" s="596">
        <v>6</v>
      </c>
      <c r="E44" s="596">
        <v>1</v>
      </c>
      <c r="F44" s="596">
        <v>11</v>
      </c>
      <c r="G44" s="596">
        <v>25</v>
      </c>
      <c r="H44" s="596">
        <v>29</v>
      </c>
      <c r="I44" s="147"/>
      <c r="J44" s="148" t="s">
        <v>227</v>
      </c>
      <c r="K44" s="148"/>
      <c r="L44" s="600">
        <v>45</v>
      </c>
      <c r="M44" s="596">
        <v>4</v>
      </c>
      <c r="N44" s="596">
        <v>46</v>
      </c>
      <c r="O44" s="596">
        <v>245</v>
      </c>
      <c r="P44" s="596">
        <v>173</v>
      </c>
      <c r="Q44" s="148"/>
      <c r="R44" s="148"/>
      <c r="S44" s="149"/>
      <c r="T44" s="600"/>
      <c r="U44" s="596"/>
      <c r="V44" s="596"/>
      <c r="W44" s="596"/>
      <c r="X44" s="601"/>
      <c r="Y44" s="147"/>
      <c r="Z44" s="148" t="s">
        <v>228</v>
      </c>
      <c r="AA44" s="149"/>
      <c r="AB44" s="596">
        <v>8</v>
      </c>
      <c r="AC44" s="596" t="s">
        <v>1037</v>
      </c>
      <c r="AD44" s="596">
        <v>59</v>
      </c>
      <c r="AE44" s="596">
        <v>35</v>
      </c>
      <c r="AF44" s="596">
        <v>106</v>
      </c>
    </row>
    <row r="45" spans="1:32" ht="14.25" customHeight="1">
      <c r="A45" s="148"/>
      <c r="B45" s="148" t="s">
        <v>229</v>
      </c>
      <c r="C45" s="149"/>
      <c r="D45" s="596">
        <v>10</v>
      </c>
      <c r="E45" s="596" t="s">
        <v>1037</v>
      </c>
      <c r="F45" s="596">
        <v>24</v>
      </c>
      <c r="G45" s="596">
        <v>39</v>
      </c>
      <c r="H45" s="596">
        <v>47</v>
      </c>
      <c r="I45" s="147"/>
      <c r="J45" s="148"/>
      <c r="K45" s="148"/>
      <c r="L45" s="600"/>
      <c r="M45" s="596"/>
      <c r="N45" s="596"/>
      <c r="O45" s="596"/>
      <c r="P45" s="596"/>
      <c r="Q45" s="216" t="s">
        <v>343</v>
      </c>
      <c r="R45" s="216"/>
      <c r="S45" s="217"/>
      <c r="T45" s="603">
        <f>SUM(T47:T55,AB6:AB52)</f>
        <v>1281</v>
      </c>
      <c r="U45" s="602">
        <f>SUM(U47:U55,AC6:AC52)</f>
        <v>119</v>
      </c>
      <c r="V45" s="602">
        <f>SUM(V47:V55,AD6:AD52)</f>
        <v>2503</v>
      </c>
      <c r="W45" s="602">
        <f>SUM(W47:W55,AE6:AE52)</f>
        <v>3244</v>
      </c>
      <c r="X45" s="604">
        <f>SUM(X47:X55,AF6:AF52)</f>
        <v>4547</v>
      </c>
      <c r="Y45" s="147"/>
      <c r="Z45" s="148" t="s">
        <v>230</v>
      </c>
      <c r="AA45" s="149"/>
      <c r="AB45" s="596">
        <v>3</v>
      </c>
      <c r="AC45" s="596" t="s">
        <v>1037</v>
      </c>
      <c r="AD45" s="596">
        <v>16</v>
      </c>
      <c r="AE45" s="596">
        <v>17</v>
      </c>
      <c r="AF45" s="596">
        <v>17</v>
      </c>
    </row>
    <row r="46" spans="1:32" ht="14.25" customHeight="1">
      <c r="A46" s="148"/>
      <c r="B46" s="148"/>
      <c r="C46" s="149"/>
      <c r="D46" s="596"/>
      <c r="E46" s="596"/>
      <c r="F46" s="596"/>
      <c r="G46" s="596"/>
      <c r="H46" s="596"/>
      <c r="I46" s="147"/>
      <c r="J46" s="148" t="s">
        <v>231</v>
      </c>
      <c r="K46" s="148"/>
      <c r="L46" s="600">
        <v>27</v>
      </c>
      <c r="M46" s="596">
        <v>1</v>
      </c>
      <c r="N46" s="596">
        <v>35</v>
      </c>
      <c r="O46" s="596">
        <v>109</v>
      </c>
      <c r="P46" s="596">
        <v>113</v>
      </c>
      <c r="Q46" s="148"/>
      <c r="R46" s="148"/>
      <c r="S46" s="149"/>
      <c r="T46" s="600"/>
      <c r="U46" s="596"/>
      <c r="V46" s="596"/>
      <c r="W46" s="596"/>
      <c r="X46" s="601"/>
      <c r="Y46" s="147"/>
      <c r="Z46" s="148" t="s">
        <v>232</v>
      </c>
      <c r="AA46" s="149"/>
      <c r="AB46" s="596">
        <v>37</v>
      </c>
      <c r="AC46" s="596">
        <v>3</v>
      </c>
      <c r="AD46" s="596">
        <v>28</v>
      </c>
      <c r="AE46" s="596">
        <v>62</v>
      </c>
      <c r="AF46" s="596">
        <v>74</v>
      </c>
    </row>
    <row r="47" spans="1:32" ht="14.25" customHeight="1">
      <c r="A47" s="148"/>
      <c r="B47" s="148" t="s">
        <v>233</v>
      </c>
      <c r="C47" s="149"/>
      <c r="D47" s="596">
        <v>25</v>
      </c>
      <c r="E47" s="596">
        <v>2</v>
      </c>
      <c r="F47" s="596">
        <v>43</v>
      </c>
      <c r="G47" s="596">
        <v>82</v>
      </c>
      <c r="H47" s="596">
        <v>82</v>
      </c>
      <c r="I47" s="147"/>
      <c r="J47" s="148" t="s">
        <v>234</v>
      </c>
      <c r="K47" s="148"/>
      <c r="L47" s="600">
        <v>38</v>
      </c>
      <c r="M47" s="596">
        <v>1</v>
      </c>
      <c r="N47" s="596">
        <v>68</v>
      </c>
      <c r="O47" s="596">
        <v>110</v>
      </c>
      <c r="P47" s="596">
        <v>178</v>
      </c>
      <c r="Q47" s="148"/>
      <c r="R47" s="148" t="s">
        <v>235</v>
      </c>
      <c r="S47" s="149"/>
      <c r="T47" s="600">
        <v>71</v>
      </c>
      <c r="U47" s="596">
        <v>5</v>
      </c>
      <c r="V47" s="596">
        <v>96</v>
      </c>
      <c r="W47" s="596">
        <v>246</v>
      </c>
      <c r="X47" s="601">
        <v>281</v>
      </c>
      <c r="Y47" s="147"/>
      <c r="Z47" s="148"/>
      <c r="AA47" s="149"/>
      <c r="AB47" s="596"/>
      <c r="AC47" s="596"/>
      <c r="AD47" s="596"/>
      <c r="AE47" s="596"/>
      <c r="AF47" s="596"/>
    </row>
    <row r="48" spans="1:32" ht="14.25" customHeight="1">
      <c r="A48" s="148"/>
      <c r="B48" s="148" t="s">
        <v>236</v>
      </c>
      <c r="C48" s="149"/>
      <c r="D48" s="596">
        <v>18</v>
      </c>
      <c r="E48" s="596" t="s">
        <v>1037</v>
      </c>
      <c r="F48" s="596">
        <v>29</v>
      </c>
      <c r="G48" s="596">
        <v>75</v>
      </c>
      <c r="H48" s="596">
        <v>54</v>
      </c>
      <c r="I48" s="147"/>
      <c r="J48" s="148" t="s">
        <v>237</v>
      </c>
      <c r="K48" s="148"/>
      <c r="L48" s="600">
        <v>28</v>
      </c>
      <c r="M48" s="596">
        <v>1</v>
      </c>
      <c r="N48" s="596">
        <v>35</v>
      </c>
      <c r="O48" s="596">
        <v>177</v>
      </c>
      <c r="P48" s="596">
        <v>170</v>
      </c>
      <c r="Q48" s="148"/>
      <c r="R48" s="148" t="s">
        <v>238</v>
      </c>
      <c r="S48" s="149"/>
      <c r="T48" s="600">
        <v>76</v>
      </c>
      <c r="U48" s="596">
        <v>3</v>
      </c>
      <c r="V48" s="596">
        <v>98</v>
      </c>
      <c r="W48" s="596">
        <v>221</v>
      </c>
      <c r="X48" s="601">
        <v>217</v>
      </c>
      <c r="Y48" s="147"/>
      <c r="Z48" s="148" t="s">
        <v>239</v>
      </c>
      <c r="AA48" s="149"/>
      <c r="AB48" s="596">
        <v>46</v>
      </c>
      <c r="AC48" s="596">
        <v>3</v>
      </c>
      <c r="AD48" s="596">
        <v>53</v>
      </c>
      <c r="AE48" s="596">
        <v>120</v>
      </c>
      <c r="AF48" s="596">
        <v>124</v>
      </c>
    </row>
    <row r="49" spans="1:32" ht="14.25" customHeight="1">
      <c r="A49" s="148"/>
      <c r="B49" s="148" t="s">
        <v>240</v>
      </c>
      <c r="C49" s="149"/>
      <c r="D49" s="596">
        <v>19</v>
      </c>
      <c r="E49" s="596">
        <v>2</v>
      </c>
      <c r="F49" s="596">
        <v>22</v>
      </c>
      <c r="G49" s="596">
        <v>50</v>
      </c>
      <c r="H49" s="596">
        <v>49</v>
      </c>
      <c r="I49" s="147"/>
      <c r="J49" s="148" t="s">
        <v>241</v>
      </c>
      <c r="K49" s="148"/>
      <c r="L49" s="600">
        <v>43</v>
      </c>
      <c r="M49" s="596">
        <v>5</v>
      </c>
      <c r="N49" s="596">
        <v>54</v>
      </c>
      <c r="O49" s="596">
        <v>179</v>
      </c>
      <c r="P49" s="596">
        <v>149</v>
      </c>
      <c r="Q49" s="148"/>
      <c r="R49" s="148" t="s">
        <v>242</v>
      </c>
      <c r="S49" s="149"/>
      <c r="T49" s="600">
        <v>22</v>
      </c>
      <c r="U49" s="596">
        <v>2</v>
      </c>
      <c r="V49" s="596">
        <v>48</v>
      </c>
      <c r="W49" s="596">
        <v>101</v>
      </c>
      <c r="X49" s="601">
        <v>146</v>
      </c>
      <c r="Y49" s="147"/>
      <c r="Z49" s="148" t="s">
        <v>243</v>
      </c>
      <c r="AA49" s="149"/>
      <c r="AB49" s="596">
        <v>33</v>
      </c>
      <c r="AC49" s="596">
        <v>5</v>
      </c>
      <c r="AD49" s="596">
        <v>39</v>
      </c>
      <c r="AE49" s="596">
        <v>60</v>
      </c>
      <c r="AF49" s="596">
        <v>75</v>
      </c>
    </row>
    <row r="50" spans="1:32" ht="14.25" customHeight="1">
      <c r="A50" s="148"/>
      <c r="B50" s="148" t="s">
        <v>244</v>
      </c>
      <c r="C50" s="149"/>
      <c r="D50" s="596">
        <v>5</v>
      </c>
      <c r="E50" s="596" t="s">
        <v>1037</v>
      </c>
      <c r="F50" s="596">
        <v>7</v>
      </c>
      <c r="G50" s="596">
        <v>17</v>
      </c>
      <c r="H50" s="596">
        <v>13</v>
      </c>
      <c r="I50" s="147"/>
      <c r="J50" s="148" t="s">
        <v>245</v>
      </c>
      <c r="K50" s="148"/>
      <c r="L50" s="600">
        <v>17</v>
      </c>
      <c r="M50" s="596">
        <v>1</v>
      </c>
      <c r="N50" s="596">
        <v>71</v>
      </c>
      <c r="O50" s="596">
        <v>58</v>
      </c>
      <c r="P50" s="596">
        <v>95</v>
      </c>
      <c r="Q50" s="148"/>
      <c r="R50" s="148" t="s">
        <v>246</v>
      </c>
      <c r="S50" s="149"/>
      <c r="T50" s="600">
        <v>24</v>
      </c>
      <c r="U50" s="596">
        <v>2</v>
      </c>
      <c r="V50" s="596">
        <v>49</v>
      </c>
      <c r="W50" s="596">
        <v>95</v>
      </c>
      <c r="X50" s="601">
        <v>105</v>
      </c>
      <c r="Y50" s="147"/>
      <c r="Z50" s="148" t="s">
        <v>247</v>
      </c>
      <c r="AA50" s="149"/>
      <c r="AB50" s="596">
        <v>23</v>
      </c>
      <c r="AC50" s="596">
        <v>3</v>
      </c>
      <c r="AD50" s="596">
        <v>70</v>
      </c>
      <c r="AE50" s="596">
        <v>63</v>
      </c>
      <c r="AF50" s="596">
        <v>69</v>
      </c>
    </row>
    <row r="51" spans="1:32" ht="14.25" customHeight="1">
      <c r="A51" s="148"/>
      <c r="B51" s="148" t="s">
        <v>248</v>
      </c>
      <c r="C51" s="149"/>
      <c r="D51" s="596">
        <v>25</v>
      </c>
      <c r="E51" s="596">
        <v>3</v>
      </c>
      <c r="F51" s="596">
        <v>30</v>
      </c>
      <c r="G51" s="596">
        <v>110</v>
      </c>
      <c r="H51" s="596">
        <v>83</v>
      </c>
      <c r="I51" s="147"/>
      <c r="J51" s="148"/>
      <c r="K51" s="148"/>
      <c r="L51" s="600"/>
      <c r="M51" s="596"/>
      <c r="N51" s="596"/>
      <c r="O51" s="596"/>
      <c r="P51" s="596"/>
      <c r="Q51" s="148"/>
      <c r="R51" s="148" t="s">
        <v>249</v>
      </c>
      <c r="S51" s="149"/>
      <c r="T51" s="600">
        <v>66</v>
      </c>
      <c r="U51" s="596">
        <v>5</v>
      </c>
      <c r="V51" s="596">
        <v>80</v>
      </c>
      <c r="W51" s="596">
        <v>150</v>
      </c>
      <c r="X51" s="601">
        <v>167</v>
      </c>
      <c r="Y51" s="147"/>
      <c r="Z51" s="148" t="s">
        <v>250</v>
      </c>
      <c r="AA51" s="149"/>
      <c r="AB51" s="596">
        <v>66</v>
      </c>
      <c r="AC51" s="596">
        <v>5</v>
      </c>
      <c r="AD51" s="596">
        <v>78</v>
      </c>
      <c r="AE51" s="596">
        <v>266</v>
      </c>
      <c r="AF51" s="596">
        <v>231</v>
      </c>
    </row>
    <row r="52" spans="1:32" ht="14.25" customHeight="1">
      <c r="A52" s="148"/>
      <c r="B52" s="148"/>
      <c r="C52" s="149"/>
      <c r="D52" s="596"/>
      <c r="E52" s="596"/>
      <c r="F52" s="596"/>
      <c r="G52" s="596"/>
      <c r="H52" s="596"/>
      <c r="I52" s="147"/>
      <c r="J52" s="148" t="s">
        <v>251</v>
      </c>
      <c r="K52" s="148"/>
      <c r="L52" s="600">
        <v>15</v>
      </c>
      <c r="M52" s="596">
        <v>3</v>
      </c>
      <c r="N52" s="596">
        <v>47</v>
      </c>
      <c r="O52" s="596">
        <v>65</v>
      </c>
      <c r="P52" s="596">
        <v>121</v>
      </c>
      <c r="Q52" s="148"/>
      <c r="R52" s="148"/>
      <c r="S52" s="149"/>
      <c r="T52" s="600"/>
      <c r="U52" s="596"/>
      <c r="V52" s="596"/>
      <c r="W52" s="596"/>
      <c r="X52" s="601"/>
      <c r="Y52" s="147"/>
      <c r="Z52" s="148" t="s">
        <v>252</v>
      </c>
      <c r="AA52" s="149"/>
      <c r="AB52" s="596">
        <v>53</v>
      </c>
      <c r="AC52" s="596">
        <v>7</v>
      </c>
      <c r="AD52" s="596">
        <v>96</v>
      </c>
      <c r="AE52" s="596">
        <v>101</v>
      </c>
      <c r="AF52" s="596">
        <v>177</v>
      </c>
    </row>
    <row r="53" spans="1:32" ht="14.25" customHeight="1">
      <c r="A53" s="148"/>
      <c r="B53" s="148" t="s">
        <v>253</v>
      </c>
      <c r="C53" s="149"/>
      <c r="D53" s="596">
        <v>39</v>
      </c>
      <c r="E53" s="596">
        <v>2</v>
      </c>
      <c r="F53" s="596">
        <v>36</v>
      </c>
      <c r="G53" s="596">
        <v>71</v>
      </c>
      <c r="H53" s="596">
        <v>107</v>
      </c>
      <c r="I53" s="147"/>
      <c r="J53" s="148" t="s">
        <v>254</v>
      </c>
      <c r="K53" s="148"/>
      <c r="L53" s="600">
        <v>3</v>
      </c>
      <c r="M53" s="596" t="s">
        <v>1037</v>
      </c>
      <c r="N53" s="596">
        <v>20</v>
      </c>
      <c r="O53" s="596">
        <v>10</v>
      </c>
      <c r="P53" s="596">
        <v>27</v>
      </c>
      <c r="Q53" s="148"/>
      <c r="R53" s="148" t="s">
        <v>255</v>
      </c>
      <c r="S53" s="149"/>
      <c r="T53" s="600">
        <v>18</v>
      </c>
      <c r="U53" s="596">
        <v>3</v>
      </c>
      <c r="V53" s="596">
        <v>48</v>
      </c>
      <c r="W53" s="596">
        <v>37</v>
      </c>
      <c r="X53" s="601">
        <v>82</v>
      </c>
      <c r="Y53" s="147"/>
      <c r="Z53" s="148"/>
      <c r="AA53" s="149"/>
      <c r="AB53" s="596"/>
      <c r="AC53" s="596"/>
      <c r="AD53" s="596"/>
      <c r="AE53" s="596"/>
      <c r="AF53" s="596"/>
    </row>
    <row r="54" spans="1:32" ht="14.25" customHeight="1">
      <c r="A54" s="148"/>
      <c r="B54" s="148" t="s">
        <v>256</v>
      </c>
      <c r="C54" s="149"/>
      <c r="D54" s="596">
        <v>78</v>
      </c>
      <c r="E54" s="596">
        <v>2</v>
      </c>
      <c r="F54" s="596">
        <v>37</v>
      </c>
      <c r="G54" s="596">
        <v>131</v>
      </c>
      <c r="H54" s="596">
        <v>121</v>
      </c>
      <c r="I54" s="147"/>
      <c r="J54" s="148" t="s">
        <v>257</v>
      </c>
      <c r="K54" s="148"/>
      <c r="L54" s="600">
        <v>2</v>
      </c>
      <c r="M54" s="596" t="s">
        <v>1037</v>
      </c>
      <c r="N54" s="596">
        <v>11</v>
      </c>
      <c r="O54" s="596">
        <v>6</v>
      </c>
      <c r="P54" s="596">
        <v>17</v>
      </c>
      <c r="Q54" s="148"/>
      <c r="R54" s="148" t="s">
        <v>258</v>
      </c>
      <c r="S54" s="149"/>
      <c r="T54" s="600">
        <v>19</v>
      </c>
      <c r="U54" s="596">
        <v>3</v>
      </c>
      <c r="V54" s="596">
        <v>84</v>
      </c>
      <c r="W54" s="596">
        <v>58</v>
      </c>
      <c r="X54" s="601">
        <v>124</v>
      </c>
      <c r="Y54" s="147"/>
      <c r="Z54" s="148"/>
      <c r="AA54" s="149"/>
      <c r="AB54" s="596"/>
      <c r="AC54" s="596"/>
      <c r="AD54" s="596"/>
      <c r="AE54" s="596"/>
      <c r="AF54" s="596"/>
    </row>
    <row r="55" spans="1:32" ht="14.25" customHeight="1">
      <c r="A55" s="148"/>
      <c r="B55" s="148" t="s">
        <v>259</v>
      </c>
      <c r="C55" s="149"/>
      <c r="D55" s="596">
        <v>22</v>
      </c>
      <c r="E55" s="596">
        <v>2</v>
      </c>
      <c r="F55" s="596">
        <v>36</v>
      </c>
      <c r="G55" s="596">
        <v>80</v>
      </c>
      <c r="H55" s="596">
        <v>104</v>
      </c>
      <c r="I55" s="147"/>
      <c r="J55" s="148" t="s">
        <v>260</v>
      </c>
      <c r="K55" s="148"/>
      <c r="L55" s="600" t="s">
        <v>1037</v>
      </c>
      <c r="M55" s="596" t="s">
        <v>1037</v>
      </c>
      <c r="N55" s="596">
        <v>3</v>
      </c>
      <c r="O55" s="596" t="s">
        <v>1037</v>
      </c>
      <c r="P55" s="596" t="s">
        <v>1037</v>
      </c>
      <c r="Q55" s="148"/>
      <c r="R55" s="148" t="s">
        <v>261</v>
      </c>
      <c r="S55" s="149"/>
      <c r="T55" s="600">
        <v>22</v>
      </c>
      <c r="U55" s="596">
        <v>5</v>
      </c>
      <c r="V55" s="596">
        <v>77</v>
      </c>
      <c r="W55" s="596">
        <v>59</v>
      </c>
      <c r="X55" s="601">
        <v>149</v>
      </c>
      <c r="Y55" s="147"/>
      <c r="Z55" s="148"/>
      <c r="AA55" s="149"/>
      <c r="AB55" s="600"/>
      <c r="AC55" s="596"/>
      <c r="AD55" s="596"/>
      <c r="AE55" s="596"/>
      <c r="AF55" s="596"/>
    </row>
    <row r="56" spans="1:32" ht="14.25" customHeight="1">
      <c r="A56" s="155"/>
      <c r="B56" s="155"/>
      <c r="C56" s="156"/>
      <c r="D56" s="605"/>
      <c r="E56" s="606"/>
      <c r="F56" s="606"/>
      <c r="G56" s="606"/>
      <c r="H56" s="607"/>
      <c r="I56" s="159"/>
      <c r="J56" s="155"/>
      <c r="K56" s="155"/>
      <c r="L56" s="605"/>
      <c r="M56" s="606"/>
      <c r="N56" s="606"/>
      <c r="O56" s="606"/>
      <c r="P56" s="606"/>
      <c r="Q56" s="155"/>
      <c r="R56" s="155"/>
      <c r="S56" s="156"/>
      <c r="T56" s="605"/>
      <c r="U56" s="606"/>
      <c r="V56" s="606"/>
      <c r="W56" s="606"/>
      <c r="X56" s="607"/>
      <c r="Y56" s="159"/>
      <c r="Z56" s="155"/>
      <c r="AA56" s="156"/>
      <c r="AB56" s="605"/>
      <c r="AC56" s="606"/>
      <c r="AD56" s="606"/>
      <c r="AE56" s="606"/>
      <c r="AF56" s="606"/>
    </row>
  </sheetData>
  <mergeCells count="8">
    <mergeCell ref="Y3:AA4"/>
    <mergeCell ref="Q3:S4"/>
    <mergeCell ref="A3:C4"/>
    <mergeCell ref="I3:K4"/>
    <mergeCell ref="A9:C9"/>
    <mergeCell ref="Q26:S26"/>
    <mergeCell ref="I32:K32"/>
    <mergeCell ref="Q45:S45"/>
  </mergeCells>
  <printOptions/>
  <pageMargins left="0.32" right="0.26" top="0.53" bottom="0.78" header="0.512" footer="0.512"/>
  <pageSetup horizontalDpi="600" verticalDpi="600" orientation="portrait" paperSize="9" r:id="rId1"/>
  <colBreaks count="1" manualBreakCount="1">
    <brk id="16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7.50390625" defaultRowHeight="13.5"/>
  <cols>
    <col min="1" max="1" width="0.5" style="610" customWidth="1"/>
    <col min="2" max="2" width="10.75390625" style="610" customWidth="1"/>
    <col min="3" max="3" width="2.50390625" style="610" customWidth="1"/>
    <col min="4" max="6" width="10.625" style="610" customWidth="1"/>
    <col min="7" max="7" width="10.625" style="611" customWidth="1"/>
    <col min="8" max="10" width="11.125" style="610" customWidth="1"/>
    <col min="11" max="11" width="11.125" style="611" customWidth="1"/>
    <col min="12" max="16" width="11.125" style="610" customWidth="1"/>
    <col min="17" max="17" width="11.125" style="611" customWidth="1"/>
    <col min="18" max="18" width="8.375" style="611" customWidth="1"/>
    <col min="19" max="19" width="8.375" style="610" customWidth="1"/>
    <col min="20" max="16384" width="7.50390625" style="610" customWidth="1"/>
  </cols>
  <sheetData>
    <row r="1" spans="2:18" s="608" customFormat="1" ht="18.75" customHeight="1">
      <c r="B1" s="608" t="s">
        <v>1039</v>
      </c>
      <c r="G1" s="609"/>
      <c r="K1" s="609"/>
      <c r="Q1" s="609"/>
      <c r="R1" s="609"/>
    </row>
    <row r="2" ht="5.25" customHeight="1"/>
    <row r="3" spans="2:18" s="608" customFormat="1" ht="14.25">
      <c r="B3" s="608" t="s">
        <v>1040</v>
      </c>
      <c r="G3" s="609"/>
      <c r="K3" s="609"/>
      <c r="Q3" s="609"/>
      <c r="R3" s="609"/>
    </row>
    <row r="4" spans="2:11" ht="6" customHeight="1">
      <c r="B4" s="612"/>
      <c r="C4" s="612"/>
      <c r="D4" s="612"/>
      <c r="E4" s="612"/>
      <c r="F4" s="612"/>
      <c r="G4" s="613"/>
      <c r="H4" s="612"/>
      <c r="I4" s="612"/>
      <c r="J4" s="612"/>
      <c r="K4" s="613"/>
    </row>
    <row r="5" spans="1:20" s="620" customFormat="1" ht="22.5" customHeight="1">
      <c r="A5" s="614"/>
      <c r="B5" s="614"/>
      <c r="C5" s="614"/>
      <c r="D5" s="615" t="s">
        <v>1041</v>
      </c>
      <c r="E5" s="616"/>
      <c r="F5" s="616"/>
      <c r="G5" s="616"/>
      <c r="H5" s="615" t="s">
        <v>1042</v>
      </c>
      <c r="I5" s="616"/>
      <c r="J5" s="616"/>
      <c r="K5" s="616"/>
      <c r="L5" s="616"/>
      <c r="M5" s="616"/>
      <c r="N5" s="616"/>
      <c r="O5" s="616"/>
      <c r="P5" s="616"/>
      <c r="Q5" s="616"/>
      <c r="R5" s="617"/>
      <c r="S5" s="618"/>
      <c r="T5" s="619"/>
    </row>
    <row r="6" spans="1:20" s="626" customFormat="1" ht="24" customHeight="1">
      <c r="A6" s="621"/>
      <c r="B6" s="619" t="s">
        <v>1043</v>
      </c>
      <c r="C6" s="621"/>
      <c r="D6" s="622" t="s">
        <v>55</v>
      </c>
      <c r="E6" s="622" t="s">
        <v>54</v>
      </c>
      <c r="F6" s="622" t="s">
        <v>32</v>
      </c>
      <c r="G6" s="623" t="s">
        <v>1044</v>
      </c>
      <c r="H6" s="615" t="s">
        <v>1045</v>
      </c>
      <c r="I6" s="616"/>
      <c r="J6" s="616"/>
      <c r="K6" s="616"/>
      <c r="L6" s="615" t="s">
        <v>1046</v>
      </c>
      <c r="M6" s="616"/>
      <c r="N6" s="616"/>
      <c r="O6" s="616"/>
      <c r="P6" s="622" t="s">
        <v>350</v>
      </c>
      <c r="Q6" s="623" t="s">
        <v>1047</v>
      </c>
      <c r="R6" s="624" t="s">
        <v>1048</v>
      </c>
      <c r="S6" s="625" t="s">
        <v>1049</v>
      </c>
      <c r="T6" s="621"/>
    </row>
    <row r="7" spans="1:20" s="626" customFormat="1" ht="24" customHeight="1">
      <c r="A7" s="627"/>
      <c r="B7" s="627"/>
      <c r="C7" s="627"/>
      <c r="D7" s="628"/>
      <c r="E7" s="628"/>
      <c r="F7" s="628"/>
      <c r="G7" s="629"/>
      <c r="H7" s="630" t="s">
        <v>1050</v>
      </c>
      <c r="I7" s="630" t="s">
        <v>1051</v>
      </c>
      <c r="J7" s="630" t="s">
        <v>1052</v>
      </c>
      <c r="K7" s="631" t="s">
        <v>1053</v>
      </c>
      <c r="L7" s="630" t="s">
        <v>1050</v>
      </c>
      <c r="M7" s="630" t="s">
        <v>1051</v>
      </c>
      <c r="N7" s="630" t="s">
        <v>1052</v>
      </c>
      <c r="O7" s="630" t="s">
        <v>1054</v>
      </c>
      <c r="P7" s="628"/>
      <c r="Q7" s="629"/>
      <c r="R7" s="632"/>
      <c r="S7" s="633"/>
      <c r="T7" s="621"/>
    </row>
    <row r="8" spans="1:19" s="626" customFormat="1" ht="8.25" customHeight="1">
      <c r="A8" s="621"/>
      <c r="B8" s="634"/>
      <c r="C8" s="635"/>
      <c r="D8" s="636"/>
      <c r="E8" s="634"/>
      <c r="F8" s="634"/>
      <c r="G8" s="637"/>
      <c r="H8" s="634"/>
      <c r="I8" s="634"/>
      <c r="J8" s="634"/>
      <c r="K8" s="637"/>
      <c r="L8" s="634"/>
      <c r="M8" s="634"/>
      <c r="N8" s="634"/>
      <c r="O8" s="634"/>
      <c r="P8" s="634"/>
      <c r="Q8" s="637"/>
      <c r="R8" s="638"/>
      <c r="S8" s="621"/>
    </row>
    <row r="9" spans="1:19" s="642" customFormat="1" ht="17.25" customHeight="1">
      <c r="A9" s="639"/>
      <c r="B9" s="639" t="s">
        <v>1055</v>
      </c>
      <c r="C9" s="640"/>
      <c r="D9" s="558">
        <f>SUM($D$11:$D$30)</f>
        <v>184511</v>
      </c>
      <c r="E9" s="516">
        <v>178933</v>
      </c>
      <c r="F9" s="33">
        <f>D9-E9</f>
        <v>5578</v>
      </c>
      <c r="G9" s="34">
        <f>ROUND(F9/E9*100,1)</f>
        <v>3.1</v>
      </c>
      <c r="H9" s="516">
        <f>I9+J9</f>
        <v>461677</v>
      </c>
      <c r="I9" s="516">
        <f>SUM(I11:I30)</f>
        <v>214727</v>
      </c>
      <c r="J9" s="516">
        <f>SUM(J11:J30)</f>
        <v>246950</v>
      </c>
      <c r="K9" s="34">
        <f>ROUND(I9/J9*100,1)</f>
        <v>87</v>
      </c>
      <c r="L9" s="516">
        <v>474096</v>
      </c>
      <c r="M9" s="516">
        <v>220924</v>
      </c>
      <c r="N9" s="516">
        <v>253172</v>
      </c>
      <c r="O9" s="34">
        <v>87.3</v>
      </c>
      <c r="P9" s="33">
        <f>H9-L9</f>
        <v>-12419</v>
      </c>
      <c r="Q9" s="34">
        <f>ROUND(P9/L9*100,1)</f>
        <v>-2.6</v>
      </c>
      <c r="R9" s="641">
        <v>124.3</v>
      </c>
      <c r="S9" s="639" t="s">
        <v>1056</v>
      </c>
    </row>
    <row r="10" spans="1:19" s="626" customFormat="1" ht="9" customHeight="1">
      <c r="A10" s="621"/>
      <c r="B10" s="643"/>
      <c r="C10" s="644"/>
      <c r="D10" s="521"/>
      <c r="E10" s="519"/>
      <c r="F10" s="27"/>
      <c r="G10" s="28"/>
      <c r="H10" s="519"/>
      <c r="I10" s="519"/>
      <c r="J10" s="519"/>
      <c r="K10" s="28"/>
      <c r="L10" s="519"/>
      <c r="M10" s="519"/>
      <c r="N10" s="519"/>
      <c r="O10" s="28"/>
      <c r="P10" s="27"/>
      <c r="Q10" s="28"/>
      <c r="R10" s="645"/>
      <c r="S10" s="646"/>
    </row>
    <row r="11" spans="1:19" s="626" customFormat="1" ht="17.25" customHeight="1">
      <c r="A11" s="621"/>
      <c r="B11" s="643" t="s">
        <v>1057</v>
      </c>
      <c r="C11" s="644"/>
      <c r="D11" s="521">
        <v>121779</v>
      </c>
      <c r="E11" s="519">
        <v>119277</v>
      </c>
      <c r="F11" s="27">
        <f>D11-E11</f>
        <v>2502</v>
      </c>
      <c r="G11" s="28">
        <f>ROUND(F11/E11*100,1)</f>
        <v>2.1</v>
      </c>
      <c r="H11" s="519">
        <f>I11+J11</f>
        <v>287637</v>
      </c>
      <c r="I11" s="519">
        <v>131725</v>
      </c>
      <c r="J11" s="519">
        <v>155912</v>
      </c>
      <c r="K11" s="28">
        <f>ROUND(I11/J11*100,1)</f>
        <v>84.5</v>
      </c>
      <c r="L11" s="519">
        <v>298881</v>
      </c>
      <c r="M11" s="519">
        <v>137305</v>
      </c>
      <c r="N11" s="519">
        <v>161576</v>
      </c>
      <c r="O11" s="28">
        <v>85</v>
      </c>
      <c r="P11" s="27">
        <v>-11244</v>
      </c>
      <c r="Q11" s="28">
        <v>-3.8</v>
      </c>
      <c r="R11" s="645">
        <v>829.2</v>
      </c>
      <c r="S11" s="646" t="s">
        <v>1058</v>
      </c>
    </row>
    <row r="12" spans="1:19" s="626" customFormat="1" ht="17.25" customHeight="1">
      <c r="A12" s="621"/>
      <c r="B12" s="643" t="s">
        <v>1059</v>
      </c>
      <c r="C12" s="644"/>
      <c r="D12" s="521">
        <v>4370</v>
      </c>
      <c r="E12" s="519">
        <v>4425</v>
      </c>
      <c r="F12" s="27">
        <f>D12-E12</f>
        <v>-55</v>
      </c>
      <c r="G12" s="28">
        <f>ROUND(F12/E12*100,1)</f>
        <v>-1.2</v>
      </c>
      <c r="H12" s="519">
        <f>I12+J12</f>
        <v>11108</v>
      </c>
      <c r="I12" s="519">
        <v>5183</v>
      </c>
      <c r="J12" s="519">
        <v>5925</v>
      </c>
      <c r="K12" s="28">
        <f>ROUND(I12/J12*100,1)</f>
        <v>87.5</v>
      </c>
      <c r="L12" s="519">
        <v>12151</v>
      </c>
      <c r="M12" s="519">
        <v>5643</v>
      </c>
      <c r="N12" s="519">
        <v>6508</v>
      </c>
      <c r="O12" s="28">
        <v>86.7</v>
      </c>
      <c r="P12" s="27">
        <v>-1043</v>
      </c>
      <c r="Q12" s="28">
        <v>-8.6</v>
      </c>
      <c r="R12" s="645">
        <v>37.9</v>
      </c>
      <c r="S12" s="646" t="s">
        <v>1060</v>
      </c>
    </row>
    <row r="13" spans="1:19" s="626" customFormat="1" ht="17.25" customHeight="1">
      <c r="A13" s="621"/>
      <c r="B13" s="643" t="s">
        <v>1061</v>
      </c>
      <c r="C13" s="644"/>
      <c r="D13" s="521">
        <v>2515</v>
      </c>
      <c r="E13" s="519">
        <v>2566</v>
      </c>
      <c r="F13" s="27">
        <f>D13-E13</f>
        <v>-51</v>
      </c>
      <c r="G13" s="28">
        <f>ROUND(F13/E13*100,1)</f>
        <v>-2</v>
      </c>
      <c r="H13" s="519">
        <f>I13+J13</f>
        <v>6795</v>
      </c>
      <c r="I13" s="519">
        <v>3246</v>
      </c>
      <c r="J13" s="519">
        <v>3549</v>
      </c>
      <c r="K13" s="28">
        <f>ROUND(I13/J13*100,1)</f>
        <v>91.5</v>
      </c>
      <c r="L13" s="519">
        <v>7430</v>
      </c>
      <c r="M13" s="519">
        <v>3526</v>
      </c>
      <c r="N13" s="519">
        <v>3904</v>
      </c>
      <c r="O13" s="28">
        <v>90.3</v>
      </c>
      <c r="P13" s="27">
        <v>-635</v>
      </c>
      <c r="Q13" s="28">
        <v>-8.5</v>
      </c>
      <c r="R13" s="645">
        <v>36.3</v>
      </c>
      <c r="S13" s="646" t="s">
        <v>1062</v>
      </c>
    </row>
    <row r="14" spans="1:19" s="626" customFormat="1" ht="17.25" customHeight="1">
      <c r="A14" s="621"/>
      <c r="B14" s="643" t="s">
        <v>1063</v>
      </c>
      <c r="C14" s="644"/>
      <c r="D14" s="521">
        <v>2110</v>
      </c>
      <c r="E14" s="519">
        <v>2207</v>
      </c>
      <c r="F14" s="27">
        <f>D14-E14</f>
        <v>-97</v>
      </c>
      <c r="G14" s="28">
        <f>ROUND(F14/E14*100,1)</f>
        <v>-4.4</v>
      </c>
      <c r="H14" s="519">
        <f>I14+J14</f>
        <v>5832</v>
      </c>
      <c r="I14" s="519">
        <v>2770</v>
      </c>
      <c r="J14" s="519">
        <v>3062</v>
      </c>
      <c r="K14" s="28">
        <f>ROUND(I14/J14*100,1)</f>
        <v>90.5</v>
      </c>
      <c r="L14" s="519">
        <v>6150</v>
      </c>
      <c r="M14" s="519">
        <v>2971</v>
      </c>
      <c r="N14" s="519">
        <v>3179</v>
      </c>
      <c r="O14" s="28">
        <v>93.5</v>
      </c>
      <c r="P14" s="27">
        <v>-318</v>
      </c>
      <c r="Q14" s="28">
        <v>-5.2</v>
      </c>
      <c r="R14" s="645">
        <v>29.7</v>
      </c>
      <c r="S14" s="646" t="s">
        <v>1064</v>
      </c>
    </row>
    <row r="15" spans="1:19" s="626" customFormat="1" ht="17.25" customHeight="1">
      <c r="A15" s="621"/>
      <c r="B15" s="643" t="s">
        <v>1065</v>
      </c>
      <c r="C15" s="644"/>
      <c r="D15" s="521">
        <v>2536</v>
      </c>
      <c r="E15" s="519">
        <v>2635</v>
      </c>
      <c r="F15" s="27">
        <f>D15-E15</f>
        <v>-99</v>
      </c>
      <c r="G15" s="28">
        <f>ROUND(F15/E15*100,1)</f>
        <v>-3.8</v>
      </c>
      <c r="H15" s="519">
        <f>I15+J15</f>
        <v>6665</v>
      </c>
      <c r="I15" s="519">
        <v>3124</v>
      </c>
      <c r="J15" s="519">
        <v>3541</v>
      </c>
      <c r="K15" s="28">
        <f>ROUND(I15/J15*100,1)</f>
        <v>88.2</v>
      </c>
      <c r="L15" s="519">
        <v>7171</v>
      </c>
      <c r="M15" s="519">
        <v>3332</v>
      </c>
      <c r="N15" s="519">
        <v>3839</v>
      </c>
      <c r="O15" s="28">
        <v>86.8</v>
      </c>
      <c r="P15" s="27">
        <v>-506</v>
      </c>
      <c r="Q15" s="28">
        <v>-7.1</v>
      </c>
      <c r="R15" s="645">
        <v>30</v>
      </c>
      <c r="S15" s="646" t="s">
        <v>1066</v>
      </c>
    </row>
    <row r="16" spans="1:19" s="626" customFormat="1" ht="17.25" customHeight="1">
      <c r="A16" s="621"/>
      <c r="B16" s="643" t="s">
        <v>59</v>
      </c>
      <c r="C16" s="644"/>
      <c r="D16" s="521"/>
      <c r="E16" s="519"/>
      <c r="F16" s="27"/>
      <c r="G16" s="28"/>
      <c r="H16" s="519"/>
      <c r="I16" s="519"/>
      <c r="J16" s="519"/>
      <c r="K16" s="28"/>
      <c r="L16" s="519"/>
      <c r="M16" s="519"/>
      <c r="N16" s="519"/>
      <c r="O16" s="28"/>
      <c r="P16" s="27"/>
      <c r="Q16" s="28"/>
      <c r="R16" s="645"/>
      <c r="S16" s="646" t="s">
        <v>59</v>
      </c>
    </row>
    <row r="17" spans="1:19" s="626" customFormat="1" ht="17.25" customHeight="1">
      <c r="A17" s="621"/>
      <c r="B17" s="643" t="s">
        <v>1067</v>
      </c>
      <c r="C17" s="644"/>
      <c r="D17" s="521">
        <v>12987</v>
      </c>
      <c r="E17" s="519">
        <v>11386</v>
      </c>
      <c r="F17" s="27">
        <f>D17-E17</f>
        <v>1601</v>
      </c>
      <c r="G17" s="28">
        <f>ROUND(F17/E17*100,1)</f>
        <v>14.1</v>
      </c>
      <c r="H17" s="519">
        <f>I17+J17</f>
        <v>35777</v>
      </c>
      <c r="I17" s="519">
        <v>17023</v>
      </c>
      <c r="J17" s="519">
        <v>18754</v>
      </c>
      <c r="K17" s="28">
        <f>ROUND(I17/J17*100,1)</f>
        <v>90.8</v>
      </c>
      <c r="L17" s="519">
        <v>33271</v>
      </c>
      <c r="M17" s="519">
        <v>15824</v>
      </c>
      <c r="N17" s="519">
        <v>17447</v>
      </c>
      <c r="O17" s="28">
        <v>90.7</v>
      </c>
      <c r="P17" s="27">
        <v>2506</v>
      </c>
      <c r="Q17" s="28">
        <v>7.5</v>
      </c>
      <c r="R17" s="645">
        <v>136.3</v>
      </c>
      <c r="S17" s="646" t="s">
        <v>1068</v>
      </c>
    </row>
    <row r="18" spans="1:19" s="626" customFormat="1" ht="17.25" customHeight="1">
      <c r="A18" s="621"/>
      <c r="B18" s="643" t="s">
        <v>1069</v>
      </c>
      <c r="C18" s="644"/>
      <c r="D18" s="521">
        <v>3588</v>
      </c>
      <c r="E18" s="519">
        <v>2993</v>
      </c>
      <c r="F18" s="27">
        <f>D18-E18</f>
        <v>595</v>
      </c>
      <c r="G18" s="28">
        <f>ROUND(F18/E18*100,1)</f>
        <v>19.9</v>
      </c>
      <c r="H18" s="519">
        <f>I18+J18</f>
        <v>11027</v>
      </c>
      <c r="I18" s="519">
        <v>5308</v>
      </c>
      <c r="J18" s="519">
        <v>5719</v>
      </c>
      <c r="K18" s="28">
        <f>ROUND(I18/J18*100,1)</f>
        <v>92.8</v>
      </c>
      <c r="L18" s="519">
        <v>9906</v>
      </c>
      <c r="M18" s="519">
        <v>4773</v>
      </c>
      <c r="N18" s="519">
        <v>5133</v>
      </c>
      <c r="O18" s="28">
        <v>93</v>
      </c>
      <c r="P18" s="27">
        <v>1121</v>
      </c>
      <c r="Q18" s="28">
        <v>11.3</v>
      </c>
      <c r="R18" s="645">
        <v>81.8</v>
      </c>
      <c r="S18" s="646" t="s">
        <v>1070</v>
      </c>
    </row>
    <row r="19" spans="1:19" s="626" customFormat="1" ht="17.25" customHeight="1">
      <c r="A19" s="621"/>
      <c r="B19" s="643" t="s">
        <v>1071</v>
      </c>
      <c r="C19" s="644"/>
      <c r="D19" s="521">
        <v>9930</v>
      </c>
      <c r="E19" s="519">
        <v>9017</v>
      </c>
      <c r="F19" s="27">
        <f>D19-E19</f>
        <v>913</v>
      </c>
      <c r="G19" s="28">
        <f>ROUND(F19/E19*100,1)</f>
        <v>10.1</v>
      </c>
      <c r="H19" s="519">
        <f>I19+J19</f>
        <v>28354</v>
      </c>
      <c r="I19" s="519">
        <v>13132</v>
      </c>
      <c r="J19" s="519">
        <v>15222</v>
      </c>
      <c r="K19" s="28">
        <f>ROUND(I19/J19*100,1)</f>
        <v>86.3</v>
      </c>
      <c r="L19" s="519">
        <v>27040</v>
      </c>
      <c r="M19" s="519">
        <v>12633</v>
      </c>
      <c r="N19" s="519">
        <v>14407</v>
      </c>
      <c r="O19" s="28">
        <v>87.7</v>
      </c>
      <c r="P19" s="27">
        <v>1314</v>
      </c>
      <c r="Q19" s="28">
        <v>4.9</v>
      </c>
      <c r="R19" s="645">
        <v>130.9</v>
      </c>
      <c r="S19" s="646" t="s">
        <v>1072</v>
      </c>
    </row>
    <row r="20" spans="1:19" s="626" customFormat="1" ht="17.25" customHeight="1">
      <c r="A20" s="621"/>
      <c r="B20" s="643" t="s">
        <v>1073</v>
      </c>
      <c r="C20" s="644"/>
      <c r="D20" s="521">
        <v>1263</v>
      </c>
      <c r="E20" s="519">
        <v>1273</v>
      </c>
      <c r="F20" s="27">
        <f>D20-E20</f>
        <v>-10</v>
      </c>
      <c r="G20" s="28">
        <f>ROUND(F20/E20*100,1)</f>
        <v>-0.8</v>
      </c>
      <c r="H20" s="519">
        <f>I20+J20</f>
        <v>3893</v>
      </c>
      <c r="I20" s="519">
        <v>1831</v>
      </c>
      <c r="J20" s="519">
        <v>2062</v>
      </c>
      <c r="K20" s="28">
        <f>ROUND(I20/J20*100,1)</f>
        <v>88.8</v>
      </c>
      <c r="L20" s="519">
        <v>4227</v>
      </c>
      <c r="M20" s="519">
        <v>2012</v>
      </c>
      <c r="N20" s="519">
        <v>2215</v>
      </c>
      <c r="O20" s="28">
        <v>90.8</v>
      </c>
      <c r="P20" s="27">
        <v>-334</v>
      </c>
      <c r="Q20" s="28">
        <v>-7.9</v>
      </c>
      <c r="R20" s="645">
        <v>73.4</v>
      </c>
      <c r="S20" s="646" t="s">
        <v>1074</v>
      </c>
    </row>
    <row r="21" spans="1:19" s="626" customFormat="1" ht="17.25" customHeight="1">
      <c r="A21" s="621"/>
      <c r="B21" s="643" t="s">
        <v>1075</v>
      </c>
      <c r="C21" s="644"/>
      <c r="D21" s="521">
        <v>1620</v>
      </c>
      <c r="E21" s="519">
        <v>1647</v>
      </c>
      <c r="F21" s="27">
        <f>D21-E21</f>
        <v>-27</v>
      </c>
      <c r="G21" s="28">
        <f>ROUND(F21/E21*100,1)</f>
        <v>-1.6</v>
      </c>
      <c r="H21" s="519">
        <f>I21+J21</f>
        <v>4624</v>
      </c>
      <c r="I21" s="519">
        <v>2223</v>
      </c>
      <c r="J21" s="519">
        <v>2401</v>
      </c>
      <c r="K21" s="28">
        <f>ROUND(I21/J21*100,1)</f>
        <v>92.6</v>
      </c>
      <c r="L21" s="519">
        <v>5172</v>
      </c>
      <c r="M21" s="519">
        <v>2489</v>
      </c>
      <c r="N21" s="519">
        <v>2683</v>
      </c>
      <c r="O21" s="28">
        <v>92.8</v>
      </c>
      <c r="P21" s="27">
        <v>-548</v>
      </c>
      <c r="Q21" s="28">
        <v>-10.6</v>
      </c>
      <c r="R21" s="645">
        <v>49.1</v>
      </c>
      <c r="S21" s="646" t="s">
        <v>1076</v>
      </c>
    </row>
    <row r="22" spans="1:19" s="626" customFormat="1" ht="17.25" customHeight="1">
      <c r="A22" s="621"/>
      <c r="B22" s="643" t="s">
        <v>59</v>
      </c>
      <c r="C22" s="644"/>
      <c r="D22" s="521"/>
      <c r="E22" s="519"/>
      <c r="F22" s="27"/>
      <c r="G22" s="28"/>
      <c r="H22" s="519"/>
      <c r="I22" s="519"/>
      <c r="J22" s="519"/>
      <c r="K22" s="28"/>
      <c r="L22" s="519"/>
      <c r="M22" s="519"/>
      <c r="N22" s="519"/>
      <c r="O22" s="28"/>
      <c r="P22" s="27"/>
      <c r="Q22" s="28"/>
      <c r="R22" s="645"/>
      <c r="S22" s="646" t="s">
        <v>59</v>
      </c>
    </row>
    <row r="23" spans="1:19" s="626" customFormat="1" ht="17.25" customHeight="1">
      <c r="A23" s="621"/>
      <c r="B23" s="643" t="s">
        <v>1077</v>
      </c>
      <c r="C23" s="644"/>
      <c r="D23" s="521">
        <v>554</v>
      </c>
      <c r="E23" s="519">
        <v>575</v>
      </c>
      <c r="F23" s="27">
        <f>D23-E23</f>
        <v>-21</v>
      </c>
      <c r="G23" s="28">
        <f>ROUND(F23/E23*100,1)</f>
        <v>-3.7</v>
      </c>
      <c r="H23" s="519">
        <f>I23+J23</f>
        <v>1586</v>
      </c>
      <c r="I23" s="519">
        <v>772</v>
      </c>
      <c r="J23" s="519">
        <v>814</v>
      </c>
      <c r="K23" s="28">
        <f>ROUND(I23/J23*100,1)</f>
        <v>94.8</v>
      </c>
      <c r="L23" s="519">
        <v>1802</v>
      </c>
      <c r="M23" s="519">
        <v>895</v>
      </c>
      <c r="N23" s="519">
        <v>907</v>
      </c>
      <c r="O23" s="28">
        <v>98.7</v>
      </c>
      <c r="P23" s="27">
        <v>-216</v>
      </c>
      <c r="Q23" s="28">
        <v>-12</v>
      </c>
      <c r="R23" s="645">
        <v>63.6</v>
      </c>
      <c r="S23" s="646" t="s">
        <v>1078</v>
      </c>
    </row>
    <row r="24" spans="1:19" s="626" customFormat="1" ht="17.25" customHeight="1">
      <c r="A24" s="621"/>
      <c r="B24" s="643" t="s">
        <v>1079</v>
      </c>
      <c r="C24" s="644"/>
      <c r="D24" s="521">
        <v>2377</v>
      </c>
      <c r="E24" s="519">
        <v>2417</v>
      </c>
      <c r="F24" s="27">
        <f>D24-E24</f>
        <v>-40</v>
      </c>
      <c r="G24" s="28">
        <f>ROUND(F24/E24*100,1)</f>
        <v>-1.7</v>
      </c>
      <c r="H24" s="519">
        <f>I24+J24</f>
        <v>7571</v>
      </c>
      <c r="I24" s="519">
        <v>3600</v>
      </c>
      <c r="J24" s="519">
        <v>3971</v>
      </c>
      <c r="K24" s="28">
        <f>ROUND(I24/J24*100,1)</f>
        <v>90.7</v>
      </c>
      <c r="L24" s="519">
        <v>8226</v>
      </c>
      <c r="M24" s="519">
        <v>3982</v>
      </c>
      <c r="N24" s="519">
        <v>4244</v>
      </c>
      <c r="O24" s="28">
        <v>93.8</v>
      </c>
      <c r="P24" s="27">
        <v>-655</v>
      </c>
      <c r="Q24" s="28">
        <v>-8</v>
      </c>
      <c r="R24" s="645">
        <v>47.8</v>
      </c>
      <c r="S24" s="646" t="s">
        <v>1080</v>
      </c>
    </row>
    <row r="25" spans="1:19" s="626" customFormat="1" ht="17.25" customHeight="1">
      <c r="A25" s="621"/>
      <c r="B25" s="643" t="s">
        <v>1081</v>
      </c>
      <c r="C25" s="644"/>
      <c r="D25" s="521">
        <v>1519</v>
      </c>
      <c r="E25" s="519">
        <v>1418</v>
      </c>
      <c r="F25" s="27">
        <f>D25-E25</f>
        <v>101</v>
      </c>
      <c r="G25" s="28">
        <f>ROUND(F25/E25*100,1)</f>
        <v>7.1</v>
      </c>
      <c r="H25" s="519">
        <f>I25+J25</f>
        <v>4907</v>
      </c>
      <c r="I25" s="519">
        <v>2428</v>
      </c>
      <c r="J25" s="519">
        <v>2479</v>
      </c>
      <c r="K25" s="28">
        <f>ROUND(I25/J25*100,1)</f>
        <v>97.9</v>
      </c>
      <c r="L25" s="519">
        <v>4822</v>
      </c>
      <c r="M25" s="519">
        <v>2383</v>
      </c>
      <c r="N25" s="519">
        <v>2439</v>
      </c>
      <c r="O25" s="28">
        <v>97.7</v>
      </c>
      <c r="P25" s="27">
        <v>85</v>
      </c>
      <c r="Q25" s="28">
        <v>1.8</v>
      </c>
      <c r="R25" s="645">
        <v>44.4</v>
      </c>
      <c r="S25" s="646" t="s">
        <v>1082</v>
      </c>
    </row>
    <row r="26" spans="1:19" s="626" customFormat="1" ht="17.25" customHeight="1">
      <c r="A26" s="621"/>
      <c r="B26" s="643" t="s">
        <v>1083</v>
      </c>
      <c r="C26" s="644"/>
      <c r="D26" s="521">
        <v>1601</v>
      </c>
      <c r="E26" s="519">
        <v>1570</v>
      </c>
      <c r="F26" s="27">
        <f>D26-E26</f>
        <v>31</v>
      </c>
      <c r="G26" s="28">
        <f>ROUND(F26/E26*100,1)</f>
        <v>2</v>
      </c>
      <c r="H26" s="519">
        <f>I26+J26</f>
        <v>5129</v>
      </c>
      <c r="I26" s="519">
        <v>2506</v>
      </c>
      <c r="J26" s="519">
        <v>2623</v>
      </c>
      <c r="K26" s="28">
        <f>ROUND(I26/J26*100,1)</f>
        <v>95.5</v>
      </c>
      <c r="L26" s="519">
        <v>5334</v>
      </c>
      <c r="M26" s="519">
        <v>2590</v>
      </c>
      <c r="N26" s="519">
        <v>2744</v>
      </c>
      <c r="O26" s="28">
        <v>94.4</v>
      </c>
      <c r="P26" s="27">
        <v>-205</v>
      </c>
      <c r="Q26" s="28">
        <v>-3.8</v>
      </c>
      <c r="R26" s="645">
        <v>90.2</v>
      </c>
      <c r="S26" s="646" t="s">
        <v>1084</v>
      </c>
    </row>
    <row r="27" spans="1:19" s="626" customFormat="1" ht="17.25" customHeight="1">
      <c r="A27" s="621"/>
      <c r="B27" s="643" t="s">
        <v>1085</v>
      </c>
      <c r="C27" s="644"/>
      <c r="D27" s="521">
        <v>5587</v>
      </c>
      <c r="E27" s="519">
        <v>5591</v>
      </c>
      <c r="F27" s="27">
        <f>D27-E27</f>
        <v>-4</v>
      </c>
      <c r="G27" s="28">
        <f>ROUND(F27/E27*100,1)</f>
        <v>-0.1</v>
      </c>
      <c r="H27" s="519">
        <f>I27+J27</f>
        <v>15104</v>
      </c>
      <c r="I27" s="519">
        <v>7149</v>
      </c>
      <c r="J27" s="519">
        <v>7955</v>
      </c>
      <c r="K27" s="28">
        <f>ROUND(I27/J27*100,1)</f>
        <v>89.9</v>
      </c>
      <c r="L27" s="519">
        <v>15672</v>
      </c>
      <c r="M27" s="519">
        <v>7455</v>
      </c>
      <c r="N27" s="519">
        <v>8217</v>
      </c>
      <c r="O27" s="28">
        <v>90.7</v>
      </c>
      <c r="P27" s="27">
        <v>-568</v>
      </c>
      <c r="Q27" s="28">
        <v>-3.6</v>
      </c>
      <c r="R27" s="645">
        <v>48.5</v>
      </c>
      <c r="S27" s="646" t="s">
        <v>1086</v>
      </c>
    </row>
    <row r="28" spans="1:19" s="626" customFormat="1" ht="17.25" customHeight="1">
      <c r="A28" s="621"/>
      <c r="B28" s="643" t="s">
        <v>59</v>
      </c>
      <c r="C28" s="644"/>
      <c r="D28" s="521"/>
      <c r="E28" s="519"/>
      <c r="F28" s="27"/>
      <c r="G28" s="28"/>
      <c r="H28" s="519"/>
      <c r="I28" s="519"/>
      <c r="J28" s="519"/>
      <c r="K28" s="28"/>
      <c r="L28" s="519"/>
      <c r="M28" s="519"/>
      <c r="N28" s="519"/>
      <c r="O28" s="28"/>
      <c r="P28" s="27"/>
      <c r="Q28" s="28"/>
      <c r="R28" s="645"/>
      <c r="S28" s="646" t="s">
        <v>59</v>
      </c>
    </row>
    <row r="29" spans="1:19" s="626" customFormat="1" ht="17.25" customHeight="1">
      <c r="A29" s="621"/>
      <c r="B29" s="643" t="s">
        <v>1087</v>
      </c>
      <c r="C29" s="644"/>
      <c r="D29" s="521">
        <v>6752</v>
      </c>
      <c r="E29" s="519">
        <v>6379</v>
      </c>
      <c r="F29" s="27">
        <f>D29-E29</f>
        <v>373</v>
      </c>
      <c r="G29" s="28">
        <f>ROUND(F29/E29*100,1)</f>
        <v>5.8</v>
      </c>
      <c r="H29" s="519">
        <f>I29+J29</f>
        <v>17636</v>
      </c>
      <c r="I29" s="519">
        <v>8687</v>
      </c>
      <c r="J29" s="519">
        <v>8949</v>
      </c>
      <c r="K29" s="28">
        <f>ROUND(I29/J29*100,1)</f>
        <v>97.1</v>
      </c>
      <c r="L29" s="519">
        <v>18034</v>
      </c>
      <c r="M29" s="519">
        <v>8735</v>
      </c>
      <c r="N29" s="519">
        <v>9299</v>
      </c>
      <c r="O29" s="28">
        <v>93.9</v>
      </c>
      <c r="P29" s="27">
        <v>-398</v>
      </c>
      <c r="Q29" s="28">
        <v>-2.2</v>
      </c>
      <c r="R29" s="645">
        <v>24</v>
      </c>
      <c r="S29" s="646" t="s">
        <v>1088</v>
      </c>
    </row>
    <row r="30" spans="1:19" s="626" customFormat="1" ht="17.25" customHeight="1">
      <c r="A30" s="621"/>
      <c r="B30" s="643" t="s">
        <v>1089</v>
      </c>
      <c r="C30" s="644"/>
      <c r="D30" s="521">
        <v>3423</v>
      </c>
      <c r="E30" s="519">
        <v>3557</v>
      </c>
      <c r="F30" s="27">
        <f>D30-E30</f>
        <v>-134</v>
      </c>
      <c r="G30" s="28">
        <f>ROUND(F30/E30*100,1)</f>
        <v>-3.8</v>
      </c>
      <c r="H30" s="519">
        <f>I30+J30</f>
        <v>8032</v>
      </c>
      <c r="I30" s="519">
        <v>4020</v>
      </c>
      <c r="J30" s="519">
        <v>4012</v>
      </c>
      <c r="K30" s="28">
        <f>ROUND(I30/J30*100,1)</f>
        <v>100.2</v>
      </c>
      <c r="L30" s="519">
        <v>8807</v>
      </c>
      <c r="M30" s="519">
        <v>4376</v>
      </c>
      <c r="N30" s="519">
        <v>4431</v>
      </c>
      <c r="O30" s="28">
        <v>98.8</v>
      </c>
      <c r="P30" s="27">
        <v>-775</v>
      </c>
      <c r="Q30" s="28">
        <v>-8.8</v>
      </c>
      <c r="R30" s="645">
        <v>25.8</v>
      </c>
      <c r="S30" s="646" t="s">
        <v>1090</v>
      </c>
    </row>
    <row r="31" spans="1:19" s="626" customFormat="1" ht="17.25" customHeight="1">
      <c r="A31" s="621"/>
      <c r="B31" s="643" t="s">
        <v>1091</v>
      </c>
      <c r="C31" s="644"/>
      <c r="D31" s="521"/>
      <c r="E31" s="519"/>
      <c r="F31" s="27"/>
      <c r="G31" s="28"/>
      <c r="H31" s="519"/>
      <c r="I31" s="519"/>
      <c r="J31" s="519"/>
      <c r="K31" s="28"/>
      <c r="L31" s="519"/>
      <c r="M31" s="519"/>
      <c r="N31" s="519"/>
      <c r="O31" s="28"/>
      <c r="P31" s="27"/>
      <c r="Q31" s="28"/>
      <c r="R31" s="645"/>
      <c r="S31" s="646" t="s">
        <v>1091</v>
      </c>
    </row>
    <row r="32" spans="1:19" s="626" customFormat="1" ht="17.25" customHeight="1">
      <c r="A32" s="621"/>
      <c r="B32" s="643" t="s">
        <v>1092</v>
      </c>
      <c r="C32" s="644"/>
      <c r="D32" s="521"/>
      <c r="E32" s="519"/>
      <c r="F32" s="27"/>
      <c r="G32" s="28"/>
      <c r="H32" s="519"/>
      <c r="I32" s="519"/>
      <c r="J32" s="519"/>
      <c r="K32" s="28"/>
      <c r="L32" s="519"/>
      <c r="M32" s="519"/>
      <c r="N32" s="519"/>
      <c r="O32" s="28"/>
      <c r="P32" s="27"/>
      <c r="Q32" s="28"/>
      <c r="R32" s="645"/>
      <c r="S32" s="646" t="s">
        <v>1092</v>
      </c>
    </row>
    <row r="33" spans="1:19" s="626" customFormat="1" ht="17.25" customHeight="1">
      <c r="A33" s="621"/>
      <c r="B33" s="643" t="s">
        <v>1093</v>
      </c>
      <c r="C33" s="644"/>
      <c r="D33" s="521">
        <v>62732</v>
      </c>
      <c r="E33" s="519">
        <v>59650</v>
      </c>
      <c r="F33" s="27">
        <f>D33-E33</f>
        <v>3082</v>
      </c>
      <c r="G33" s="28">
        <f>ROUND(F33/E33*100,1)</f>
        <v>5.2</v>
      </c>
      <c r="H33" s="519">
        <f>I33+J33</f>
        <v>174040</v>
      </c>
      <c r="I33" s="519">
        <v>83002</v>
      </c>
      <c r="J33" s="519">
        <v>91038</v>
      </c>
      <c r="K33" s="28">
        <f>ROUND(I33/J33*100,1)</f>
        <v>91.2</v>
      </c>
      <c r="L33" s="519">
        <v>175215</v>
      </c>
      <c r="M33" s="519">
        <v>83619</v>
      </c>
      <c r="N33" s="519">
        <v>91596</v>
      </c>
      <c r="O33" s="28">
        <v>91.3</v>
      </c>
      <c r="P33" s="27">
        <v>-1175</v>
      </c>
      <c r="Q33" s="28">
        <v>-0.7</v>
      </c>
      <c r="R33" s="645">
        <v>51.7</v>
      </c>
      <c r="S33" s="646" t="s">
        <v>1094</v>
      </c>
    </row>
    <row r="34" spans="1:19" s="626" customFormat="1" ht="15.75" customHeight="1">
      <c r="A34" s="621"/>
      <c r="B34" s="643" t="s">
        <v>59</v>
      </c>
      <c r="C34" s="644"/>
      <c r="D34" s="521"/>
      <c r="E34" s="519"/>
      <c r="F34" s="27"/>
      <c r="G34" s="28"/>
      <c r="H34" s="519"/>
      <c r="I34" s="519"/>
      <c r="J34" s="519"/>
      <c r="K34" s="28"/>
      <c r="L34" s="519"/>
      <c r="M34" s="519"/>
      <c r="N34" s="519"/>
      <c r="O34" s="28"/>
      <c r="P34" s="27"/>
      <c r="Q34" s="28"/>
      <c r="R34" s="645"/>
      <c r="S34" s="646" t="s">
        <v>59</v>
      </c>
    </row>
    <row r="35" spans="1:19" s="642" customFormat="1" ht="17.25" customHeight="1">
      <c r="A35" s="639"/>
      <c r="B35" s="639" t="s">
        <v>1095</v>
      </c>
      <c r="C35" s="640"/>
      <c r="D35" s="558">
        <v>21353</v>
      </c>
      <c r="E35" s="516">
        <v>21064</v>
      </c>
      <c r="F35" s="33">
        <f>D35-E35</f>
        <v>289</v>
      </c>
      <c r="G35" s="34">
        <f>ROUND(F35/E35*100,1)</f>
        <v>1.4</v>
      </c>
      <c r="H35" s="516">
        <f>I35+J35</f>
        <v>54830</v>
      </c>
      <c r="I35" s="516">
        <v>26224</v>
      </c>
      <c r="J35" s="516">
        <v>28606</v>
      </c>
      <c r="K35" s="34">
        <f>ROUND(I35/J35*100,1)</f>
        <v>91.7</v>
      </c>
      <c r="L35" s="516">
        <v>57642</v>
      </c>
      <c r="M35" s="516">
        <v>27670</v>
      </c>
      <c r="N35" s="516">
        <v>29972</v>
      </c>
      <c r="O35" s="34">
        <v>92.3</v>
      </c>
      <c r="P35" s="33">
        <v>-2812</v>
      </c>
      <c r="Q35" s="34">
        <v>-4.9</v>
      </c>
      <c r="R35" s="641">
        <v>19.2</v>
      </c>
      <c r="S35" s="639" t="s">
        <v>1096</v>
      </c>
    </row>
    <row r="36" spans="1:19" s="626" customFormat="1" ht="14.25" customHeight="1">
      <c r="A36" s="621"/>
      <c r="B36" s="643" t="s">
        <v>59</v>
      </c>
      <c r="C36" s="644"/>
      <c r="D36" s="521"/>
      <c r="E36" s="519"/>
      <c r="F36" s="27"/>
      <c r="G36" s="28"/>
      <c r="H36" s="519"/>
      <c r="I36" s="519"/>
      <c r="J36" s="519"/>
      <c r="K36" s="28"/>
      <c r="L36" s="519"/>
      <c r="M36" s="519"/>
      <c r="N36" s="519"/>
      <c r="O36" s="28"/>
      <c r="P36" s="27"/>
      <c r="Q36" s="28"/>
      <c r="R36" s="645"/>
      <c r="S36" s="646" t="s">
        <v>59</v>
      </c>
    </row>
    <row r="37" spans="1:19" s="626" customFormat="1" ht="17.25" customHeight="1">
      <c r="A37" s="621"/>
      <c r="B37" s="643" t="s">
        <v>1097</v>
      </c>
      <c r="C37" s="644"/>
      <c r="D37" s="521">
        <v>4523</v>
      </c>
      <c r="E37" s="519">
        <v>4365</v>
      </c>
      <c r="F37" s="27">
        <f>D37-E37</f>
        <v>158</v>
      </c>
      <c r="G37" s="28">
        <f>ROUND(F37/E37*100,1)</f>
        <v>3.6</v>
      </c>
      <c r="H37" s="519">
        <f>I37+J37</f>
        <v>10959</v>
      </c>
      <c r="I37" s="519">
        <v>5197</v>
      </c>
      <c r="J37" s="519">
        <v>5762</v>
      </c>
      <c r="K37" s="28">
        <f>ROUND(I37/J37*100,1)</f>
        <v>90.2</v>
      </c>
      <c r="L37" s="519">
        <v>11301</v>
      </c>
      <c r="M37" s="519">
        <v>5362</v>
      </c>
      <c r="N37" s="519">
        <v>5939</v>
      </c>
      <c r="O37" s="28">
        <v>90.3</v>
      </c>
      <c r="P37" s="27">
        <v>-342</v>
      </c>
      <c r="Q37" s="28">
        <v>-3</v>
      </c>
      <c r="R37" s="645">
        <v>100</v>
      </c>
      <c r="S37" s="646" t="s">
        <v>1098</v>
      </c>
    </row>
    <row r="38" spans="1:19" s="626" customFormat="1" ht="17.25" customHeight="1">
      <c r="A38" s="621"/>
      <c r="B38" s="643" t="s">
        <v>1099</v>
      </c>
      <c r="C38" s="644"/>
      <c r="D38" s="521">
        <v>2706</v>
      </c>
      <c r="E38" s="519">
        <v>2554</v>
      </c>
      <c r="F38" s="27">
        <f>D38-E38</f>
        <v>152</v>
      </c>
      <c r="G38" s="28">
        <f>ROUND(F38/E38*100,1)</f>
        <v>6</v>
      </c>
      <c r="H38" s="519">
        <f>I38+J38</f>
        <v>7152</v>
      </c>
      <c r="I38" s="519">
        <v>3391</v>
      </c>
      <c r="J38" s="519">
        <v>3761</v>
      </c>
      <c r="K38" s="28">
        <f>ROUND(I38/J38*100,1)</f>
        <v>90.2</v>
      </c>
      <c r="L38" s="519">
        <v>7292</v>
      </c>
      <c r="M38" s="519">
        <v>3459</v>
      </c>
      <c r="N38" s="519">
        <v>3833</v>
      </c>
      <c r="O38" s="28">
        <v>90.2</v>
      </c>
      <c r="P38" s="27">
        <v>-140</v>
      </c>
      <c r="Q38" s="28">
        <v>-1.9</v>
      </c>
      <c r="R38" s="645">
        <v>13.1</v>
      </c>
      <c r="S38" s="646" t="s">
        <v>1100</v>
      </c>
    </row>
    <row r="39" spans="1:19" s="626" customFormat="1" ht="17.25" customHeight="1">
      <c r="A39" s="621"/>
      <c r="B39" s="643" t="s">
        <v>1101</v>
      </c>
      <c r="C39" s="644"/>
      <c r="D39" s="521">
        <v>2018</v>
      </c>
      <c r="E39" s="519">
        <v>1999</v>
      </c>
      <c r="F39" s="27">
        <f>D39-E39</f>
        <v>19</v>
      </c>
      <c r="G39" s="28">
        <f>ROUND(F39/E39*100,1)</f>
        <v>1</v>
      </c>
      <c r="H39" s="519">
        <f>I39+J39</f>
        <v>5105</v>
      </c>
      <c r="I39" s="519">
        <v>2466</v>
      </c>
      <c r="J39" s="519">
        <v>2639</v>
      </c>
      <c r="K39" s="28">
        <f>ROUND(I39/J39*100,1)</f>
        <v>93.4</v>
      </c>
      <c r="L39" s="519">
        <v>5385</v>
      </c>
      <c r="M39" s="519">
        <v>2584</v>
      </c>
      <c r="N39" s="519">
        <v>2801</v>
      </c>
      <c r="O39" s="28">
        <v>92.3</v>
      </c>
      <c r="P39" s="27">
        <v>-280</v>
      </c>
      <c r="Q39" s="28">
        <v>-5.2</v>
      </c>
      <c r="R39" s="645">
        <v>11.1</v>
      </c>
      <c r="S39" s="646" t="s">
        <v>1102</v>
      </c>
    </row>
    <row r="40" spans="1:19" s="626" customFormat="1" ht="17.25" customHeight="1">
      <c r="A40" s="621"/>
      <c r="B40" s="643" t="s">
        <v>1103</v>
      </c>
      <c r="C40" s="644"/>
      <c r="D40" s="521">
        <v>1873</v>
      </c>
      <c r="E40" s="519">
        <v>1838</v>
      </c>
      <c r="F40" s="27">
        <f>D40-E40</f>
        <v>35</v>
      </c>
      <c r="G40" s="28">
        <f>ROUND(F40/E40*100,1)</f>
        <v>1.9</v>
      </c>
      <c r="H40" s="519">
        <f>I40+J40</f>
        <v>5143</v>
      </c>
      <c r="I40" s="519">
        <v>2396</v>
      </c>
      <c r="J40" s="519">
        <v>2747</v>
      </c>
      <c r="K40" s="28">
        <f>ROUND(I40/J40*100,1)</f>
        <v>87.2</v>
      </c>
      <c r="L40" s="519">
        <v>5422</v>
      </c>
      <c r="M40" s="519">
        <v>2536</v>
      </c>
      <c r="N40" s="519">
        <v>2886</v>
      </c>
      <c r="O40" s="28">
        <v>87.9</v>
      </c>
      <c r="P40" s="27">
        <v>-279</v>
      </c>
      <c r="Q40" s="28">
        <v>-5.1</v>
      </c>
      <c r="R40" s="645">
        <v>31.6</v>
      </c>
      <c r="S40" s="646" t="s">
        <v>1104</v>
      </c>
    </row>
    <row r="41" spans="1:19" s="626" customFormat="1" ht="17.25" customHeight="1">
      <c r="A41" s="621"/>
      <c r="B41" s="643" t="s">
        <v>1105</v>
      </c>
      <c r="C41" s="644"/>
      <c r="D41" s="521">
        <v>1479</v>
      </c>
      <c r="E41" s="519">
        <v>1537</v>
      </c>
      <c r="F41" s="27">
        <f>D41-E41</f>
        <v>-58</v>
      </c>
      <c r="G41" s="28">
        <f>ROUND(F41/E41*100,1)</f>
        <v>-3.8</v>
      </c>
      <c r="H41" s="519">
        <f>I41+J41</f>
        <v>3802</v>
      </c>
      <c r="I41" s="519">
        <v>1788</v>
      </c>
      <c r="J41" s="519">
        <v>2014</v>
      </c>
      <c r="K41" s="28">
        <f>ROUND(I41/J41*100,1)</f>
        <v>88.8</v>
      </c>
      <c r="L41" s="519">
        <v>4281</v>
      </c>
      <c r="M41" s="519">
        <v>2037</v>
      </c>
      <c r="N41" s="519">
        <v>2244</v>
      </c>
      <c r="O41" s="28">
        <v>90.8</v>
      </c>
      <c r="P41" s="27">
        <v>-479</v>
      </c>
      <c r="Q41" s="28">
        <v>-11.2</v>
      </c>
      <c r="R41" s="645">
        <v>17.3</v>
      </c>
      <c r="S41" s="646" t="s">
        <v>1106</v>
      </c>
    </row>
    <row r="42" spans="1:19" s="626" customFormat="1" ht="17.25" customHeight="1">
      <c r="A42" s="621"/>
      <c r="B42" s="643" t="s">
        <v>59</v>
      </c>
      <c r="C42" s="644"/>
      <c r="D42" s="521"/>
      <c r="E42" s="519"/>
      <c r="F42" s="27"/>
      <c r="G42" s="28"/>
      <c r="H42" s="519"/>
      <c r="I42" s="519"/>
      <c r="J42" s="519"/>
      <c r="K42" s="28"/>
      <c r="L42" s="519"/>
      <c r="M42" s="519"/>
      <c r="N42" s="519"/>
      <c r="O42" s="28"/>
      <c r="P42" s="27"/>
      <c r="Q42" s="28"/>
      <c r="R42" s="645"/>
      <c r="S42" s="646" t="s">
        <v>59</v>
      </c>
    </row>
    <row r="43" spans="1:19" s="626" customFormat="1" ht="17.25" customHeight="1">
      <c r="A43" s="621"/>
      <c r="B43" s="643" t="s">
        <v>1107</v>
      </c>
      <c r="C43" s="644"/>
      <c r="D43" s="521">
        <v>1162</v>
      </c>
      <c r="E43" s="519">
        <v>1179</v>
      </c>
      <c r="F43" s="27">
        <f>D43-E43</f>
        <v>-17</v>
      </c>
      <c r="G43" s="28">
        <f>ROUND(F43/E43*100,1)</f>
        <v>-1.4</v>
      </c>
      <c r="H43" s="519">
        <f>I43+J43</f>
        <v>2730</v>
      </c>
      <c r="I43" s="519">
        <v>1256</v>
      </c>
      <c r="J43" s="519">
        <v>1474</v>
      </c>
      <c r="K43" s="28">
        <f>ROUND(I43/J43*100,1)</f>
        <v>85.2</v>
      </c>
      <c r="L43" s="519">
        <v>2919</v>
      </c>
      <c r="M43" s="519">
        <v>1339</v>
      </c>
      <c r="N43" s="519">
        <v>1580</v>
      </c>
      <c r="O43" s="28">
        <v>84.7</v>
      </c>
      <c r="P43" s="27">
        <v>-189</v>
      </c>
      <c r="Q43" s="28">
        <v>-6.5</v>
      </c>
      <c r="R43" s="645">
        <v>20.4</v>
      </c>
      <c r="S43" s="646" t="s">
        <v>1108</v>
      </c>
    </row>
    <row r="44" spans="1:19" s="626" customFormat="1" ht="17.25" customHeight="1">
      <c r="A44" s="621"/>
      <c r="B44" s="643" t="s">
        <v>1109</v>
      </c>
      <c r="C44" s="644"/>
      <c r="D44" s="521">
        <v>1589</v>
      </c>
      <c r="E44" s="519">
        <v>1669</v>
      </c>
      <c r="F44" s="27">
        <f>D44-E44</f>
        <v>-80</v>
      </c>
      <c r="G44" s="28">
        <f>ROUND(F44/E44*100,1)</f>
        <v>-4.8</v>
      </c>
      <c r="H44" s="519">
        <f>I44+J44</f>
        <v>3921</v>
      </c>
      <c r="I44" s="519">
        <v>2041</v>
      </c>
      <c r="J44" s="519">
        <v>1880</v>
      </c>
      <c r="K44" s="28">
        <f>ROUND(I44/J44*100,1)</f>
        <v>108.6</v>
      </c>
      <c r="L44" s="519">
        <v>4301</v>
      </c>
      <c r="M44" s="519">
        <v>2281</v>
      </c>
      <c r="N44" s="519">
        <v>2020</v>
      </c>
      <c r="O44" s="28">
        <v>112.9</v>
      </c>
      <c r="P44" s="27">
        <v>-380</v>
      </c>
      <c r="Q44" s="28">
        <v>-8.8</v>
      </c>
      <c r="R44" s="645">
        <v>27.4</v>
      </c>
      <c r="S44" s="646" t="s">
        <v>1110</v>
      </c>
    </row>
    <row r="45" spans="1:19" s="626" customFormat="1" ht="17.25" customHeight="1">
      <c r="A45" s="621"/>
      <c r="B45" s="643" t="s">
        <v>1111</v>
      </c>
      <c r="C45" s="644"/>
      <c r="D45" s="521">
        <v>1082</v>
      </c>
      <c r="E45" s="519">
        <v>1070</v>
      </c>
      <c r="F45" s="27">
        <f>D45-E45</f>
        <v>12</v>
      </c>
      <c r="G45" s="28">
        <f>ROUND(F45/E45*100,1)</f>
        <v>1.1</v>
      </c>
      <c r="H45" s="519">
        <f>I45+J45</f>
        <v>2820</v>
      </c>
      <c r="I45" s="519">
        <v>1351</v>
      </c>
      <c r="J45" s="519">
        <v>1469</v>
      </c>
      <c r="K45" s="28">
        <f>ROUND(I45/J45*100,1)</f>
        <v>92</v>
      </c>
      <c r="L45" s="519">
        <v>2877</v>
      </c>
      <c r="M45" s="519">
        <v>1419</v>
      </c>
      <c r="N45" s="519">
        <v>1458</v>
      </c>
      <c r="O45" s="28">
        <v>97.3</v>
      </c>
      <c r="P45" s="27">
        <v>-57</v>
      </c>
      <c r="Q45" s="28">
        <v>-2</v>
      </c>
      <c r="R45" s="645">
        <v>22.4</v>
      </c>
      <c r="S45" s="646" t="s">
        <v>1112</v>
      </c>
    </row>
    <row r="46" spans="1:19" s="626" customFormat="1" ht="17.25" customHeight="1">
      <c r="A46" s="621"/>
      <c r="B46" s="643" t="s">
        <v>1113</v>
      </c>
      <c r="C46" s="644"/>
      <c r="D46" s="521">
        <v>2351</v>
      </c>
      <c r="E46" s="519">
        <v>2348</v>
      </c>
      <c r="F46" s="27">
        <f>D46-E46</f>
        <v>3</v>
      </c>
      <c r="G46" s="28">
        <f>ROUND(F46/E46*100,1)</f>
        <v>0.1</v>
      </c>
      <c r="H46" s="519">
        <f>I46+J46</f>
        <v>6292</v>
      </c>
      <c r="I46" s="519">
        <v>3001</v>
      </c>
      <c r="J46" s="519">
        <v>3291</v>
      </c>
      <c r="K46" s="28">
        <f>ROUND(I46/J46*100,1)</f>
        <v>91.2</v>
      </c>
      <c r="L46" s="519">
        <v>6650</v>
      </c>
      <c r="M46" s="519">
        <v>3194</v>
      </c>
      <c r="N46" s="519">
        <v>3456</v>
      </c>
      <c r="O46" s="28">
        <v>92.4</v>
      </c>
      <c r="P46" s="27">
        <v>-358</v>
      </c>
      <c r="Q46" s="28">
        <v>-5.4</v>
      </c>
      <c r="R46" s="645">
        <v>16.6</v>
      </c>
      <c r="S46" s="646" t="s">
        <v>1114</v>
      </c>
    </row>
    <row r="47" spans="1:19" s="626" customFormat="1" ht="17.25" customHeight="1">
      <c r="A47" s="621"/>
      <c r="B47" s="643" t="s">
        <v>1115</v>
      </c>
      <c r="C47" s="644"/>
      <c r="D47" s="521">
        <v>2570</v>
      </c>
      <c r="E47" s="519">
        <v>2505</v>
      </c>
      <c r="F47" s="27">
        <f>D47-E47</f>
        <v>65</v>
      </c>
      <c r="G47" s="28">
        <f>ROUND(F47/E47*100,1)</f>
        <v>2.6</v>
      </c>
      <c r="H47" s="519">
        <f>I47+J47</f>
        <v>6906</v>
      </c>
      <c r="I47" s="519">
        <v>3337</v>
      </c>
      <c r="J47" s="519">
        <v>3569</v>
      </c>
      <c r="K47" s="28">
        <f>ROUND(I47/J47*100,1)</f>
        <v>93.5</v>
      </c>
      <c r="L47" s="519">
        <v>7214</v>
      </c>
      <c r="M47" s="519">
        <v>3459</v>
      </c>
      <c r="N47" s="519">
        <v>3755</v>
      </c>
      <c r="O47" s="28">
        <v>92.1</v>
      </c>
      <c r="P47" s="27">
        <v>-308</v>
      </c>
      <c r="Q47" s="28">
        <v>-4.3</v>
      </c>
      <c r="R47" s="645">
        <v>12.2</v>
      </c>
      <c r="S47" s="646" t="s">
        <v>1116</v>
      </c>
    </row>
    <row r="48" spans="1:19" ht="12" customHeight="1">
      <c r="A48" s="647"/>
      <c r="B48" s="648"/>
      <c r="C48" s="649"/>
      <c r="D48" s="650"/>
      <c r="E48" s="648"/>
      <c r="F48" s="648"/>
      <c r="G48" s="651"/>
      <c r="H48" s="648"/>
      <c r="I48" s="648"/>
      <c r="J48" s="648"/>
      <c r="K48" s="651"/>
      <c r="L48" s="648"/>
      <c r="M48" s="648"/>
      <c r="N48" s="648"/>
      <c r="O48" s="648"/>
      <c r="P48" s="648"/>
      <c r="Q48" s="651"/>
      <c r="R48" s="652"/>
      <c r="S48" s="650"/>
    </row>
  </sheetData>
  <mergeCells count="10">
    <mergeCell ref="D5:G5"/>
    <mergeCell ref="H5:Q5"/>
    <mergeCell ref="D6:D7"/>
    <mergeCell ref="E6:E7"/>
    <mergeCell ref="F6:F7"/>
    <mergeCell ref="G6:G7"/>
    <mergeCell ref="H6:K6"/>
    <mergeCell ref="L6:O6"/>
    <mergeCell ref="P6:P7"/>
    <mergeCell ref="Q6:Q7"/>
  </mergeCells>
  <printOptions/>
  <pageMargins left="0.49" right="0.44" top="0.68" bottom="0.79" header="0.512" footer="0.51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"/>
    </sheetView>
  </sheetViews>
  <sheetFormatPr defaultColWidth="7.50390625" defaultRowHeight="13.5"/>
  <cols>
    <col min="1" max="1" width="0.2421875" style="610" customWidth="1"/>
    <col min="2" max="2" width="10.75390625" style="610" customWidth="1"/>
    <col min="3" max="3" width="2.50390625" style="610" customWidth="1"/>
    <col min="4" max="7" width="10.625" style="610" customWidth="1"/>
    <col min="8" max="16" width="11.125" style="610" customWidth="1"/>
    <col min="17" max="17" width="11.125" style="611" customWidth="1"/>
    <col min="18" max="18" width="8.375" style="611" customWidth="1"/>
    <col min="19" max="19" width="1.00390625" style="610" customWidth="1"/>
    <col min="20" max="20" width="8.375" style="610" customWidth="1"/>
    <col min="21" max="16384" width="7.50390625" style="610" customWidth="1"/>
  </cols>
  <sheetData>
    <row r="1" spans="2:18" s="608" customFormat="1" ht="14.25">
      <c r="B1" s="608" t="s">
        <v>2</v>
      </c>
      <c r="Q1" s="609"/>
      <c r="R1" s="609"/>
    </row>
    <row r="2" spans="2:11" ht="9" customHeight="1">
      <c r="B2" s="612"/>
      <c r="C2" s="612"/>
      <c r="D2" s="612"/>
      <c r="E2" s="612"/>
      <c r="F2" s="612"/>
      <c r="G2" s="612"/>
      <c r="H2" s="612"/>
      <c r="I2" s="612"/>
      <c r="J2" s="612"/>
      <c r="K2" s="612"/>
    </row>
    <row r="3" spans="1:21" s="659" customFormat="1" ht="22.5" customHeight="1">
      <c r="A3" s="653"/>
      <c r="B3" s="653"/>
      <c r="C3" s="653"/>
      <c r="D3" s="654" t="s">
        <v>3</v>
      </c>
      <c r="E3" s="655"/>
      <c r="F3" s="655"/>
      <c r="G3" s="655"/>
      <c r="H3" s="654" t="s">
        <v>1117</v>
      </c>
      <c r="I3" s="655"/>
      <c r="J3" s="655"/>
      <c r="K3" s="655"/>
      <c r="L3" s="655"/>
      <c r="M3" s="655"/>
      <c r="N3" s="655"/>
      <c r="O3" s="655"/>
      <c r="P3" s="655"/>
      <c r="Q3" s="655"/>
      <c r="R3" s="656"/>
      <c r="S3" s="657"/>
      <c r="T3" s="653"/>
      <c r="U3" s="658"/>
    </row>
    <row r="4" spans="1:21" ht="24" customHeight="1">
      <c r="A4" s="612"/>
      <c r="B4" s="660" t="s">
        <v>1118</v>
      </c>
      <c r="C4" s="612"/>
      <c r="D4" s="661" t="s">
        <v>55</v>
      </c>
      <c r="E4" s="661" t="s">
        <v>54</v>
      </c>
      <c r="F4" s="661" t="s">
        <v>32</v>
      </c>
      <c r="G4" s="661" t="s">
        <v>1044</v>
      </c>
      <c r="H4" s="654" t="s">
        <v>1119</v>
      </c>
      <c r="I4" s="655"/>
      <c r="J4" s="655"/>
      <c r="K4" s="655"/>
      <c r="L4" s="654" t="s">
        <v>1120</v>
      </c>
      <c r="M4" s="655"/>
      <c r="N4" s="655"/>
      <c r="O4" s="655"/>
      <c r="P4" s="662" t="s">
        <v>350</v>
      </c>
      <c r="Q4" s="663" t="s">
        <v>1047</v>
      </c>
      <c r="R4" s="664" t="s">
        <v>1048</v>
      </c>
      <c r="S4" s="665"/>
      <c r="T4" s="660" t="s">
        <v>1121</v>
      </c>
      <c r="U4" s="612"/>
    </row>
    <row r="5" spans="1:21" ht="24" customHeight="1">
      <c r="A5" s="648"/>
      <c r="B5" s="648"/>
      <c r="C5" s="648"/>
      <c r="D5" s="666"/>
      <c r="E5" s="666"/>
      <c r="F5" s="666"/>
      <c r="G5" s="666"/>
      <c r="H5" s="667" t="s">
        <v>4</v>
      </c>
      <c r="I5" s="667" t="s">
        <v>5</v>
      </c>
      <c r="J5" s="667" t="s">
        <v>6</v>
      </c>
      <c r="K5" s="668" t="s">
        <v>7</v>
      </c>
      <c r="L5" s="667" t="s">
        <v>4</v>
      </c>
      <c r="M5" s="667" t="s">
        <v>5</v>
      </c>
      <c r="N5" s="667" t="s">
        <v>6</v>
      </c>
      <c r="O5" s="667" t="s">
        <v>8</v>
      </c>
      <c r="P5" s="666"/>
      <c r="Q5" s="669"/>
      <c r="R5" s="670"/>
      <c r="S5" s="650"/>
      <c r="T5" s="648"/>
      <c r="U5" s="612"/>
    </row>
    <row r="6" spans="1:20" ht="10.5" customHeight="1">
      <c r="A6" s="612"/>
      <c r="B6" s="671"/>
      <c r="C6" s="672"/>
      <c r="D6" s="673"/>
      <c r="E6" s="674"/>
      <c r="F6" s="671"/>
      <c r="G6" s="671"/>
      <c r="H6" s="674"/>
      <c r="I6" s="674"/>
      <c r="J6" s="674"/>
      <c r="K6" s="671"/>
      <c r="L6" s="674"/>
      <c r="M6" s="674"/>
      <c r="N6" s="674"/>
      <c r="O6" s="671"/>
      <c r="P6" s="671"/>
      <c r="Q6" s="675"/>
      <c r="R6" s="676"/>
      <c r="S6" s="677"/>
      <c r="T6" s="671"/>
    </row>
    <row r="7" spans="1:20" s="684" customFormat="1" ht="17.25" customHeight="1">
      <c r="A7" s="678"/>
      <c r="B7" s="639" t="s">
        <v>9</v>
      </c>
      <c r="C7" s="679"/>
      <c r="D7" s="680">
        <v>2306419</v>
      </c>
      <c r="E7" s="681">
        <v>2187000</v>
      </c>
      <c r="F7" s="33">
        <v>119419</v>
      </c>
      <c r="G7" s="34">
        <f>ROUND(F7/E7*100,1)</f>
        <v>5.5</v>
      </c>
      <c r="H7" s="681">
        <v>5683062</v>
      </c>
      <c r="I7" s="681">
        <v>2719389</v>
      </c>
      <c r="J7" s="681">
        <v>2963673</v>
      </c>
      <c r="K7" s="34">
        <f>ROUND(I7/J7*100,1)</f>
        <v>91.8</v>
      </c>
      <c r="L7" s="681">
        <v>5692321</v>
      </c>
      <c r="M7" s="681">
        <v>2736844</v>
      </c>
      <c r="N7" s="681">
        <v>2955477</v>
      </c>
      <c r="O7" s="34">
        <v>92.6</v>
      </c>
      <c r="P7" s="33">
        <v>-9259</v>
      </c>
      <c r="Q7" s="34">
        <v>-0.2</v>
      </c>
      <c r="R7" s="682">
        <v>72.5</v>
      </c>
      <c r="S7" s="683"/>
      <c r="T7" s="678" t="s">
        <v>10</v>
      </c>
    </row>
    <row r="8" spans="1:20" ht="17.25" customHeight="1">
      <c r="A8" s="612"/>
      <c r="B8" s="685"/>
      <c r="C8" s="686"/>
      <c r="D8" s="687"/>
      <c r="E8" s="688"/>
      <c r="F8" s="689"/>
      <c r="G8" s="689"/>
      <c r="H8" s="688"/>
      <c r="I8" s="688"/>
      <c r="J8" s="688"/>
      <c r="K8" s="690"/>
      <c r="L8" s="688"/>
      <c r="M8" s="688"/>
      <c r="N8" s="688"/>
      <c r="O8" s="690"/>
      <c r="P8" s="689"/>
      <c r="Q8" s="690"/>
      <c r="R8" s="691"/>
      <c r="S8" s="665"/>
      <c r="T8" s="689"/>
    </row>
    <row r="9" spans="1:20" ht="17.25" customHeight="1">
      <c r="A9" s="612"/>
      <c r="B9" s="685" t="s">
        <v>1122</v>
      </c>
      <c r="C9" s="686"/>
      <c r="D9" s="692">
        <v>781948</v>
      </c>
      <c r="E9" s="693">
        <v>718473</v>
      </c>
      <c r="F9" s="27">
        <f>D9-E9</f>
        <v>63475</v>
      </c>
      <c r="G9" s="28">
        <f>ROUND(F9/E9*100,1)</f>
        <v>8.8</v>
      </c>
      <c r="H9" s="693">
        <f>I9+J9</f>
        <v>1822368</v>
      </c>
      <c r="I9" s="693">
        <v>868883</v>
      </c>
      <c r="J9" s="693">
        <v>953485</v>
      </c>
      <c r="K9" s="28">
        <f>ROUND(I9/J9*100,1)</f>
        <v>91.1</v>
      </c>
      <c r="L9" s="693">
        <v>1757025</v>
      </c>
      <c r="M9" s="693">
        <v>843170</v>
      </c>
      <c r="N9" s="693">
        <v>913855</v>
      </c>
      <c r="O9" s="28">
        <v>92.3</v>
      </c>
      <c r="P9" s="27">
        <v>65343</v>
      </c>
      <c r="Q9" s="28">
        <v>3.7</v>
      </c>
      <c r="R9" s="694">
        <v>1625.5</v>
      </c>
      <c r="S9" s="665"/>
      <c r="T9" s="689" t="s">
        <v>1123</v>
      </c>
    </row>
    <row r="10" spans="1:20" ht="17.25" customHeight="1">
      <c r="A10" s="612"/>
      <c r="B10" s="685" t="s">
        <v>1057</v>
      </c>
      <c r="C10" s="686"/>
      <c r="D10" s="692">
        <v>121779</v>
      </c>
      <c r="E10" s="693">
        <v>119277</v>
      </c>
      <c r="F10" s="27">
        <f>D10-E10</f>
        <v>2502</v>
      </c>
      <c r="G10" s="28">
        <f>ROUND(F10/E10*100,1)</f>
        <v>2.1</v>
      </c>
      <c r="H10" s="693">
        <f>I10+J10</f>
        <v>287637</v>
      </c>
      <c r="I10" s="693">
        <v>131725</v>
      </c>
      <c r="J10" s="693">
        <v>155912</v>
      </c>
      <c r="K10" s="28">
        <f>ROUND(I10/J10*100,1)</f>
        <v>84.5</v>
      </c>
      <c r="L10" s="693">
        <v>298881</v>
      </c>
      <c r="M10" s="693">
        <v>137305</v>
      </c>
      <c r="N10" s="693">
        <v>161576</v>
      </c>
      <c r="O10" s="28">
        <v>85</v>
      </c>
      <c r="P10" s="27">
        <v>-11244</v>
      </c>
      <c r="Q10" s="28">
        <v>-3.8</v>
      </c>
      <c r="R10" s="694">
        <v>829.2</v>
      </c>
      <c r="S10" s="665"/>
      <c r="T10" s="689" t="s">
        <v>1124</v>
      </c>
    </row>
    <row r="11" spans="1:20" ht="17.25" customHeight="1">
      <c r="A11" s="612"/>
      <c r="B11" s="685" t="s">
        <v>1125</v>
      </c>
      <c r="C11" s="686"/>
      <c r="D11" s="692">
        <v>61471</v>
      </c>
      <c r="E11" s="693">
        <v>60416</v>
      </c>
      <c r="F11" s="27">
        <f>D11-E11</f>
        <v>1055</v>
      </c>
      <c r="G11" s="28">
        <f>ROUND(F11/E11*100,1)</f>
        <v>1.7</v>
      </c>
      <c r="H11" s="693">
        <f>I11+J11</f>
        <v>150687</v>
      </c>
      <c r="I11" s="693">
        <v>68687</v>
      </c>
      <c r="J11" s="693">
        <v>82000</v>
      </c>
      <c r="K11" s="28">
        <f>ROUND(I11/J11*100,1)</f>
        <v>83.8</v>
      </c>
      <c r="L11" s="693">
        <v>157022</v>
      </c>
      <c r="M11" s="693">
        <v>71914</v>
      </c>
      <c r="N11" s="693">
        <v>85108</v>
      </c>
      <c r="O11" s="28">
        <v>84.5</v>
      </c>
      <c r="P11" s="27">
        <v>-6335</v>
      </c>
      <c r="Q11" s="28">
        <v>-4</v>
      </c>
      <c r="R11" s="694">
        <v>619.8</v>
      </c>
      <c r="S11" s="665"/>
      <c r="T11" s="689" t="s">
        <v>1126</v>
      </c>
    </row>
    <row r="12" spans="1:20" ht="17.25" customHeight="1">
      <c r="A12" s="612"/>
      <c r="B12" s="685" t="s">
        <v>1127</v>
      </c>
      <c r="C12" s="686"/>
      <c r="D12" s="692">
        <v>146400</v>
      </c>
      <c r="E12" s="693">
        <v>138350</v>
      </c>
      <c r="F12" s="27">
        <f>D12-E12</f>
        <v>8050</v>
      </c>
      <c r="G12" s="28">
        <f>ROUND(F12/E12*100,1)</f>
        <v>5.8</v>
      </c>
      <c r="H12" s="693">
        <f>I12+J12</f>
        <v>359536</v>
      </c>
      <c r="I12" s="693">
        <v>169465</v>
      </c>
      <c r="J12" s="693">
        <v>190071</v>
      </c>
      <c r="K12" s="28">
        <f>ROUND(I12/J12*100,1)</f>
        <v>89.2</v>
      </c>
      <c r="L12" s="693">
        <v>360568</v>
      </c>
      <c r="M12" s="693">
        <v>170759</v>
      </c>
      <c r="N12" s="693">
        <v>189809</v>
      </c>
      <c r="O12" s="28">
        <v>90</v>
      </c>
      <c r="P12" s="27">
        <v>-1032</v>
      </c>
      <c r="Q12" s="28">
        <v>-0.3</v>
      </c>
      <c r="R12" s="694">
        <v>480.9</v>
      </c>
      <c r="S12" s="665"/>
      <c r="T12" s="689" t="s">
        <v>1128</v>
      </c>
    </row>
    <row r="13" spans="1:20" ht="17.25" customHeight="1">
      <c r="A13" s="612"/>
      <c r="B13" s="685" t="s">
        <v>1129</v>
      </c>
      <c r="C13" s="686"/>
      <c r="D13" s="692">
        <v>45759</v>
      </c>
      <c r="E13" s="693">
        <v>45999</v>
      </c>
      <c r="F13" s="27">
        <f>D13-E13</f>
        <v>-240</v>
      </c>
      <c r="G13" s="28">
        <f>ROUND(F13/E13*100,1)</f>
        <v>-0.5</v>
      </c>
      <c r="H13" s="693">
        <f>I13+J13</f>
        <v>103278</v>
      </c>
      <c r="I13" s="693">
        <v>50024</v>
      </c>
      <c r="J13" s="693">
        <v>53254</v>
      </c>
      <c r="K13" s="28">
        <f>ROUND(I13/J13*100,1)</f>
        <v>93.9</v>
      </c>
      <c r="L13" s="693">
        <v>109766</v>
      </c>
      <c r="M13" s="693">
        <v>53573</v>
      </c>
      <c r="N13" s="693">
        <v>56193</v>
      </c>
      <c r="O13" s="28">
        <v>95.3</v>
      </c>
      <c r="P13" s="27">
        <v>-6488</v>
      </c>
      <c r="Q13" s="28">
        <v>-5.9</v>
      </c>
      <c r="R13" s="694">
        <v>1280.7</v>
      </c>
      <c r="S13" s="665"/>
      <c r="T13" s="689" t="s">
        <v>1130</v>
      </c>
    </row>
    <row r="14" spans="1:20" ht="17.25" customHeight="1">
      <c r="A14" s="612"/>
      <c r="B14" s="685" t="s">
        <v>59</v>
      </c>
      <c r="C14" s="686"/>
      <c r="D14" s="692"/>
      <c r="E14" s="693"/>
      <c r="F14" s="27"/>
      <c r="G14" s="28"/>
      <c r="H14" s="693"/>
      <c r="I14" s="693"/>
      <c r="J14" s="693"/>
      <c r="K14" s="28"/>
      <c r="L14" s="693"/>
      <c r="M14" s="693"/>
      <c r="N14" s="693"/>
      <c r="O14" s="28"/>
      <c r="P14" s="27"/>
      <c r="Q14" s="28"/>
      <c r="R14" s="694"/>
      <c r="S14" s="665"/>
      <c r="T14" s="689" t="s">
        <v>59</v>
      </c>
    </row>
    <row r="15" spans="1:20" ht="17.25" customHeight="1">
      <c r="A15" s="612"/>
      <c r="B15" s="685" t="s">
        <v>1131</v>
      </c>
      <c r="C15" s="686"/>
      <c r="D15" s="692">
        <v>79796</v>
      </c>
      <c r="E15" s="693">
        <v>77580</v>
      </c>
      <c r="F15" s="27">
        <f>D15-E15</f>
        <v>2216</v>
      </c>
      <c r="G15" s="28">
        <f>ROUND(F15/E15*100,1)</f>
        <v>2.9</v>
      </c>
      <c r="H15" s="693">
        <f>I15+J15</f>
        <v>191739</v>
      </c>
      <c r="I15" s="693">
        <v>91694</v>
      </c>
      <c r="J15" s="693">
        <v>100045</v>
      </c>
      <c r="K15" s="28">
        <f>ROUND(I15/J15*100,1)</f>
        <v>91.7</v>
      </c>
      <c r="L15" s="693">
        <v>199323</v>
      </c>
      <c r="M15" s="693">
        <v>95994</v>
      </c>
      <c r="N15" s="693">
        <v>103329</v>
      </c>
      <c r="O15" s="28">
        <v>92.9</v>
      </c>
      <c r="P15" s="27">
        <v>-7584</v>
      </c>
      <c r="Q15" s="28">
        <v>-3.8</v>
      </c>
      <c r="R15" s="694">
        <v>865.2</v>
      </c>
      <c r="S15" s="665"/>
      <c r="T15" s="689" t="s">
        <v>1132</v>
      </c>
    </row>
    <row r="16" spans="1:20" ht="17.25" customHeight="1">
      <c r="A16" s="612"/>
      <c r="B16" s="685" t="s">
        <v>1133</v>
      </c>
      <c r="C16" s="686"/>
      <c r="D16" s="692">
        <v>70894</v>
      </c>
      <c r="E16" s="693">
        <v>66687</v>
      </c>
      <c r="F16" s="27">
        <f>D16-E16</f>
        <v>4207</v>
      </c>
      <c r="G16" s="28">
        <f>ROUND(F16/E16*100,1)</f>
        <v>6.3</v>
      </c>
      <c r="H16" s="693">
        <f>I16+J16</f>
        <v>173030</v>
      </c>
      <c r="I16" s="693">
        <v>83705</v>
      </c>
      <c r="J16" s="693">
        <v>89325</v>
      </c>
      <c r="K16" s="28">
        <f>ROUND(I16/J16*100,1)</f>
        <v>93.7</v>
      </c>
      <c r="L16" s="693">
        <v>171715</v>
      </c>
      <c r="M16" s="693">
        <v>83079</v>
      </c>
      <c r="N16" s="693">
        <v>88636</v>
      </c>
      <c r="O16" s="28">
        <v>93.7</v>
      </c>
      <c r="P16" s="27">
        <v>1315</v>
      </c>
      <c r="Q16" s="28">
        <v>0.8</v>
      </c>
      <c r="R16" s="694">
        <v>279.6</v>
      </c>
      <c r="S16" s="665"/>
      <c r="T16" s="689" t="s">
        <v>1134</v>
      </c>
    </row>
    <row r="17" spans="1:20" ht="17.25" customHeight="1">
      <c r="A17" s="612"/>
      <c r="B17" s="685" t="s">
        <v>1135</v>
      </c>
      <c r="C17" s="686"/>
      <c r="D17" s="692">
        <v>46759</v>
      </c>
      <c r="E17" s="693">
        <v>43315</v>
      </c>
      <c r="F17" s="27">
        <f>D17-E17</f>
        <v>3444</v>
      </c>
      <c r="G17" s="28">
        <f>ROUND(F17/E17*100,1)</f>
        <v>8</v>
      </c>
      <c r="H17" s="693">
        <f>I17+J17</f>
        <v>112040</v>
      </c>
      <c r="I17" s="693">
        <v>54609</v>
      </c>
      <c r="J17" s="693">
        <v>57431</v>
      </c>
      <c r="K17" s="28">
        <f>ROUND(I17/J17*100,1)</f>
        <v>95.1</v>
      </c>
      <c r="L17" s="693">
        <v>110452</v>
      </c>
      <c r="M17" s="693">
        <v>54040</v>
      </c>
      <c r="N17" s="693">
        <v>56412</v>
      </c>
      <c r="O17" s="28">
        <v>95.8</v>
      </c>
      <c r="P17" s="27">
        <v>1588</v>
      </c>
      <c r="Q17" s="28">
        <v>1.4</v>
      </c>
      <c r="R17" s="694">
        <v>266.1</v>
      </c>
      <c r="S17" s="665"/>
      <c r="T17" s="689" t="s">
        <v>1136</v>
      </c>
    </row>
    <row r="18" spans="1:20" ht="17.25" customHeight="1">
      <c r="A18" s="612"/>
      <c r="B18" s="685" t="s">
        <v>1137</v>
      </c>
      <c r="C18" s="686"/>
      <c r="D18" s="692">
        <v>6878</v>
      </c>
      <c r="E18" s="693">
        <v>7593</v>
      </c>
      <c r="F18" s="27">
        <f>D18-E18</f>
        <v>-715</v>
      </c>
      <c r="G18" s="28">
        <f>ROUND(F18/E18*100,1)</f>
        <v>-9.4</v>
      </c>
      <c r="H18" s="693">
        <f>I18+J18</f>
        <v>14791</v>
      </c>
      <c r="I18" s="693">
        <v>6952</v>
      </c>
      <c r="J18" s="693">
        <v>7839</v>
      </c>
      <c r="K18" s="28">
        <f>ROUND(I18/J18*100,1)</f>
        <v>88.7</v>
      </c>
      <c r="L18" s="693">
        <v>17116</v>
      </c>
      <c r="M18" s="693">
        <v>8127</v>
      </c>
      <c r="N18" s="693">
        <v>8989</v>
      </c>
      <c r="O18" s="28">
        <v>90.4</v>
      </c>
      <c r="P18" s="27">
        <v>-2325</v>
      </c>
      <c r="Q18" s="28">
        <v>-13.6</v>
      </c>
      <c r="R18" s="694">
        <v>19.4</v>
      </c>
      <c r="S18" s="665"/>
      <c r="T18" s="689" t="s">
        <v>1138</v>
      </c>
    </row>
    <row r="19" spans="1:20" ht="17.25" customHeight="1">
      <c r="A19" s="612"/>
      <c r="B19" s="685" t="s">
        <v>1139</v>
      </c>
      <c r="C19" s="686"/>
      <c r="D19" s="692">
        <v>33168</v>
      </c>
      <c r="E19" s="693">
        <v>31979</v>
      </c>
      <c r="F19" s="27">
        <f>D19-E19</f>
        <v>1189</v>
      </c>
      <c r="G19" s="28">
        <f>ROUND(F19/E19*100,1)</f>
        <v>3.7</v>
      </c>
      <c r="H19" s="693">
        <f>I19+J19</f>
        <v>85029</v>
      </c>
      <c r="I19" s="693">
        <v>40190</v>
      </c>
      <c r="J19" s="693">
        <v>44839</v>
      </c>
      <c r="K19" s="28">
        <f>ROUND(I19/J19*100,1)</f>
        <v>89.6</v>
      </c>
      <c r="L19" s="693">
        <v>85125</v>
      </c>
      <c r="M19" s="693">
        <v>40510</v>
      </c>
      <c r="N19" s="693">
        <v>44615</v>
      </c>
      <c r="O19" s="28">
        <v>90.8</v>
      </c>
      <c r="P19" s="27">
        <v>-96</v>
      </c>
      <c r="Q19" s="28">
        <v>-0.1</v>
      </c>
      <c r="R19" s="694">
        <v>415.3</v>
      </c>
      <c r="S19" s="665"/>
      <c r="T19" s="689" t="s">
        <v>1140</v>
      </c>
    </row>
    <row r="20" spans="1:20" ht="17.25" customHeight="1">
      <c r="A20" s="612"/>
      <c r="B20" s="685" t="s">
        <v>59</v>
      </c>
      <c r="C20" s="686"/>
      <c r="D20" s="692"/>
      <c r="E20" s="693"/>
      <c r="F20" s="27"/>
      <c r="G20" s="28"/>
      <c r="H20" s="693"/>
      <c r="I20" s="693"/>
      <c r="J20" s="693"/>
      <c r="K20" s="28"/>
      <c r="L20" s="693"/>
      <c r="M20" s="693"/>
      <c r="N20" s="693"/>
      <c r="O20" s="28"/>
      <c r="P20" s="27"/>
      <c r="Q20" s="28"/>
      <c r="R20" s="694"/>
      <c r="S20" s="665"/>
      <c r="T20" s="689" t="s">
        <v>59</v>
      </c>
    </row>
    <row r="21" spans="1:20" ht="17.25" customHeight="1">
      <c r="A21" s="612"/>
      <c r="B21" s="685" t="s">
        <v>1141</v>
      </c>
      <c r="C21" s="686"/>
      <c r="D21" s="692">
        <v>18012</v>
      </c>
      <c r="E21" s="693">
        <v>17469</v>
      </c>
      <c r="F21" s="27">
        <f>D21-E21</f>
        <v>543</v>
      </c>
      <c r="G21" s="28">
        <f>ROUND(F21/E21*100,1)</f>
        <v>3.1</v>
      </c>
      <c r="H21" s="693">
        <f>I21+J21</f>
        <v>43395</v>
      </c>
      <c r="I21" s="693">
        <v>21787</v>
      </c>
      <c r="J21" s="693">
        <v>21608</v>
      </c>
      <c r="K21" s="28">
        <f>ROUND(I21/J21*100,1)</f>
        <v>100.8</v>
      </c>
      <c r="L21" s="693">
        <v>44176</v>
      </c>
      <c r="M21" s="693">
        <v>22279</v>
      </c>
      <c r="N21" s="693">
        <v>21897</v>
      </c>
      <c r="O21" s="28">
        <v>101.7</v>
      </c>
      <c r="P21" s="27">
        <v>-781</v>
      </c>
      <c r="Q21" s="28">
        <v>-1.8</v>
      </c>
      <c r="R21" s="694">
        <v>92.2</v>
      </c>
      <c r="S21" s="665"/>
      <c r="T21" s="689" t="s">
        <v>1142</v>
      </c>
    </row>
    <row r="22" spans="1:20" ht="17.25" customHeight="1">
      <c r="A22" s="612"/>
      <c r="B22" s="685" t="s">
        <v>1143</v>
      </c>
      <c r="C22" s="686"/>
      <c r="D22" s="692">
        <v>11767</v>
      </c>
      <c r="E22" s="693">
        <v>11624</v>
      </c>
      <c r="F22" s="27">
        <f>D22-E22</f>
        <v>143</v>
      </c>
      <c r="G22" s="28">
        <f>ROUND(F22/E22*100,1)</f>
        <v>1.2</v>
      </c>
      <c r="H22" s="693">
        <f>I22+J22</f>
        <v>28325</v>
      </c>
      <c r="I22" s="693">
        <v>13679</v>
      </c>
      <c r="J22" s="693">
        <v>14646</v>
      </c>
      <c r="K22" s="28">
        <f>ROUND(I22/J22*100,1)</f>
        <v>93.4</v>
      </c>
      <c r="L22" s="693">
        <v>30060</v>
      </c>
      <c r="M22" s="693">
        <v>14486</v>
      </c>
      <c r="N22" s="693">
        <v>15574</v>
      </c>
      <c r="O22" s="28">
        <v>93</v>
      </c>
      <c r="P22" s="27">
        <v>-1735</v>
      </c>
      <c r="Q22" s="28">
        <v>-5.8</v>
      </c>
      <c r="R22" s="694">
        <v>95.3</v>
      </c>
      <c r="S22" s="665"/>
      <c r="T22" s="689" t="s">
        <v>1144</v>
      </c>
    </row>
    <row r="23" spans="1:20" ht="17.25" customHeight="1">
      <c r="A23" s="612"/>
      <c r="B23" s="685" t="s">
        <v>1145</v>
      </c>
      <c r="C23" s="686"/>
      <c r="D23" s="692">
        <v>70368</v>
      </c>
      <c r="E23" s="693">
        <v>65517</v>
      </c>
      <c r="F23" s="27">
        <f>D23-E23</f>
        <v>4851</v>
      </c>
      <c r="G23" s="28">
        <f>ROUND(F23/E23*100,1)</f>
        <v>7.4</v>
      </c>
      <c r="H23" s="693">
        <f>I23+J23</f>
        <v>172086</v>
      </c>
      <c r="I23" s="693">
        <v>84105</v>
      </c>
      <c r="J23" s="693">
        <v>87981</v>
      </c>
      <c r="K23" s="28">
        <f>ROUND(I23/J23*100,1)</f>
        <v>95.6</v>
      </c>
      <c r="L23" s="693">
        <v>169328</v>
      </c>
      <c r="M23" s="693">
        <v>82654</v>
      </c>
      <c r="N23" s="693">
        <v>86674</v>
      </c>
      <c r="O23" s="28">
        <v>95.4</v>
      </c>
      <c r="P23" s="27">
        <v>2758</v>
      </c>
      <c r="Q23" s="28">
        <v>1.6</v>
      </c>
      <c r="R23" s="694">
        <v>306.7</v>
      </c>
      <c r="S23" s="665"/>
      <c r="T23" s="689" t="s">
        <v>1146</v>
      </c>
    </row>
    <row r="24" spans="1:20" ht="17.25" customHeight="1">
      <c r="A24" s="612"/>
      <c r="B24" s="685" t="s">
        <v>1147</v>
      </c>
      <c r="C24" s="686"/>
      <c r="D24" s="692">
        <v>17964</v>
      </c>
      <c r="E24" s="693">
        <v>17638</v>
      </c>
      <c r="F24" s="27">
        <f>D24-E24</f>
        <v>326</v>
      </c>
      <c r="G24" s="28">
        <f>ROUND(F24/E24*100,1)</f>
        <v>1.8</v>
      </c>
      <c r="H24" s="693">
        <f>I24+J24</f>
        <v>43774</v>
      </c>
      <c r="I24" s="693">
        <v>21658</v>
      </c>
      <c r="J24" s="693">
        <v>22116</v>
      </c>
      <c r="K24" s="28">
        <f>ROUND(I24/J24*100,1)</f>
        <v>97.9</v>
      </c>
      <c r="L24" s="693">
        <v>45754</v>
      </c>
      <c r="M24" s="693">
        <v>22559</v>
      </c>
      <c r="N24" s="693">
        <v>23195</v>
      </c>
      <c r="O24" s="28">
        <v>97.3</v>
      </c>
      <c r="P24" s="27">
        <v>-1980</v>
      </c>
      <c r="Q24" s="28">
        <v>-4.3</v>
      </c>
      <c r="R24" s="694">
        <v>57.5</v>
      </c>
      <c r="S24" s="665"/>
      <c r="T24" s="689" t="s">
        <v>1148</v>
      </c>
    </row>
    <row r="25" spans="1:20" ht="17.25" customHeight="1">
      <c r="A25" s="612"/>
      <c r="B25" s="685" t="s">
        <v>1149</v>
      </c>
      <c r="C25" s="686"/>
      <c r="D25" s="692">
        <v>12437</v>
      </c>
      <c r="E25" s="693">
        <v>12771</v>
      </c>
      <c r="F25" s="27">
        <f>D25-E25</f>
        <v>-334</v>
      </c>
      <c r="G25" s="28">
        <f>ROUND(F25/E25*100,1)</f>
        <v>-2.6</v>
      </c>
      <c r="H25" s="693">
        <f>I25+J25</f>
        <v>31183</v>
      </c>
      <c r="I25" s="693">
        <v>14952</v>
      </c>
      <c r="J25" s="693">
        <v>16231</v>
      </c>
      <c r="K25" s="28">
        <f>ROUND(I25/J25*100,1)</f>
        <v>92.1</v>
      </c>
      <c r="L25" s="693">
        <v>33434</v>
      </c>
      <c r="M25" s="693">
        <v>16145</v>
      </c>
      <c r="N25" s="693">
        <v>17289</v>
      </c>
      <c r="O25" s="28">
        <v>93.4</v>
      </c>
      <c r="P25" s="27">
        <v>-2251</v>
      </c>
      <c r="Q25" s="28">
        <v>-6.7</v>
      </c>
      <c r="R25" s="694">
        <v>112.3</v>
      </c>
      <c r="S25" s="665"/>
      <c r="T25" s="689" t="s">
        <v>1150</v>
      </c>
    </row>
    <row r="26" spans="1:20" ht="17.25" customHeight="1">
      <c r="A26" s="612"/>
      <c r="B26" s="685" t="s">
        <v>59</v>
      </c>
      <c r="C26" s="686"/>
      <c r="D26" s="692"/>
      <c r="E26" s="693"/>
      <c r="F26" s="27"/>
      <c r="G26" s="28"/>
      <c r="H26" s="693"/>
      <c r="I26" s="693"/>
      <c r="J26" s="693"/>
      <c r="K26" s="28"/>
      <c r="L26" s="693"/>
      <c r="M26" s="693"/>
      <c r="N26" s="693"/>
      <c r="O26" s="28"/>
      <c r="P26" s="27"/>
      <c r="Q26" s="28"/>
      <c r="R26" s="694"/>
      <c r="S26" s="665"/>
      <c r="T26" s="689" t="s">
        <v>59</v>
      </c>
    </row>
    <row r="27" spans="1:20" ht="17.25" customHeight="1">
      <c r="A27" s="612"/>
      <c r="B27" s="685" t="s">
        <v>1151</v>
      </c>
      <c r="C27" s="686"/>
      <c r="D27" s="692">
        <v>8692</v>
      </c>
      <c r="E27" s="693">
        <v>9121</v>
      </c>
      <c r="F27" s="27">
        <f>D27-E27</f>
        <v>-429</v>
      </c>
      <c r="G27" s="28">
        <f>ROUND(F27/E27*100,1)</f>
        <v>-4.7</v>
      </c>
      <c r="H27" s="693">
        <f>I27+J27</f>
        <v>21026</v>
      </c>
      <c r="I27" s="693">
        <v>9834</v>
      </c>
      <c r="J27" s="693">
        <v>11192</v>
      </c>
      <c r="K27" s="28">
        <f>ROUND(I27/J27*100,1)</f>
        <v>87.9</v>
      </c>
      <c r="L27" s="693">
        <v>22931</v>
      </c>
      <c r="M27" s="693">
        <v>10985</v>
      </c>
      <c r="N27" s="693">
        <v>11946</v>
      </c>
      <c r="O27" s="28">
        <v>92</v>
      </c>
      <c r="P27" s="27">
        <v>-1905</v>
      </c>
      <c r="Q27" s="28">
        <v>-8.3</v>
      </c>
      <c r="R27" s="694">
        <v>24.3</v>
      </c>
      <c r="S27" s="665"/>
      <c r="T27" s="689" t="s">
        <v>1152</v>
      </c>
    </row>
    <row r="28" spans="1:20" ht="17.25" customHeight="1">
      <c r="A28" s="612"/>
      <c r="B28" s="685" t="s">
        <v>1153</v>
      </c>
      <c r="C28" s="686"/>
      <c r="D28" s="692">
        <v>47658</v>
      </c>
      <c r="E28" s="693">
        <v>42856</v>
      </c>
      <c r="F28" s="27">
        <f>D28-E28</f>
        <v>4802</v>
      </c>
      <c r="G28" s="28">
        <f>ROUND(F28/E28*100,1)</f>
        <v>11.2</v>
      </c>
      <c r="H28" s="693">
        <f>I28+J28</f>
        <v>123877</v>
      </c>
      <c r="I28" s="693">
        <v>60115</v>
      </c>
      <c r="J28" s="693">
        <v>63762</v>
      </c>
      <c r="K28" s="28">
        <f>ROUND(I28/J28*100,1)</f>
        <v>94.3</v>
      </c>
      <c r="L28" s="693">
        <v>115495</v>
      </c>
      <c r="M28" s="693">
        <v>56778</v>
      </c>
      <c r="N28" s="693">
        <v>58717</v>
      </c>
      <c r="O28" s="28">
        <v>96.7</v>
      </c>
      <c r="P28" s="27">
        <v>8382</v>
      </c>
      <c r="Q28" s="28">
        <v>7.3</v>
      </c>
      <c r="R28" s="694">
        <v>660.4</v>
      </c>
      <c r="S28" s="665"/>
      <c r="T28" s="689" t="s">
        <v>1154</v>
      </c>
    </row>
    <row r="29" spans="1:20" ht="17.25" customHeight="1">
      <c r="A29" s="612"/>
      <c r="B29" s="685" t="s">
        <v>1155</v>
      </c>
      <c r="C29" s="686"/>
      <c r="D29" s="692">
        <v>6635</v>
      </c>
      <c r="E29" s="693">
        <v>6884</v>
      </c>
      <c r="F29" s="27">
        <f>D29-E29</f>
        <v>-249</v>
      </c>
      <c r="G29" s="28">
        <f>ROUND(F29/E29*100,1)</f>
        <v>-3.6</v>
      </c>
      <c r="H29" s="693">
        <f>I29+J29</f>
        <v>15753</v>
      </c>
      <c r="I29" s="693">
        <v>7327</v>
      </c>
      <c r="J29" s="693">
        <v>8426</v>
      </c>
      <c r="K29" s="28">
        <f>ROUND(I29/J29*100,1)</f>
        <v>87</v>
      </c>
      <c r="L29" s="693">
        <v>17351</v>
      </c>
      <c r="M29" s="693">
        <v>8123</v>
      </c>
      <c r="N29" s="693">
        <v>9228</v>
      </c>
      <c r="O29" s="28">
        <v>88</v>
      </c>
      <c r="P29" s="27">
        <v>-1598</v>
      </c>
      <c r="Q29" s="28">
        <v>-9.2</v>
      </c>
      <c r="R29" s="694">
        <v>121.3</v>
      </c>
      <c r="S29" s="665"/>
      <c r="T29" s="689" t="s">
        <v>1156</v>
      </c>
    </row>
    <row r="30" spans="1:20" ht="17.25" customHeight="1">
      <c r="A30" s="612"/>
      <c r="B30" s="685" t="s">
        <v>1157</v>
      </c>
      <c r="C30" s="686"/>
      <c r="D30" s="692">
        <v>12085</v>
      </c>
      <c r="E30" s="693">
        <v>12386</v>
      </c>
      <c r="F30" s="27">
        <f>D30-E30</f>
        <v>-301</v>
      </c>
      <c r="G30" s="28">
        <f>ROUND(F30/E30*100,1)</f>
        <v>-2.4</v>
      </c>
      <c r="H30" s="693">
        <f>I30+J30</f>
        <v>28476</v>
      </c>
      <c r="I30" s="693">
        <v>13754</v>
      </c>
      <c r="J30" s="693">
        <v>14722</v>
      </c>
      <c r="K30" s="28">
        <f>ROUND(I30/J30*100,1)</f>
        <v>93.4</v>
      </c>
      <c r="L30" s="693">
        <v>30137</v>
      </c>
      <c r="M30" s="693">
        <v>14873</v>
      </c>
      <c r="N30" s="693">
        <v>15264</v>
      </c>
      <c r="O30" s="28">
        <v>97.4</v>
      </c>
      <c r="P30" s="27">
        <v>-1661</v>
      </c>
      <c r="Q30" s="28">
        <v>-5.5</v>
      </c>
      <c r="R30" s="694">
        <v>34.3</v>
      </c>
      <c r="S30" s="665"/>
      <c r="T30" s="689" t="s">
        <v>1158</v>
      </c>
    </row>
    <row r="31" spans="1:20" ht="17.25" customHeight="1">
      <c r="A31" s="612"/>
      <c r="B31" s="685" t="s">
        <v>1159</v>
      </c>
      <c r="C31" s="686"/>
      <c r="D31" s="692">
        <v>8602</v>
      </c>
      <c r="E31" s="693">
        <v>8551</v>
      </c>
      <c r="F31" s="27">
        <f>D31-E31</f>
        <v>51</v>
      </c>
      <c r="G31" s="28">
        <f>ROUND(F31/E31*100,1)</f>
        <v>0.6</v>
      </c>
      <c r="H31" s="693">
        <f>I31+J31</f>
        <v>23065</v>
      </c>
      <c r="I31" s="693">
        <v>10914</v>
      </c>
      <c r="J31" s="693">
        <v>12151</v>
      </c>
      <c r="K31" s="28">
        <f>ROUND(I31/J31*100,1)</f>
        <v>89.8</v>
      </c>
      <c r="L31" s="693">
        <v>24293</v>
      </c>
      <c r="M31" s="693">
        <v>11537</v>
      </c>
      <c r="N31" s="693">
        <v>12756</v>
      </c>
      <c r="O31" s="28">
        <v>90.4</v>
      </c>
      <c r="P31" s="27">
        <v>-1228</v>
      </c>
      <c r="Q31" s="28">
        <v>-5.1</v>
      </c>
      <c r="R31" s="694">
        <v>38.6</v>
      </c>
      <c r="S31" s="665"/>
      <c r="T31" s="689" t="s">
        <v>1160</v>
      </c>
    </row>
    <row r="32" spans="1:20" ht="17.25" customHeight="1">
      <c r="A32" s="612"/>
      <c r="B32" s="685" t="s">
        <v>59</v>
      </c>
      <c r="C32" s="686"/>
      <c r="D32" s="692"/>
      <c r="E32" s="693"/>
      <c r="F32" s="27"/>
      <c r="G32" s="28"/>
      <c r="H32" s="693"/>
      <c r="I32" s="693"/>
      <c r="J32" s="693"/>
      <c r="K32" s="28"/>
      <c r="L32" s="693"/>
      <c r="M32" s="693"/>
      <c r="N32" s="693"/>
      <c r="O32" s="28"/>
      <c r="P32" s="27"/>
      <c r="Q32" s="28"/>
      <c r="R32" s="694"/>
      <c r="S32" s="665"/>
      <c r="T32" s="689" t="s">
        <v>59</v>
      </c>
    </row>
    <row r="33" spans="1:20" ht="17.25" customHeight="1">
      <c r="A33" s="612"/>
      <c r="B33" s="685" t="s">
        <v>1161</v>
      </c>
      <c r="C33" s="686"/>
      <c r="D33" s="692">
        <v>11219</v>
      </c>
      <c r="E33" s="693">
        <v>10942</v>
      </c>
      <c r="F33" s="27">
        <f>D33-E33</f>
        <v>277</v>
      </c>
      <c r="G33" s="28">
        <f>ROUND(F33/E33*100,1)</f>
        <v>2.5</v>
      </c>
      <c r="H33" s="693">
        <f>I33+J33</f>
        <v>27760</v>
      </c>
      <c r="I33" s="693">
        <v>13372</v>
      </c>
      <c r="J33" s="693">
        <v>14388</v>
      </c>
      <c r="K33" s="28">
        <f>ROUND(I33/J33*100,1)</f>
        <v>92.9</v>
      </c>
      <c r="L33" s="693">
        <v>28749</v>
      </c>
      <c r="M33" s="693">
        <v>13934</v>
      </c>
      <c r="N33" s="693">
        <v>14815</v>
      </c>
      <c r="O33" s="28">
        <v>94.1</v>
      </c>
      <c r="P33" s="27">
        <v>-989</v>
      </c>
      <c r="Q33" s="28">
        <v>-3.4</v>
      </c>
      <c r="R33" s="694">
        <v>88.2</v>
      </c>
      <c r="S33" s="665"/>
      <c r="T33" s="689" t="s">
        <v>1162</v>
      </c>
    </row>
    <row r="34" spans="1:20" ht="17.25" customHeight="1">
      <c r="A34" s="612"/>
      <c r="B34" s="685" t="s">
        <v>1163</v>
      </c>
      <c r="C34" s="686"/>
      <c r="D34" s="692">
        <v>5887</v>
      </c>
      <c r="E34" s="693">
        <v>6266</v>
      </c>
      <c r="F34" s="27">
        <f>D34-E34</f>
        <v>-379</v>
      </c>
      <c r="G34" s="28">
        <f>ROUND(F34/E34*100,1)</f>
        <v>-6</v>
      </c>
      <c r="H34" s="693">
        <f>I34+J34</f>
        <v>13561</v>
      </c>
      <c r="I34" s="693">
        <v>6212</v>
      </c>
      <c r="J34" s="693">
        <v>7349</v>
      </c>
      <c r="K34" s="28">
        <f>ROUND(I34/J34*100,1)</f>
        <v>84.5</v>
      </c>
      <c r="L34" s="693">
        <v>15116</v>
      </c>
      <c r="M34" s="693">
        <v>6985</v>
      </c>
      <c r="N34" s="693">
        <v>8131</v>
      </c>
      <c r="O34" s="28">
        <v>85.9</v>
      </c>
      <c r="P34" s="27">
        <v>-1555</v>
      </c>
      <c r="Q34" s="28">
        <v>-10.3</v>
      </c>
      <c r="R34" s="694">
        <v>44.8</v>
      </c>
      <c r="S34" s="665"/>
      <c r="T34" s="689" t="s">
        <v>1164</v>
      </c>
    </row>
    <row r="35" spans="1:20" ht="17.25" customHeight="1">
      <c r="A35" s="612"/>
      <c r="B35" s="685" t="s">
        <v>1165</v>
      </c>
      <c r="C35" s="686"/>
      <c r="D35" s="692">
        <v>12222</v>
      </c>
      <c r="E35" s="693">
        <v>12148</v>
      </c>
      <c r="F35" s="27">
        <f>D35-E35</f>
        <v>74</v>
      </c>
      <c r="G35" s="28">
        <f>ROUND(F35/E35*100,1)</f>
        <v>0.6</v>
      </c>
      <c r="H35" s="693">
        <f>I35+J35</f>
        <v>33150</v>
      </c>
      <c r="I35" s="693">
        <v>15819</v>
      </c>
      <c r="J35" s="693">
        <v>17331</v>
      </c>
      <c r="K35" s="28">
        <f>ROUND(I35/J35*100,1)</f>
        <v>91.3</v>
      </c>
      <c r="L35" s="693">
        <v>34934</v>
      </c>
      <c r="M35" s="693">
        <v>16736</v>
      </c>
      <c r="N35" s="693">
        <v>18198</v>
      </c>
      <c r="O35" s="28">
        <v>92</v>
      </c>
      <c r="P35" s="27">
        <v>-1784</v>
      </c>
      <c r="Q35" s="28">
        <v>-5.1</v>
      </c>
      <c r="R35" s="694">
        <v>80.3</v>
      </c>
      <c r="S35" s="665"/>
      <c r="T35" s="689" t="s">
        <v>1166</v>
      </c>
    </row>
    <row r="36" spans="1:20" ht="17.25" customHeight="1">
      <c r="A36" s="612"/>
      <c r="B36" s="685" t="s">
        <v>1167</v>
      </c>
      <c r="C36" s="686"/>
      <c r="D36" s="692">
        <v>33532</v>
      </c>
      <c r="E36" s="693">
        <v>30071</v>
      </c>
      <c r="F36" s="27">
        <f>D36-E36</f>
        <v>3461</v>
      </c>
      <c r="G36" s="28">
        <f>ROUND(F36/E36*100,1)</f>
        <v>11.5</v>
      </c>
      <c r="H36" s="693">
        <f>I36+J36</f>
        <v>88897</v>
      </c>
      <c r="I36" s="693">
        <v>46155</v>
      </c>
      <c r="J36" s="693">
        <v>42742</v>
      </c>
      <c r="K36" s="28">
        <f>ROUND(I36/J36*100,1)</f>
        <v>108</v>
      </c>
      <c r="L36" s="693">
        <v>84866</v>
      </c>
      <c r="M36" s="693">
        <v>44237</v>
      </c>
      <c r="N36" s="693">
        <v>40629</v>
      </c>
      <c r="O36" s="28">
        <v>108.9</v>
      </c>
      <c r="P36" s="27">
        <v>4031</v>
      </c>
      <c r="Q36" s="28">
        <v>4.7</v>
      </c>
      <c r="R36" s="694">
        <v>149.4</v>
      </c>
      <c r="S36" s="665"/>
      <c r="T36" s="689" t="s">
        <v>1168</v>
      </c>
    </row>
    <row r="37" spans="1:20" ht="17.25" customHeight="1">
      <c r="A37" s="612"/>
      <c r="B37" s="685" t="s">
        <v>1169</v>
      </c>
      <c r="C37" s="686"/>
      <c r="D37" s="692">
        <v>18768</v>
      </c>
      <c r="E37" s="693">
        <v>18483</v>
      </c>
      <c r="F37" s="27">
        <f>D37-E37</f>
        <v>285</v>
      </c>
      <c r="G37" s="28">
        <f>ROUND(F37/E37*100,1)</f>
        <v>1.5</v>
      </c>
      <c r="H37" s="693">
        <f>I37+J37</f>
        <v>46861</v>
      </c>
      <c r="I37" s="693">
        <v>22095</v>
      </c>
      <c r="J37" s="693">
        <v>24766</v>
      </c>
      <c r="K37" s="28">
        <f>ROUND(I37/J37*100,1)</f>
        <v>89.2</v>
      </c>
      <c r="L37" s="693">
        <v>48425</v>
      </c>
      <c r="M37" s="693">
        <v>22835</v>
      </c>
      <c r="N37" s="693">
        <v>25590</v>
      </c>
      <c r="O37" s="28">
        <v>89.2</v>
      </c>
      <c r="P37" s="27">
        <v>-1564</v>
      </c>
      <c r="Q37" s="28">
        <v>-3.2</v>
      </c>
      <c r="R37" s="694">
        <v>404.6</v>
      </c>
      <c r="S37" s="665"/>
      <c r="T37" s="689" t="s">
        <v>1170</v>
      </c>
    </row>
    <row r="38" spans="1:20" ht="17.25" customHeight="1">
      <c r="A38" s="612"/>
      <c r="B38" s="685" t="s">
        <v>59</v>
      </c>
      <c r="C38" s="686"/>
      <c r="D38" s="692"/>
      <c r="E38" s="693"/>
      <c r="F38" s="27"/>
      <c r="G38" s="28"/>
      <c r="H38" s="693"/>
      <c r="I38" s="693"/>
      <c r="J38" s="693"/>
      <c r="K38" s="28"/>
      <c r="L38" s="693"/>
      <c r="M38" s="693"/>
      <c r="N38" s="693"/>
      <c r="O38" s="28"/>
      <c r="P38" s="27"/>
      <c r="Q38" s="28"/>
      <c r="R38" s="694"/>
      <c r="S38" s="665"/>
      <c r="T38" s="689" t="s">
        <v>59</v>
      </c>
    </row>
    <row r="39" spans="1:20" ht="17.25" customHeight="1">
      <c r="A39" s="612"/>
      <c r="B39" s="685" t="s">
        <v>1171</v>
      </c>
      <c r="C39" s="686"/>
      <c r="D39" s="692">
        <v>8448</v>
      </c>
      <c r="E39" s="693">
        <v>8179</v>
      </c>
      <c r="F39" s="27">
        <f>D39-E39</f>
        <v>269</v>
      </c>
      <c r="G39" s="28">
        <f>ROUND(F39/E39*100,1)</f>
        <v>3.3</v>
      </c>
      <c r="H39" s="693">
        <f>I39+J39</f>
        <v>21072</v>
      </c>
      <c r="I39" s="693">
        <v>9978</v>
      </c>
      <c r="J39" s="693">
        <v>11094</v>
      </c>
      <c r="K39" s="28">
        <f>ROUND(I39/J39*100,1)</f>
        <v>89.9</v>
      </c>
      <c r="L39" s="693">
        <v>21722</v>
      </c>
      <c r="M39" s="693">
        <v>10357</v>
      </c>
      <c r="N39" s="693">
        <v>11365</v>
      </c>
      <c r="O39" s="28">
        <v>91.1</v>
      </c>
      <c r="P39" s="27">
        <v>-650</v>
      </c>
      <c r="Q39" s="28">
        <v>-3</v>
      </c>
      <c r="R39" s="694">
        <v>267.8</v>
      </c>
      <c r="S39" s="665"/>
      <c r="T39" s="689" t="s">
        <v>1172</v>
      </c>
    </row>
    <row r="40" spans="1:20" ht="17.25" customHeight="1">
      <c r="A40" s="612"/>
      <c r="B40" s="685" t="s">
        <v>1173</v>
      </c>
      <c r="C40" s="686"/>
      <c r="D40" s="692">
        <v>2579</v>
      </c>
      <c r="E40" s="693">
        <v>2814</v>
      </c>
      <c r="F40" s="27">
        <f>D40-E40</f>
        <v>-235</v>
      </c>
      <c r="G40" s="28">
        <f>ROUND(F40/E40*100,1)</f>
        <v>-8.4</v>
      </c>
      <c r="H40" s="693">
        <f>I40+J40</f>
        <v>5941</v>
      </c>
      <c r="I40" s="693">
        <v>2695</v>
      </c>
      <c r="J40" s="693">
        <v>3246</v>
      </c>
      <c r="K40" s="28">
        <f>ROUND(I40/J40*100,1)</f>
        <v>83</v>
      </c>
      <c r="L40" s="693">
        <v>6867</v>
      </c>
      <c r="M40" s="693">
        <v>3195</v>
      </c>
      <c r="N40" s="693">
        <v>3672</v>
      </c>
      <c r="O40" s="28">
        <v>87</v>
      </c>
      <c r="P40" s="27">
        <v>-926</v>
      </c>
      <c r="Q40" s="28">
        <v>-13.5</v>
      </c>
      <c r="R40" s="694">
        <v>106.1</v>
      </c>
      <c r="S40" s="665"/>
      <c r="T40" s="689" t="s">
        <v>1174</v>
      </c>
    </row>
    <row r="41" spans="1:20" ht="17.25" customHeight="1">
      <c r="A41" s="612"/>
      <c r="B41" s="685" t="s">
        <v>1175</v>
      </c>
      <c r="C41" s="686"/>
      <c r="D41" s="692">
        <v>10945</v>
      </c>
      <c r="E41" s="693">
        <v>10746</v>
      </c>
      <c r="F41" s="27">
        <f>D41-E41</f>
        <v>199</v>
      </c>
      <c r="G41" s="28">
        <f>ROUND(F41/E41*100,1)</f>
        <v>1.9</v>
      </c>
      <c r="H41" s="693">
        <f>I41+J41</f>
        <v>27579</v>
      </c>
      <c r="I41" s="693">
        <v>12906</v>
      </c>
      <c r="J41" s="693">
        <v>14673</v>
      </c>
      <c r="K41" s="28">
        <f>ROUND(I41/J41*100,1)</f>
        <v>88</v>
      </c>
      <c r="L41" s="693">
        <v>28770</v>
      </c>
      <c r="M41" s="693">
        <v>13376</v>
      </c>
      <c r="N41" s="693">
        <v>15394</v>
      </c>
      <c r="O41" s="28">
        <v>86.9</v>
      </c>
      <c r="P41" s="27">
        <v>-1191</v>
      </c>
      <c r="Q41" s="28">
        <v>-4.1</v>
      </c>
      <c r="R41" s="694">
        <v>52.1</v>
      </c>
      <c r="S41" s="665"/>
      <c r="T41" s="689" t="s">
        <v>1176</v>
      </c>
    </row>
    <row r="42" spans="1:20" ht="17.25" customHeight="1">
      <c r="A42" s="612"/>
      <c r="B42" s="685" t="s">
        <v>1177</v>
      </c>
      <c r="C42" s="686"/>
      <c r="D42" s="692">
        <v>9914</v>
      </c>
      <c r="E42" s="693">
        <v>9310</v>
      </c>
      <c r="F42" s="27">
        <f>D42-E42</f>
        <v>604</v>
      </c>
      <c r="G42" s="28">
        <f>ROUND(F42/E42*100,1)</f>
        <v>6.5</v>
      </c>
      <c r="H42" s="693">
        <f>I42+J42</f>
        <v>26112</v>
      </c>
      <c r="I42" s="693">
        <v>12400</v>
      </c>
      <c r="J42" s="693">
        <v>13712</v>
      </c>
      <c r="K42" s="28">
        <f>ROUND(I42/J42*100,1)</f>
        <v>90.4</v>
      </c>
      <c r="L42" s="693">
        <v>26046</v>
      </c>
      <c r="M42" s="693">
        <v>12455</v>
      </c>
      <c r="N42" s="693">
        <v>13591</v>
      </c>
      <c r="O42" s="28">
        <v>91.6</v>
      </c>
      <c r="P42" s="27">
        <v>66</v>
      </c>
      <c r="Q42" s="28">
        <v>0.3</v>
      </c>
      <c r="R42" s="694">
        <v>43.5</v>
      </c>
      <c r="S42" s="665"/>
      <c r="T42" s="689" t="s">
        <v>1178</v>
      </c>
    </row>
    <row r="43" spans="1:20" ht="17.25" customHeight="1">
      <c r="A43" s="612"/>
      <c r="B43" s="685" t="s">
        <v>1179</v>
      </c>
      <c r="C43" s="686"/>
      <c r="D43" s="692">
        <v>21641</v>
      </c>
      <c r="E43" s="693">
        <v>21259</v>
      </c>
      <c r="F43" s="27">
        <f>D43-E43</f>
        <v>382</v>
      </c>
      <c r="G43" s="28">
        <f>ROUND(F43/E43*100,1)</f>
        <v>1.8</v>
      </c>
      <c r="H43" s="693">
        <f>I43+J43</f>
        <v>54761</v>
      </c>
      <c r="I43" s="693">
        <v>26115</v>
      </c>
      <c r="J43" s="693">
        <v>28646</v>
      </c>
      <c r="K43" s="28">
        <f>ROUND(I43/J43*100,1)</f>
        <v>91.2</v>
      </c>
      <c r="L43" s="693">
        <v>56892</v>
      </c>
      <c r="M43" s="693">
        <v>27525</v>
      </c>
      <c r="N43" s="693">
        <v>29367</v>
      </c>
      <c r="O43" s="28">
        <v>93.7</v>
      </c>
      <c r="P43" s="27">
        <v>-2131</v>
      </c>
      <c r="Q43" s="28">
        <v>-3.7</v>
      </c>
      <c r="R43" s="694">
        <v>258.2</v>
      </c>
      <c r="S43" s="665"/>
      <c r="T43" s="689" t="s">
        <v>1180</v>
      </c>
    </row>
    <row r="44" spans="1:20" ht="17.25" customHeight="1">
      <c r="A44" s="612"/>
      <c r="B44" s="685" t="s">
        <v>59</v>
      </c>
      <c r="C44" s="686"/>
      <c r="D44" s="692"/>
      <c r="E44" s="693"/>
      <c r="F44" s="27"/>
      <c r="G44" s="28"/>
      <c r="H44" s="693"/>
      <c r="I44" s="693"/>
      <c r="J44" s="693"/>
      <c r="K44" s="28"/>
      <c r="L44" s="693"/>
      <c r="M44" s="693"/>
      <c r="N44" s="693"/>
      <c r="O44" s="28"/>
      <c r="P44" s="27"/>
      <c r="Q44" s="28"/>
      <c r="R44" s="694"/>
      <c r="S44" s="665"/>
      <c r="T44" s="689" t="s">
        <v>59</v>
      </c>
    </row>
    <row r="45" spans="1:20" ht="17.25" customHeight="1">
      <c r="A45" s="612"/>
      <c r="B45" s="685" t="s">
        <v>1181</v>
      </c>
      <c r="C45" s="686"/>
      <c r="D45" s="692">
        <v>23660</v>
      </c>
      <c r="E45" s="693">
        <v>21383</v>
      </c>
      <c r="F45" s="27">
        <f>D45-E45</f>
        <v>2277</v>
      </c>
      <c r="G45" s="28">
        <f>ROUND(F45/E45*100,1)</f>
        <v>10.6</v>
      </c>
      <c r="H45" s="693">
        <f>I45+J45</f>
        <v>65239</v>
      </c>
      <c r="I45" s="693">
        <v>32503</v>
      </c>
      <c r="J45" s="693">
        <v>32736</v>
      </c>
      <c r="K45" s="28">
        <f>ROUND(I45/J45*100,1)</f>
        <v>99.3</v>
      </c>
      <c r="L45" s="693">
        <v>62351</v>
      </c>
      <c r="M45" s="693">
        <v>31376</v>
      </c>
      <c r="N45" s="693">
        <v>30975</v>
      </c>
      <c r="O45" s="28">
        <v>101.3</v>
      </c>
      <c r="P45" s="27">
        <v>2888</v>
      </c>
      <c r="Q45" s="28">
        <v>4.6</v>
      </c>
      <c r="R45" s="694">
        <v>221.2</v>
      </c>
      <c r="S45" s="665"/>
      <c r="T45" s="689" t="s">
        <v>1182</v>
      </c>
    </row>
    <row r="46" spans="1:20" ht="17.25" customHeight="1">
      <c r="A46" s="612"/>
      <c r="B46" s="685" t="s">
        <v>1183</v>
      </c>
      <c r="C46" s="686"/>
      <c r="D46" s="692">
        <v>13843</v>
      </c>
      <c r="E46" s="693">
        <v>12632</v>
      </c>
      <c r="F46" s="27">
        <f>D46-E46</f>
        <v>1211</v>
      </c>
      <c r="G46" s="28">
        <f>ROUND(F46/E46*100,1)</f>
        <v>9.6</v>
      </c>
      <c r="H46" s="693">
        <f>I46+J46</f>
        <v>35042</v>
      </c>
      <c r="I46" s="693">
        <v>16290</v>
      </c>
      <c r="J46" s="693">
        <v>18752</v>
      </c>
      <c r="K46" s="28">
        <f>ROUND(I46/J46*100,1)</f>
        <v>86.9</v>
      </c>
      <c r="L46" s="693">
        <v>34431</v>
      </c>
      <c r="M46" s="693">
        <v>16180</v>
      </c>
      <c r="N46" s="693">
        <v>18251</v>
      </c>
      <c r="O46" s="28">
        <v>88.7</v>
      </c>
      <c r="P46" s="27">
        <v>611</v>
      </c>
      <c r="Q46" s="28">
        <v>1.8</v>
      </c>
      <c r="R46" s="694">
        <v>205.8</v>
      </c>
      <c r="S46" s="665"/>
      <c r="T46" s="689" t="s">
        <v>1184</v>
      </c>
    </row>
    <row r="47" spans="1:20" ht="17.25" customHeight="1">
      <c r="A47" s="612"/>
      <c r="B47" s="695" t="s">
        <v>1185</v>
      </c>
      <c r="C47" s="696"/>
      <c r="D47" s="692">
        <v>20305</v>
      </c>
      <c r="E47" s="693">
        <v>17521</v>
      </c>
      <c r="F47" s="27">
        <f>D47-E47</f>
        <v>2784</v>
      </c>
      <c r="G47" s="28">
        <f>ROUND(F47/E47*100,1)</f>
        <v>15.9</v>
      </c>
      <c r="H47" s="693">
        <f>I47+J47</f>
        <v>57731</v>
      </c>
      <c r="I47" s="693">
        <v>27975</v>
      </c>
      <c r="J47" s="693">
        <v>29756</v>
      </c>
      <c r="K47" s="28">
        <f>ROUND(I47/J47*100,1)</f>
        <v>94</v>
      </c>
      <c r="L47" s="693">
        <v>53537</v>
      </c>
      <c r="M47" s="693">
        <v>26006</v>
      </c>
      <c r="N47" s="693">
        <v>27531</v>
      </c>
      <c r="O47" s="28">
        <v>94.5</v>
      </c>
      <c r="P47" s="27">
        <v>4194</v>
      </c>
      <c r="Q47" s="28">
        <v>7.8</v>
      </c>
      <c r="R47" s="694">
        <v>487</v>
      </c>
      <c r="S47" s="665"/>
      <c r="T47" s="697" t="s">
        <v>1186</v>
      </c>
    </row>
    <row r="48" spans="1:20" ht="17.25" customHeight="1">
      <c r="A48" s="612"/>
      <c r="B48" s="695" t="s">
        <v>1187</v>
      </c>
      <c r="C48" s="696"/>
      <c r="D48" s="692">
        <v>18688</v>
      </c>
      <c r="E48" s="693">
        <v>16549</v>
      </c>
      <c r="F48" s="27">
        <f>D48-E48</f>
        <v>2139</v>
      </c>
      <c r="G48" s="28">
        <f>ROUND(F48/E48*100,1)</f>
        <v>12.9</v>
      </c>
      <c r="H48" s="693">
        <f>I48+J48</f>
        <v>54567</v>
      </c>
      <c r="I48" s="693">
        <v>26323</v>
      </c>
      <c r="J48" s="693">
        <v>28244</v>
      </c>
      <c r="K48" s="28">
        <f>ROUND(I48/J48*100,1)</f>
        <v>93.2</v>
      </c>
      <c r="L48" s="693">
        <v>52209</v>
      </c>
      <c r="M48" s="693">
        <v>25227</v>
      </c>
      <c r="N48" s="693">
        <v>26982</v>
      </c>
      <c r="O48" s="28">
        <v>93.5</v>
      </c>
      <c r="P48" s="27">
        <v>2358</v>
      </c>
      <c r="Q48" s="28">
        <v>4.5</v>
      </c>
      <c r="R48" s="694">
        <v>463</v>
      </c>
      <c r="S48" s="665"/>
      <c r="T48" s="689" t="s">
        <v>1188</v>
      </c>
    </row>
    <row r="49" spans="1:20" ht="12" customHeight="1">
      <c r="A49" s="647"/>
      <c r="B49" s="648"/>
      <c r="C49" s="649"/>
      <c r="D49" s="698"/>
      <c r="E49" s="699"/>
      <c r="F49" s="648"/>
      <c r="G49" s="648"/>
      <c r="H49" s="699"/>
      <c r="I49" s="699"/>
      <c r="J49" s="699"/>
      <c r="K49" s="648"/>
      <c r="L49" s="699"/>
      <c r="M49" s="699"/>
      <c r="N49" s="699"/>
      <c r="O49" s="648"/>
      <c r="P49" s="648"/>
      <c r="Q49" s="651"/>
      <c r="R49" s="700"/>
      <c r="S49" s="650"/>
      <c r="T49" s="648"/>
    </row>
  </sheetData>
  <mergeCells count="10">
    <mergeCell ref="P4:P5"/>
    <mergeCell ref="D3:G3"/>
    <mergeCell ref="H3:Q3"/>
    <mergeCell ref="H4:K4"/>
    <mergeCell ref="L4:O4"/>
    <mergeCell ref="D4:D5"/>
    <mergeCell ref="E4:E5"/>
    <mergeCell ref="F4:F5"/>
    <mergeCell ref="G4:G5"/>
    <mergeCell ref="Q4:Q5"/>
  </mergeCells>
  <printOptions/>
  <pageMargins left="0.44" right="0.4" top="0.34" bottom="0.62" header="0.512" footer="0.51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7.50390625" defaultRowHeight="13.5"/>
  <cols>
    <col min="1" max="1" width="6.25390625" style="0" customWidth="1"/>
    <col min="2" max="2" width="9.25390625" style="0" customWidth="1"/>
    <col min="3" max="16" width="10.125" style="0" customWidth="1"/>
    <col min="17" max="18" width="8.50390625" style="0" customWidth="1"/>
    <col min="19" max="19" width="6.25390625" style="384" customWidth="1"/>
  </cols>
  <sheetData>
    <row r="1" spans="1:19" s="1" customFormat="1" ht="14.25">
      <c r="A1" s="1" t="s">
        <v>11</v>
      </c>
      <c r="S1" s="701"/>
    </row>
    <row r="2" spans="1:9" ht="8.25" customHeight="1">
      <c r="A2" s="329"/>
      <c r="B2" s="329"/>
      <c r="C2" s="329"/>
      <c r="D2" s="329"/>
      <c r="E2" s="329"/>
      <c r="F2" s="329"/>
      <c r="G2" s="329"/>
      <c r="H2" s="329"/>
      <c r="I2" s="329"/>
    </row>
    <row r="3" spans="1:19" s="703" customFormat="1" ht="17.25" customHeight="1">
      <c r="A3" s="702"/>
      <c r="B3" s="393"/>
      <c r="C3" s="412"/>
      <c r="D3" s="412"/>
      <c r="E3" s="412"/>
      <c r="F3" s="412"/>
      <c r="G3" s="412"/>
      <c r="H3" s="412"/>
      <c r="I3" s="394"/>
      <c r="J3" s="393"/>
      <c r="K3" s="412"/>
      <c r="L3" s="412"/>
      <c r="M3" s="412"/>
      <c r="N3" s="412"/>
      <c r="O3" s="412"/>
      <c r="P3" s="394"/>
      <c r="Q3" s="702"/>
      <c r="R3" s="702"/>
      <c r="S3" s="394"/>
    </row>
    <row r="4" spans="1:19" s="703" customFormat="1" ht="17.25" customHeight="1">
      <c r="A4" s="391" t="s">
        <v>1189</v>
      </c>
      <c r="B4" s="392"/>
      <c r="C4" s="284" t="s">
        <v>35</v>
      </c>
      <c r="D4" s="284" t="s">
        <v>1190</v>
      </c>
      <c r="E4" s="284" t="s">
        <v>36</v>
      </c>
      <c r="F4" s="284" t="s">
        <v>1191</v>
      </c>
      <c r="G4" s="284" t="s">
        <v>44</v>
      </c>
      <c r="H4" s="284" t="s">
        <v>1192</v>
      </c>
      <c r="I4" s="396" t="s">
        <v>1193</v>
      </c>
      <c r="J4" s="26" t="s">
        <v>1194</v>
      </c>
      <c r="K4" s="284" t="s">
        <v>45</v>
      </c>
      <c r="L4" s="284" t="s">
        <v>46</v>
      </c>
      <c r="M4" s="284" t="s">
        <v>47</v>
      </c>
      <c r="N4" s="284" t="s">
        <v>48</v>
      </c>
      <c r="O4" s="284" t="s">
        <v>49</v>
      </c>
      <c r="P4" s="396" t="s">
        <v>50</v>
      </c>
      <c r="Q4" s="281"/>
      <c r="R4" s="281"/>
      <c r="S4" s="396"/>
    </row>
    <row r="5" spans="1:19" s="703" customFormat="1" ht="17.25" customHeight="1">
      <c r="A5" s="515"/>
      <c r="B5" s="400"/>
      <c r="C5" s="427"/>
      <c r="D5" s="427"/>
      <c r="E5" s="427"/>
      <c r="F5" s="427"/>
      <c r="G5" s="427"/>
      <c r="H5" s="427"/>
      <c r="I5" s="399"/>
      <c r="J5" s="400"/>
      <c r="K5" s="427"/>
      <c r="L5" s="427"/>
      <c r="M5" s="427"/>
      <c r="N5" s="427"/>
      <c r="O5" s="427"/>
      <c r="P5" s="399"/>
      <c r="Q5" s="515"/>
      <c r="R5" s="515"/>
      <c r="S5" s="399"/>
    </row>
    <row r="6" spans="1:19" s="704" customFormat="1" ht="15" customHeight="1">
      <c r="A6" s="421"/>
      <c r="B6" s="419"/>
      <c r="C6" s="29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394"/>
    </row>
    <row r="7" spans="1:19" s="704" customFormat="1" ht="15" customHeight="1">
      <c r="A7" s="287" t="s">
        <v>1195</v>
      </c>
      <c r="B7" s="294" t="s">
        <v>1196</v>
      </c>
      <c r="C7" s="705" t="s">
        <v>1197</v>
      </c>
      <c r="D7" s="706" t="s">
        <v>1198</v>
      </c>
      <c r="E7" s="706" t="s">
        <v>1199</v>
      </c>
      <c r="F7" s="706" t="s">
        <v>1200</v>
      </c>
      <c r="G7" s="706" t="s">
        <v>1201</v>
      </c>
      <c r="H7" s="706" t="s">
        <v>1202</v>
      </c>
      <c r="I7" s="706" t="s">
        <v>1202</v>
      </c>
      <c r="J7" s="68" t="s">
        <v>1202</v>
      </c>
      <c r="K7" s="68" t="s">
        <v>1203</v>
      </c>
      <c r="L7" s="68" t="s">
        <v>1204</v>
      </c>
      <c r="M7" s="68" t="s">
        <v>1205</v>
      </c>
      <c r="N7" s="68" t="s">
        <v>1206</v>
      </c>
      <c r="O7" s="68" t="s">
        <v>1207</v>
      </c>
      <c r="P7" s="68" t="s">
        <v>1208</v>
      </c>
      <c r="Q7" s="68" t="s">
        <v>59</v>
      </c>
      <c r="R7" s="68"/>
      <c r="S7" s="396" t="s">
        <v>1209</v>
      </c>
    </row>
    <row r="8" spans="1:19" s="704" customFormat="1" ht="15" customHeight="1">
      <c r="A8" s="287"/>
      <c r="B8" s="294"/>
      <c r="C8" s="705" t="s">
        <v>59</v>
      </c>
      <c r="D8" s="706" t="s">
        <v>59</v>
      </c>
      <c r="E8" s="706" t="s">
        <v>59</v>
      </c>
      <c r="F8" s="706" t="s">
        <v>59</v>
      </c>
      <c r="G8" s="706" t="s">
        <v>59</v>
      </c>
      <c r="H8" s="706" t="s">
        <v>59</v>
      </c>
      <c r="I8" s="706" t="s">
        <v>59</v>
      </c>
      <c r="J8" s="68" t="s">
        <v>59</v>
      </c>
      <c r="K8" s="68" t="s">
        <v>59</v>
      </c>
      <c r="L8" s="68" t="s">
        <v>59</v>
      </c>
      <c r="M8" s="68" t="s">
        <v>59</v>
      </c>
      <c r="N8" s="68" t="s">
        <v>59</v>
      </c>
      <c r="O8" s="68" t="s">
        <v>59</v>
      </c>
      <c r="P8" s="68" t="s">
        <v>59</v>
      </c>
      <c r="Q8" s="68" t="s">
        <v>59</v>
      </c>
      <c r="R8" s="68"/>
      <c r="S8" s="396"/>
    </row>
    <row r="9" spans="1:19" s="293" customFormat="1" ht="15" customHeight="1">
      <c r="A9" s="287" t="s">
        <v>1210</v>
      </c>
      <c r="B9" s="295" t="s">
        <v>1211</v>
      </c>
      <c r="C9" s="707" t="s">
        <v>1212</v>
      </c>
      <c r="D9" s="708" t="s">
        <v>1213</v>
      </c>
      <c r="E9" s="708" t="s">
        <v>1214</v>
      </c>
      <c r="F9" s="708" t="s">
        <v>1215</v>
      </c>
      <c r="G9" s="708" t="s">
        <v>1216</v>
      </c>
      <c r="H9" s="708" t="s">
        <v>1217</v>
      </c>
      <c r="I9" s="708" t="s">
        <v>1218</v>
      </c>
      <c r="J9" s="73" t="s">
        <v>1219</v>
      </c>
      <c r="K9" s="73" t="s">
        <v>1220</v>
      </c>
      <c r="L9" s="73" t="s">
        <v>1221</v>
      </c>
      <c r="M9" s="73" t="s">
        <v>1222</v>
      </c>
      <c r="N9" s="73" t="s">
        <v>1223</v>
      </c>
      <c r="O9" s="73" t="s">
        <v>1224</v>
      </c>
      <c r="P9" s="73" t="s">
        <v>1225</v>
      </c>
      <c r="Q9" s="73" t="s">
        <v>59</v>
      </c>
      <c r="R9" s="73"/>
      <c r="S9" s="405" t="s">
        <v>1226</v>
      </c>
    </row>
    <row r="10" spans="1:19" s="704" customFormat="1" ht="15" customHeight="1">
      <c r="A10" s="287"/>
      <c r="B10" s="294"/>
      <c r="C10" s="705" t="s">
        <v>59</v>
      </c>
      <c r="D10" s="706" t="s">
        <v>59</v>
      </c>
      <c r="E10" s="706" t="s">
        <v>59</v>
      </c>
      <c r="F10" s="706" t="s">
        <v>59</v>
      </c>
      <c r="G10" s="706" t="s">
        <v>59</v>
      </c>
      <c r="H10" s="706" t="s">
        <v>59</v>
      </c>
      <c r="I10" s="706" t="s">
        <v>59</v>
      </c>
      <c r="J10" s="68" t="s">
        <v>59</v>
      </c>
      <c r="K10" s="68" t="s">
        <v>59</v>
      </c>
      <c r="L10" s="68" t="s">
        <v>59</v>
      </c>
      <c r="M10" s="68" t="s">
        <v>59</v>
      </c>
      <c r="N10" s="68" t="s">
        <v>59</v>
      </c>
      <c r="O10" s="68" t="s">
        <v>59</v>
      </c>
      <c r="P10" s="68" t="s">
        <v>59</v>
      </c>
      <c r="Q10" s="68" t="s">
        <v>59</v>
      </c>
      <c r="R10" s="68"/>
      <c r="S10" s="396"/>
    </row>
    <row r="11" spans="1:19" s="704" customFormat="1" ht="15" customHeight="1">
      <c r="A11" s="287" t="s">
        <v>1227</v>
      </c>
      <c r="B11" s="294" t="s">
        <v>30</v>
      </c>
      <c r="C11" s="705" t="s">
        <v>1228</v>
      </c>
      <c r="D11" s="706" t="s">
        <v>1229</v>
      </c>
      <c r="E11" s="706" t="s">
        <v>1230</v>
      </c>
      <c r="F11" s="706" t="s">
        <v>1231</v>
      </c>
      <c r="G11" s="706" t="s">
        <v>1232</v>
      </c>
      <c r="H11" s="706" t="s">
        <v>1233</v>
      </c>
      <c r="I11" s="706" t="s">
        <v>1234</v>
      </c>
      <c r="J11" s="68" t="s">
        <v>1235</v>
      </c>
      <c r="K11" s="68" t="s">
        <v>1236</v>
      </c>
      <c r="L11" s="68" t="s">
        <v>1237</v>
      </c>
      <c r="M11" s="68" t="s">
        <v>1238</v>
      </c>
      <c r="N11" s="68" t="s">
        <v>1239</v>
      </c>
      <c r="O11" s="68" t="s">
        <v>1240</v>
      </c>
      <c r="P11" s="68" t="s">
        <v>1241</v>
      </c>
      <c r="Q11" s="68" t="s">
        <v>59</v>
      </c>
      <c r="R11" s="68"/>
      <c r="S11" s="396" t="s">
        <v>1242</v>
      </c>
    </row>
    <row r="12" spans="1:19" s="704" customFormat="1" ht="15" customHeight="1">
      <c r="A12" s="287"/>
      <c r="B12" s="294"/>
      <c r="C12" s="705" t="s">
        <v>59</v>
      </c>
      <c r="D12" s="706" t="s">
        <v>59</v>
      </c>
      <c r="E12" s="706" t="s">
        <v>59</v>
      </c>
      <c r="F12" s="706" t="s">
        <v>59</v>
      </c>
      <c r="G12" s="706" t="s">
        <v>59</v>
      </c>
      <c r="H12" s="706" t="s">
        <v>59</v>
      </c>
      <c r="I12" s="706" t="s">
        <v>59</v>
      </c>
      <c r="J12" s="68" t="s">
        <v>59</v>
      </c>
      <c r="K12" s="68" t="s">
        <v>59</v>
      </c>
      <c r="L12" s="68" t="s">
        <v>59</v>
      </c>
      <c r="M12" s="68" t="s">
        <v>59</v>
      </c>
      <c r="N12" s="68" t="s">
        <v>59</v>
      </c>
      <c r="O12" s="68" t="s">
        <v>59</v>
      </c>
      <c r="P12" s="68" t="s">
        <v>59</v>
      </c>
      <c r="Q12" s="68" t="s">
        <v>59</v>
      </c>
      <c r="R12" s="68"/>
      <c r="S12" s="396"/>
    </row>
    <row r="13" spans="1:19" s="704" customFormat="1" ht="15" customHeight="1">
      <c r="A13" s="287" t="s">
        <v>1243</v>
      </c>
      <c r="B13" s="294" t="s">
        <v>31</v>
      </c>
      <c r="C13" s="705" t="s">
        <v>1244</v>
      </c>
      <c r="D13" s="706" t="s">
        <v>1245</v>
      </c>
      <c r="E13" s="706" t="s">
        <v>1246</v>
      </c>
      <c r="F13" s="706" t="s">
        <v>1247</v>
      </c>
      <c r="G13" s="706" t="s">
        <v>1248</v>
      </c>
      <c r="H13" s="706" t="s">
        <v>1249</v>
      </c>
      <c r="I13" s="706" t="s">
        <v>1250</v>
      </c>
      <c r="J13" s="68" t="s">
        <v>1251</v>
      </c>
      <c r="K13" s="68" t="s">
        <v>1252</v>
      </c>
      <c r="L13" s="68" t="s">
        <v>1253</v>
      </c>
      <c r="M13" s="68" t="s">
        <v>1254</v>
      </c>
      <c r="N13" s="68" t="s">
        <v>1255</v>
      </c>
      <c r="O13" s="68" t="s">
        <v>1256</v>
      </c>
      <c r="P13" s="68" t="s">
        <v>1257</v>
      </c>
      <c r="Q13" s="68" t="s">
        <v>59</v>
      </c>
      <c r="R13" s="68"/>
      <c r="S13" s="396" t="s">
        <v>1258</v>
      </c>
    </row>
    <row r="14" spans="1:19" s="704" customFormat="1" ht="15" customHeight="1">
      <c r="A14" s="508"/>
      <c r="B14" s="709"/>
      <c r="C14" s="705" t="s">
        <v>59</v>
      </c>
      <c r="D14" s="706" t="s">
        <v>59</v>
      </c>
      <c r="E14" s="706" t="s">
        <v>59</v>
      </c>
      <c r="F14" s="706" t="s">
        <v>59</v>
      </c>
      <c r="G14" s="706" t="s">
        <v>59</v>
      </c>
      <c r="H14" s="706" t="s">
        <v>59</v>
      </c>
      <c r="I14" s="706" t="s">
        <v>59</v>
      </c>
      <c r="J14" s="68" t="s">
        <v>59</v>
      </c>
      <c r="K14" s="68" t="s">
        <v>59</v>
      </c>
      <c r="L14" s="68" t="s">
        <v>59</v>
      </c>
      <c r="M14" s="68" t="s">
        <v>59</v>
      </c>
      <c r="N14" s="68" t="s">
        <v>59</v>
      </c>
      <c r="O14" s="68" t="s">
        <v>59</v>
      </c>
      <c r="P14" s="68" t="s">
        <v>59</v>
      </c>
      <c r="Q14" s="68" t="s">
        <v>59</v>
      </c>
      <c r="R14" s="68"/>
      <c r="S14" s="399"/>
    </row>
    <row r="15" spans="1:19" s="704" customFormat="1" ht="15" customHeight="1">
      <c r="A15" s="421"/>
      <c r="B15" s="419"/>
      <c r="C15" s="705" t="s">
        <v>59</v>
      </c>
      <c r="D15" s="706" t="s">
        <v>59</v>
      </c>
      <c r="E15" s="706" t="s">
        <v>59</v>
      </c>
      <c r="F15" s="706" t="s">
        <v>59</v>
      </c>
      <c r="G15" s="706" t="s">
        <v>59</v>
      </c>
      <c r="H15" s="706" t="s">
        <v>59</v>
      </c>
      <c r="I15" s="706" t="s">
        <v>59</v>
      </c>
      <c r="J15" s="68" t="s">
        <v>59</v>
      </c>
      <c r="K15" s="68" t="s">
        <v>59</v>
      </c>
      <c r="L15" s="68" t="s">
        <v>59</v>
      </c>
      <c r="M15" s="68" t="s">
        <v>59</v>
      </c>
      <c r="N15" s="68" t="s">
        <v>59</v>
      </c>
      <c r="O15" s="68" t="s">
        <v>59</v>
      </c>
      <c r="P15" s="68" t="s">
        <v>59</v>
      </c>
      <c r="Q15" s="68" t="s">
        <v>59</v>
      </c>
      <c r="R15" s="68"/>
      <c r="S15" s="394"/>
    </row>
    <row r="16" spans="1:19" s="704" customFormat="1" ht="15" customHeight="1">
      <c r="A16" s="287" t="s">
        <v>1259</v>
      </c>
      <c r="B16" s="294" t="s">
        <v>1196</v>
      </c>
      <c r="C16" s="705" t="s">
        <v>1260</v>
      </c>
      <c r="D16" s="706" t="s">
        <v>1261</v>
      </c>
      <c r="E16" s="706" t="s">
        <v>1262</v>
      </c>
      <c r="F16" s="706" t="s">
        <v>1263</v>
      </c>
      <c r="G16" s="706" t="s">
        <v>1264</v>
      </c>
      <c r="H16" s="706" t="s">
        <v>1202</v>
      </c>
      <c r="I16" s="706" t="s">
        <v>1202</v>
      </c>
      <c r="J16" s="68" t="s">
        <v>1202</v>
      </c>
      <c r="K16" s="68" t="s">
        <v>1265</v>
      </c>
      <c r="L16" s="68" t="s">
        <v>1266</v>
      </c>
      <c r="M16" s="68" t="s">
        <v>1267</v>
      </c>
      <c r="N16" s="68" t="s">
        <v>1268</v>
      </c>
      <c r="O16" s="68" t="s">
        <v>1269</v>
      </c>
      <c r="P16" s="68" t="s">
        <v>1270</v>
      </c>
      <c r="Q16" s="68" t="s">
        <v>59</v>
      </c>
      <c r="R16" s="68"/>
      <c r="S16" s="396" t="s">
        <v>1209</v>
      </c>
    </row>
    <row r="17" spans="1:19" s="704" customFormat="1" ht="15" customHeight="1">
      <c r="A17" s="287"/>
      <c r="B17" s="294"/>
      <c r="C17" s="705" t="s">
        <v>59</v>
      </c>
      <c r="D17" s="706" t="s">
        <v>59</v>
      </c>
      <c r="E17" s="706" t="s">
        <v>59</v>
      </c>
      <c r="F17" s="706" t="s">
        <v>59</v>
      </c>
      <c r="G17" s="706" t="s">
        <v>59</v>
      </c>
      <c r="H17" s="706" t="s">
        <v>59</v>
      </c>
      <c r="I17" s="706" t="s">
        <v>59</v>
      </c>
      <c r="J17" s="68" t="s">
        <v>59</v>
      </c>
      <c r="K17" s="68" t="s">
        <v>59</v>
      </c>
      <c r="L17" s="68" t="s">
        <v>59</v>
      </c>
      <c r="M17" s="68" t="s">
        <v>59</v>
      </c>
      <c r="N17" s="68" t="s">
        <v>59</v>
      </c>
      <c r="O17" s="68" t="s">
        <v>59</v>
      </c>
      <c r="P17" s="68" t="s">
        <v>59</v>
      </c>
      <c r="Q17" s="68" t="s">
        <v>59</v>
      </c>
      <c r="R17" s="68"/>
      <c r="S17" s="396"/>
    </row>
    <row r="18" spans="1:19" s="293" customFormat="1" ht="15" customHeight="1">
      <c r="A18" s="287" t="s">
        <v>1271</v>
      </c>
      <c r="B18" s="295" t="s">
        <v>1211</v>
      </c>
      <c r="C18" s="707" t="s">
        <v>1272</v>
      </c>
      <c r="D18" s="708" t="s">
        <v>1273</v>
      </c>
      <c r="E18" s="708" t="s">
        <v>1274</v>
      </c>
      <c r="F18" s="708" t="s">
        <v>1275</v>
      </c>
      <c r="G18" s="708" t="s">
        <v>1276</v>
      </c>
      <c r="H18" s="708" t="s">
        <v>1277</v>
      </c>
      <c r="I18" s="708" t="s">
        <v>1278</v>
      </c>
      <c r="J18" s="73" t="s">
        <v>1279</v>
      </c>
      <c r="K18" s="73" t="s">
        <v>1280</v>
      </c>
      <c r="L18" s="73" t="s">
        <v>1281</v>
      </c>
      <c r="M18" s="73" t="s">
        <v>1282</v>
      </c>
      <c r="N18" s="73" t="s">
        <v>1283</v>
      </c>
      <c r="O18" s="73" t="s">
        <v>1284</v>
      </c>
      <c r="P18" s="73" t="s">
        <v>1285</v>
      </c>
      <c r="Q18" s="73" t="s">
        <v>59</v>
      </c>
      <c r="R18" s="73"/>
      <c r="S18" s="405" t="s">
        <v>1226</v>
      </c>
    </row>
    <row r="19" spans="1:19" s="704" customFormat="1" ht="15" customHeight="1">
      <c r="A19" s="287"/>
      <c r="B19" s="294"/>
      <c r="C19" s="705" t="s">
        <v>59</v>
      </c>
      <c r="D19" s="706" t="s">
        <v>59</v>
      </c>
      <c r="E19" s="706" t="s">
        <v>59</v>
      </c>
      <c r="F19" s="706" t="s">
        <v>59</v>
      </c>
      <c r="G19" s="706" t="s">
        <v>59</v>
      </c>
      <c r="H19" s="706" t="s">
        <v>59</v>
      </c>
      <c r="I19" s="706" t="s">
        <v>59</v>
      </c>
      <c r="J19" s="68" t="s">
        <v>59</v>
      </c>
      <c r="K19" s="68" t="s">
        <v>59</v>
      </c>
      <c r="L19" s="68" t="s">
        <v>59</v>
      </c>
      <c r="M19" s="68" t="s">
        <v>59</v>
      </c>
      <c r="N19" s="68" t="s">
        <v>59</v>
      </c>
      <c r="O19" s="68" t="s">
        <v>59</v>
      </c>
      <c r="P19" s="68" t="s">
        <v>59</v>
      </c>
      <c r="Q19" s="68" t="s">
        <v>59</v>
      </c>
      <c r="R19" s="68"/>
      <c r="S19" s="396"/>
    </row>
    <row r="20" spans="1:19" s="704" customFormat="1" ht="15" customHeight="1">
      <c r="A20" s="287" t="s">
        <v>1286</v>
      </c>
      <c r="B20" s="294" t="s">
        <v>30</v>
      </c>
      <c r="C20" s="705" t="s">
        <v>1287</v>
      </c>
      <c r="D20" s="706" t="s">
        <v>1288</v>
      </c>
      <c r="E20" s="706" t="s">
        <v>1289</v>
      </c>
      <c r="F20" s="706" t="s">
        <v>1290</v>
      </c>
      <c r="G20" s="706" t="s">
        <v>1291</v>
      </c>
      <c r="H20" s="706" t="s">
        <v>1292</v>
      </c>
      <c r="I20" s="706" t="s">
        <v>1293</v>
      </c>
      <c r="J20" s="68" t="s">
        <v>1294</v>
      </c>
      <c r="K20" s="68" t="s">
        <v>1295</v>
      </c>
      <c r="L20" s="68" t="s">
        <v>1296</v>
      </c>
      <c r="M20" s="68" t="s">
        <v>1297</v>
      </c>
      <c r="N20" s="68" t="s">
        <v>1298</v>
      </c>
      <c r="O20" s="68" t="s">
        <v>1299</v>
      </c>
      <c r="P20" s="68" t="s">
        <v>1300</v>
      </c>
      <c r="Q20" s="68" t="s">
        <v>59</v>
      </c>
      <c r="R20" s="68"/>
      <c r="S20" s="396" t="s">
        <v>1242</v>
      </c>
    </row>
    <row r="21" spans="1:19" s="704" customFormat="1" ht="15" customHeight="1">
      <c r="A21" s="287"/>
      <c r="B21" s="294"/>
      <c r="C21" s="705" t="s">
        <v>59</v>
      </c>
      <c r="D21" s="706" t="s">
        <v>59</v>
      </c>
      <c r="E21" s="706" t="s">
        <v>59</v>
      </c>
      <c r="F21" s="706" t="s">
        <v>59</v>
      </c>
      <c r="G21" s="706" t="s">
        <v>59</v>
      </c>
      <c r="H21" s="706" t="s">
        <v>59</v>
      </c>
      <c r="I21" s="706" t="s">
        <v>59</v>
      </c>
      <c r="J21" s="68" t="s">
        <v>59</v>
      </c>
      <c r="K21" s="68" t="s">
        <v>59</v>
      </c>
      <c r="L21" s="68" t="s">
        <v>59</v>
      </c>
      <c r="M21" s="68" t="s">
        <v>59</v>
      </c>
      <c r="N21" s="68" t="s">
        <v>59</v>
      </c>
      <c r="O21" s="68" t="s">
        <v>59</v>
      </c>
      <c r="P21" s="68" t="s">
        <v>59</v>
      </c>
      <c r="Q21" s="68" t="s">
        <v>59</v>
      </c>
      <c r="R21" s="68"/>
      <c r="S21" s="396"/>
    </row>
    <row r="22" spans="1:19" s="704" customFormat="1" ht="15" customHeight="1">
      <c r="A22" s="287" t="s">
        <v>1301</v>
      </c>
      <c r="B22" s="294" t="s">
        <v>31</v>
      </c>
      <c r="C22" s="705" t="s">
        <v>1302</v>
      </c>
      <c r="D22" s="706" t="s">
        <v>1303</v>
      </c>
      <c r="E22" s="706" t="s">
        <v>1304</v>
      </c>
      <c r="F22" s="706" t="s">
        <v>1305</v>
      </c>
      <c r="G22" s="706" t="s">
        <v>1306</v>
      </c>
      <c r="H22" s="706" t="s">
        <v>1307</v>
      </c>
      <c r="I22" s="706" t="s">
        <v>1308</v>
      </c>
      <c r="J22" s="68" t="s">
        <v>1309</v>
      </c>
      <c r="K22" s="68" t="s">
        <v>1310</v>
      </c>
      <c r="L22" s="68" t="s">
        <v>1311</v>
      </c>
      <c r="M22" s="68" t="s">
        <v>1312</v>
      </c>
      <c r="N22" s="68" t="s">
        <v>1313</v>
      </c>
      <c r="O22" s="68" t="s">
        <v>1314</v>
      </c>
      <c r="P22" s="68" t="s">
        <v>1315</v>
      </c>
      <c r="Q22" s="68" t="s">
        <v>59</v>
      </c>
      <c r="R22" s="68"/>
      <c r="S22" s="396" t="s">
        <v>1258</v>
      </c>
    </row>
    <row r="23" spans="1:19" s="704" customFormat="1" ht="15" customHeight="1">
      <c r="A23" s="508"/>
      <c r="B23" s="709"/>
      <c r="C23" s="705" t="s">
        <v>59</v>
      </c>
      <c r="D23" s="706" t="s">
        <v>59</v>
      </c>
      <c r="E23" s="706" t="s">
        <v>59</v>
      </c>
      <c r="F23" s="706" t="s">
        <v>59</v>
      </c>
      <c r="G23" s="706" t="s">
        <v>59</v>
      </c>
      <c r="H23" s="706" t="s">
        <v>59</v>
      </c>
      <c r="I23" s="706" t="s">
        <v>59</v>
      </c>
      <c r="J23" s="68" t="s">
        <v>59</v>
      </c>
      <c r="K23" s="68" t="s">
        <v>59</v>
      </c>
      <c r="L23" s="68" t="s">
        <v>59</v>
      </c>
      <c r="M23" s="68" t="s">
        <v>59</v>
      </c>
      <c r="N23" s="68" t="s">
        <v>59</v>
      </c>
      <c r="O23" s="68" t="s">
        <v>59</v>
      </c>
      <c r="P23" s="68" t="s">
        <v>59</v>
      </c>
      <c r="Q23" s="68" t="s">
        <v>59</v>
      </c>
      <c r="R23" s="68"/>
      <c r="S23" s="399"/>
    </row>
    <row r="24" spans="1:19" s="704" customFormat="1" ht="15" customHeight="1">
      <c r="A24" s="421"/>
      <c r="B24" s="419"/>
      <c r="C24" s="705" t="s">
        <v>59</v>
      </c>
      <c r="D24" s="706" t="s">
        <v>59</v>
      </c>
      <c r="E24" s="706"/>
      <c r="F24" s="706" t="s">
        <v>59</v>
      </c>
      <c r="G24" s="706" t="s">
        <v>59</v>
      </c>
      <c r="H24" s="706" t="s">
        <v>59</v>
      </c>
      <c r="I24" s="706" t="s">
        <v>59</v>
      </c>
      <c r="J24" s="68" t="s">
        <v>59</v>
      </c>
      <c r="K24" s="68" t="s">
        <v>59</v>
      </c>
      <c r="L24" s="68" t="s">
        <v>59</v>
      </c>
      <c r="M24" s="68" t="s">
        <v>59</v>
      </c>
      <c r="N24" s="68" t="s">
        <v>59</v>
      </c>
      <c r="O24" s="68" t="s">
        <v>59</v>
      </c>
      <c r="P24" s="68" t="s">
        <v>59</v>
      </c>
      <c r="Q24" s="68" t="s">
        <v>59</v>
      </c>
      <c r="R24" s="68"/>
      <c r="S24" s="394"/>
    </row>
    <row r="25" spans="1:19" s="704" customFormat="1" ht="15" customHeight="1">
      <c r="A25" s="287" t="s">
        <v>1259</v>
      </c>
      <c r="B25" s="294" t="s">
        <v>1196</v>
      </c>
      <c r="C25" s="705" t="s">
        <v>1316</v>
      </c>
      <c r="D25" s="706" t="s">
        <v>1317</v>
      </c>
      <c r="E25" s="706" t="s">
        <v>1318</v>
      </c>
      <c r="F25" s="706" t="s">
        <v>1319</v>
      </c>
      <c r="G25" s="706" t="s">
        <v>1320</v>
      </c>
      <c r="H25" s="706" t="s">
        <v>1202</v>
      </c>
      <c r="I25" s="706" t="s">
        <v>1202</v>
      </c>
      <c r="J25" s="68" t="s">
        <v>1202</v>
      </c>
      <c r="K25" s="68" t="s">
        <v>1321</v>
      </c>
      <c r="L25" s="68" t="s">
        <v>1322</v>
      </c>
      <c r="M25" s="68" t="s">
        <v>1323</v>
      </c>
      <c r="N25" s="68" t="s">
        <v>1324</v>
      </c>
      <c r="O25" s="68" t="s">
        <v>1325</v>
      </c>
      <c r="P25" s="68" t="s">
        <v>1326</v>
      </c>
      <c r="Q25" s="29" t="s">
        <v>59</v>
      </c>
      <c r="R25" s="29"/>
      <c r="S25" s="396" t="s">
        <v>1209</v>
      </c>
    </row>
    <row r="26" spans="1:19" s="704" customFormat="1" ht="15" customHeight="1">
      <c r="A26" s="287"/>
      <c r="B26" s="294"/>
      <c r="C26" s="705" t="s">
        <v>59</v>
      </c>
      <c r="D26" s="706" t="s">
        <v>59</v>
      </c>
      <c r="E26" s="706" t="s">
        <v>59</v>
      </c>
      <c r="F26" s="706" t="s">
        <v>59</v>
      </c>
      <c r="G26" s="706" t="s">
        <v>59</v>
      </c>
      <c r="H26" s="706" t="s">
        <v>59</v>
      </c>
      <c r="I26" s="706" t="s">
        <v>59</v>
      </c>
      <c r="J26" s="68" t="s">
        <v>59</v>
      </c>
      <c r="K26" s="68" t="s">
        <v>59</v>
      </c>
      <c r="L26" s="68" t="s">
        <v>59</v>
      </c>
      <c r="M26" s="68" t="s">
        <v>59</v>
      </c>
      <c r="N26" s="68" t="s">
        <v>59</v>
      </c>
      <c r="O26" s="68" t="s">
        <v>59</v>
      </c>
      <c r="P26" s="68" t="s">
        <v>59</v>
      </c>
      <c r="Q26" s="29" t="s">
        <v>59</v>
      </c>
      <c r="R26" s="29"/>
      <c r="S26" s="396"/>
    </row>
    <row r="27" spans="1:19" s="293" customFormat="1" ht="15" customHeight="1">
      <c r="A27" s="287" t="s">
        <v>1327</v>
      </c>
      <c r="B27" s="295" t="s">
        <v>1211</v>
      </c>
      <c r="C27" s="707" t="s">
        <v>1328</v>
      </c>
      <c r="D27" s="708" t="s">
        <v>1329</v>
      </c>
      <c r="E27" s="708" t="s">
        <v>1330</v>
      </c>
      <c r="F27" s="708" t="s">
        <v>1331</v>
      </c>
      <c r="G27" s="708" t="s">
        <v>1332</v>
      </c>
      <c r="H27" s="708" t="s">
        <v>1333</v>
      </c>
      <c r="I27" s="708" t="s">
        <v>1334</v>
      </c>
      <c r="J27" s="73" t="s">
        <v>1335</v>
      </c>
      <c r="K27" s="73" t="s">
        <v>1336</v>
      </c>
      <c r="L27" s="73" t="s">
        <v>1337</v>
      </c>
      <c r="M27" s="73" t="s">
        <v>1338</v>
      </c>
      <c r="N27" s="73" t="s">
        <v>1339</v>
      </c>
      <c r="O27" s="73" t="s">
        <v>1340</v>
      </c>
      <c r="P27" s="73" t="s">
        <v>1341</v>
      </c>
      <c r="Q27" s="35" t="s">
        <v>59</v>
      </c>
      <c r="R27" s="35"/>
      <c r="S27" s="405" t="s">
        <v>1226</v>
      </c>
    </row>
    <row r="28" spans="1:19" s="704" customFormat="1" ht="15" customHeight="1">
      <c r="A28" s="287"/>
      <c r="B28" s="294"/>
      <c r="C28" s="705" t="s">
        <v>59</v>
      </c>
      <c r="D28" s="706" t="s">
        <v>59</v>
      </c>
      <c r="E28" s="706" t="s">
        <v>59</v>
      </c>
      <c r="F28" s="706" t="s">
        <v>59</v>
      </c>
      <c r="G28" s="706" t="s">
        <v>59</v>
      </c>
      <c r="H28" s="706" t="s">
        <v>59</v>
      </c>
      <c r="I28" s="706" t="s">
        <v>59</v>
      </c>
      <c r="J28" s="68" t="s">
        <v>59</v>
      </c>
      <c r="K28" s="68" t="s">
        <v>59</v>
      </c>
      <c r="L28" s="68" t="s">
        <v>59</v>
      </c>
      <c r="M28" s="68" t="s">
        <v>59</v>
      </c>
      <c r="N28" s="68" t="s">
        <v>59</v>
      </c>
      <c r="O28" s="68" t="s">
        <v>59</v>
      </c>
      <c r="P28" s="68" t="s">
        <v>59</v>
      </c>
      <c r="Q28" s="29" t="s">
        <v>59</v>
      </c>
      <c r="R28" s="29"/>
      <c r="S28" s="396"/>
    </row>
    <row r="29" spans="1:19" s="704" customFormat="1" ht="15" customHeight="1">
      <c r="A29" s="287" t="s">
        <v>1342</v>
      </c>
      <c r="B29" s="294" t="s">
        <v>30</v>
      </c>
      <c r="C29" s="705" t="s">
        <v>1343</v>
      </c>
      <c r="D29" s="706" t="s">
        <v>1344</v>
      </c>
      <c r="E29" s="706" t="s">
        <v>1345</v>
      </c>
      <c r="F29" s="706" t="s">
        <v>1346</v>
      </c>
      <c r="G29" s="706" t="s">
        <v>1347</v>
      </c>
      <c r="H29" s="706" t="s">
        <v>1348</v>
      </c>
      <c r="I29" s="706" t="s">
        <v>1349</v>
      </c>
      <c r="J29" s="68" t="s">
        <v>1350</v>
      </c>
      <c r="K29" s="68" t="s">
        <v>1351</v>
      </c>
      <c r="L29" s="68" t="s">
        <v>1352</v>
      </c>
      <c r="M29" s="68" t="s">
        <v>1353</v>
      </c>
      <c r="N29" s="68" t="s">
        <v>1354</v>
      </c>
      <c r="O29" s="68" t="s">
        <v>1355</v>
      </c>
      <c r="P29" s="68" t="s">
        <v>1356</v>
      </c>
      <c r="Q29" s="29" t="s">
        <v>59</v>
      </c>
      <c r="R29" s="29"/>
      <c r="S29" s="396" t="s">
        <v>1242</v>
      </c>
    </row>
    <row r="30" spans="1:19" s="704" customFormat="1" ht="15" customHeight="1">
      <c r="A30" s="287"/>
      <c r="B30" s="294"/>
      <c r="C30" s="705" t="s">
        <v>59</v>
      </c>
      <c r="D30" s="706" t="s">
        <v>59</v>
      </c>
      <c r="E30" s="706" t="s">
        <v>59</v>
      </c>
      <c r="F30" s="706" t="s">
        <v>59</v>
      </c>
      <c r="G30" s="706" t="s">
        <v>59</v>
      </c>
      <c r="H30" s="706" t="s">
        <v>59</v>
      </c>
      <c r="I30" s="706" t="s">
        <v>59</v>
      </c>
      <c r="J30" s="68" t="s">
        <v>59</v>
      </c>
      <c r="K30" s="68" t="s">
        <v>59</v>
      </c>
      <c r="L30" s="68" t="s">
        <v>59</v>
      </c>
      <c r="M30" s="68" t="s">
        <v>59</v>
      </c>
      <c r="N30" s="68" t="s">
        <v>59</v>
      </c>
      <c r="O30" s="68" t="s">
        <v>59</v>
      </c>
      <c r="P30" s="68" t="s">
        <v>59</v>
      </c>
      <c r="Q30" s="29" t="s">
        <v>59</v>
      </c>
      <c r="R30" s="29"/>
      <c r="S30" s="396"/>
    </row>
    <row r="31" spans="1:19" s="704" customFormat="1" ht="15" customHeight="1">
      <c r="A31" s="287" t="s">
        <v>1301</v>
      </c>
      <c r="B31" s="294" t="s">
        <v>31</v>
      </c>
      <c r="C31" s="705" t="s">
        <v>1357</v>
      </c>
      <c r="D31" s="706" t="s">
        <v>1358</v>
      </c>
      <c r="E31" s="706" t="s">
        <v>1359</v>
      </c>
      <c r="F31" s="706" t="s">
        <v>1360</v>
      </c>
      <c r="G31" s="706" t="s">
        <v>1361</v>
      </c>
      <c r="H31" s="706" t="s">
        <v>1362</v>
      </c>
      <c r="I31" s="706" t="s">
        <v>1363</v>
      </c>
      <c r="J31" s="68" t="s">
        <v>1364</v>
      </c>
      <c r="K31" s="68" t="s">
        <v>1365</v>
      </c>
      <c r="L31" s="68" t="s">
        <v>1366</v>
      </c>
      <c r="M31" s="68" t="s">
        <v>1367</v>
      </c>
      <c r="N31" s="68" t="s">
        <v>1368</v>
      </c>
      <c r="O31" s="68" t="s">
        <v>1369</v>
      </c>
      <c r="P31" s="68" t="s">
        <v>1370</v>
      </c>
      <c r="Q31" s="29" t="s">
        <v>59</v>
      </c>
      <c r="R31" s="68"/>
      <c r="S31" s="396" t="s">
        <v>1258</v>
      </c>
    </row>
    <row r="32" spans="1:19" s="704" customFormat="1" ht="15" customHeight="1">
      <c r="A32" s="508"/>
      <c r="B32" s="709"/>
      <c r="C32" s="705" t="s">
        <v>59</v>
      </c>
      <c r="D32" s="706" t="s">
        <v>59</v>
      </c>
      <c r="E32" s="706" t="s">
        <v>59</v>
      </c>
      <c r="F32" s="706" t="s">
        <v>59</v>
      </c>
      <c r="G32" s="706" t="s">
        <v>59</v>
      </c>
      <c r="H32" s="706" t="s">
        <v>59</v>
      </c>
      <c r="I32" s="706" t="s">
        <v>59</v>
      </c>
      <c r="J32" s="68" t="s">
        <v>59</v>
      </c>
      <c r="K32" s="68" t="s">
        <v>59</v>
      </c>
      <c r="L32" s="68" t="s">
        <v>59</v>
      </c>
      <c r="M32" s="68" t="s">
        <v>59</v>
      </c>
      <c r="N32" s="68" t="s">
        <v>59</v>
      </c>
      <c r="O32" s="68" t="s">
        <v>59</v>
      </c>
      <c r="P32" s="68" t="s">
        <v>59</v>
      </c>
      <c r="Q32" s="68" t="s">
        <v>59</v>
      </c>
      <c r="R32" s="68"/>
      <c r="S32" s="399"/>
    </row>
    <row r="33" spans="1:19" s="704" customFormat="1" ht="15" customHeight="1">
      <c r="A33" s="421"/>
      <c r="B33" s="419"/>
      <c r="C33" s="705" t="s">
        <v>59</v>
      </c>
      <c r="D33" s="706" t="s">
        <v>59</v>
      </c>
      <c r="E33" s="706" t="s">
        <v>59</v>
      </c>
      <c r="F33" s="706" t="s">
        <v>59</v>
      </c>
      <c r="G33" s="706" t="s">
        <v>59</v>
      </c>
      <c r="H33" s="706" t="s">
        <v>59</v>
      </c>
      <c r="I33" s="706" t="s">
        <v>59</v>
      </c>
      <c r="J33" s="68" t="s">
        <v>59</v>
      </c>
      <c r="K33" s="68" t="s">
        <v>59</v>
      </c>
      <c r="L33" s="68" t="s">
        <v>59</v>
      </c>
      <c r="M33" s="68" t="s">
        <v>59</v>
      </c>
      <c r="N33" s="68" t="s">
        <v>59</v>
      </c>
      <c r="O33" s="68" t="s">
        <v>59</v>
      </c>
      <c r="P33" s="68" t="s">
        <v>59</v>
      </c>
      <c r="Q33" s="68" t="s">
        <v>59</v>
      </c>
      <c r="R33" s="68"/>
      <c r="S33" s="394"/>
    </row>
    <row r="34" spans="1:19" s="704" customFormat="1" ht="15" customHeight="1">
      <c r="A34" s="287"/>
      <c r="B34" s="294" t="s">
        <v>1196</v>
      </c>
      <c r="C34" s="705" t="s">
        <v>1371</v>
      </c>
      <c r="D34" s="706" t="s">
        <v>1372</v>
      </c>
      <c r="E34" s="706" t="s">
        <v>1373</v>
      </c>
      <c r="F34" s="706" t="s">
        <v>1374</v>
      </c>
      <c r="G34" s="706" t="s">
        <v>1375</v>
      </c>
      <c r="H34" s="706" t="s">
        <v>1202</v>
      </c>
      <c r="I34" s="706" t="s">
        <v>1202</v>
      </c>
      <c r="J34" s="68" t="s">
        <v>1202</v>
      </c>
      <c r="K34" s="68" t="s">
        <v>1376</v>
      </c>
      <c r="L34" s="68" t="s">
        <v>1377</v>
      </c>
      <c r="M34" s="68" t="s">
        <v>1378</v>
      </c>
      <c r="N34" s="68" t="s">
        <v>1379</v>
      </c>
      <c r="O34" s="68" t="s">
        <v>1380</v>
      </c>
      <c r="P34" s="68" t="s">
        <v>59</v>
      </c>
      <c r="Q34" s="29" t="s">
        <v>59</v>
      </c>
      <c r="R34" s="68"/>
      <c r="S34" s="396" t="s">
        <v>1209</v>
      </c>
    </row>
    <row r="35" spans="1:19" s="704" customFormat="1" ht="15" customHeight="1">
      <c r="A35" s="287" t="s">
        <v>1259</v>
      </c>
      <c r="B35" s="294"/>
      <c r="C35" s="705" t="s">
        <v>59</v>
      </c>
      <c r="D35" s="706" t="s">
        <v>59</v>
      </c>
      <c r="E35" s="706" t="s">
        <v>59</v>
      </c>
      <c r="F35" s="706" t="s">
        <v>59</v>
      </c>
      <c r="G35" s="706" t="s">
        <v>59</v>
      </c>
      <c r="H35" s="706" t="s">
        <v>59</v>
      </c>
      <c r="I35" s="706" t="s">
        <v>59</v>
      </c>
      <c r="J35" s="68" t="s">
        <v>59</v>
      </c>
      <c r="K35" s="68" t="s">
        <v>59</v>
      </c>
      <c r="L35" s="68" t="s">
        <v>59</v>
      </c>
      <c r="M35" s="68" t="s">
        <v>59</v>
      </c>
      <c r="N35" s="68" t="s">
        <v>59</v>
      </c>
      <c r="O35" s="68" t="s">
        <v>59</v>
      </c>
      <c r="P35" s="68" t="s">
        <v>59</v>
      </c>
      <c r="Q35" s="29" t="s">
        <v>59</v>
      </c>
      <c r="R35" s="68"/>
      <c r="S35" s="396"/>
    </row>
    <row r="36" spans="1:19" s="293" customFormat="1" ht="15" customHeight="1">
      <c r="A36" s="287" t="s">
        <v>1381</v>
      </c>
      <c r="B36" s="295" t="s">
        <v>1211</v>
      </c>
      <c r="C36" s="707" t="s">
        <v>1382</v>
      </c>
      <c r="D36" s="708" t="s">
        <v>1383</v>
      </c>
      <c r="E36" s="708" t="s">
        <v>1384</v>
      </c>
      <c r="F36" s="708" t="s">
        <v>1385</v>
      </c>
      <c r="G36" s="708" t="s">
        <v>1386</v>
      </c>
      <c r="H36" s="708" t="s">
        <v>1387</v>
      </c>
      <c r="I36" s="708" t="s">
        <v>1388</v>
      </c>
      <c r="J36" s="73" t="s">
        <v>1389</v>
      </c>
      <c r="K36" s="73" t="s">
        <v>1390</v>
      </c>
      <c r="L36" s="73" t="s">
        <v>1391</v>
      </c>
      <c r="M36" s="73" t="s">
        <v>1392</v>
      </c>
      <c r="N36" s="73" t="s">
        <v>1393</v>
      </c>
      <c r="O36" s="73" t="s">
        <v>1394</v>
      </c>
      <c r="P36" s="73" t="s">
        <v>59</v>
      </c>
      <c r="Q36" s="35" t="s">
        <v>59</v>
      </c>
      <c r="R36" s="73"/>
      <c r="S36" s="405" t="s">
        <v>1226</v>
      </c>
    </row>
    <row r="37" spans="1:19" s="704" customFormat="1" ht="15" customHeight="1">
      <c r="A37" s="287" t="s">
        <v>1327</v>
      </c>
      <c r="B37" s="294"/>
      <c r="C37" s="705" t="s">
        <v>59</v>
      </c>
      <c r="D37" s="706" t="s">
        <v>59</v>
      </c>
      <c r="E37" s="706" t="s">
        <v>59</v>
      </c>
      <c r="F37" s="706" t="s">
        <v>59</v>
      </c>
      <c r="G37" s="706" t="s">
        <v>59</v>
      </c>
      <c r="H37" s="706" t="s">
        <v>59</v>
      </c>
      <c r="I37" s="706" t="s">
        <v>59</v>
      </c>
      <c r="J37" s="68" t="s">
        <v>59</v>
      </c>
      <c r="K37" s="68" t="s">
        <v>59</v>
      </c>
      <c r="L37" s="68" t="s">
        <v>59</v>
      </c>
      <c r="M37" s="68" t="s">
        <v>59</v>
      </c>
      <c r="N37" s="68" t="s">
        <v>59</v>
      </c>
      <c r="O37" s="68" t="s">
        <v>59</v>
      </c>
      <c r="P37" s="68" t="s">
        <v>59</v>
      </c>
      <c r="Q37" s="29" t="s">
        <v>59</v>
      </c>
      <c r="R37" s="68"/>
      <c r="S37" s="396"/>
    </row>
    <row r="38" spans="1:19" s="704" customFormat="1" ht="15" customHeight="1">
      <c r="A38" s="287" t="s">
        <v>1395</v>
      </c>
      <c r="B38" s="294" t="s">
        <v>30</v>
      </c>
      <c r="C38" s="705" t="s">
        <v>1396</v>
      </c>
      <c r="D38" s="706" t="s">
        <v>1397</v>
      </c>
      <c r="E38" s="706" t="s">
        <v>1398</v>
      </c>
      <c r="F38" s="706" t="s">
        <v>1399</v>
      </c>
      <c r="G38" s="706" t="s">
        <v>1400</v>
      </c>
      <c r="H38" s="706" t="s">
        <v>1401</v>
      </c>
      <c r="I38" s="706" t="s">
        <v>1402</v>
      </c>
      <c r="J38" s="68" t="s">
        <v>1403</v>
      </c>
      <c r="K38" s="68" t="s">
        <v>1404</v>
      </c>
      <c r="L38" s="68" t="s">
        <v>1405</v>
      </c>
      <c r="M38" s="68" t="s">
        <v>1406</v>
      </c>
      <c r="N38" s="68" t="s">
        <v>1407</v>
      </c>
      <c r="O38" s="68" t="s">
        <v>1408</v>
      </c>
      <c r="P38" s="68" t="s">
        <v>59</v>
      </c>
      <c r="Q38" s="29" t="s">
        <v>59</v>
      </c>
      <c r="R38" s="68"/>
      <c r="S38" s="396" t="s">
        <v>1242</v>
      </c>
    </row>
    <row r="39" spans="1:19" s="704" customFormat="1" ht="15" customHeight="1">
      <c r="A39" s="287" t="s">
        <v>1409</v>
      </c>
      <c r="B39" s="294"/>
      <c r="C39" s="705" t="s">
        <v>59</v>
      </c>
      <c r="D39" s="706" t="s">
        <v>59</v>
      </c>
      <c r="E39" s="706" t="s">
        <v>59</v>
      </c>
      <c r="F39" s="706" t="s">
        <v>59</v>
      </c>
      <c r="G39" s="706" t="s">
        <v>59</v>
      </c>
      <c r="H39" s="706" t="s">
        <v>59</v>
      </c>
      <c r="I39" s="706" t="s">
        <v>59</v>
      </c>
      <c r="J39" s="68" t="s">
        <v>59</v>
      </c>
      <c r="K39" s="68" t="s">
        <v>59</v>
      </c>
      <c r="L39" s="68" t="s">
        <v>59</v>
      </c>
      <c r="M39" s="68" t="s">
        <v>59</v>
      </c>
      <c r="N39" s="68" t="s">
        <v>59</v>
      </c>
      <c r="O39" s="68" t="s">
        <v>59</v>
      </c>
      <c r="P39" s="68" t="s">
        <v>59</v>
      </c>
      <c r="Q39" s="29" t="s">
        <v>59</v>
      </c>
      <c r="R39" s="68"/>
      <c r="S39" s="396"/>
    </row>
    <row r="40" spans="1:19" s="704" customFormat="1" ht="15" customHeight="1">
      <c r="A40" s="287"/>
      <c r="B40" s="294" t="s">
        <v>31</v>
      </c>
      <c r="C40" s="705" t="s">
        <v>1410</v>
      </c>
      <c r="D40" s="706" t="s">
        <v>1411</v>
      </c>
      <c r="E40" s="706" t="s">
        <v>1412</v>
      </c>
      <c r="F40" s="706" t="s">
        <v>1413</v>
      </c>
      <c r="G40" s="706" t="s">
        <v>1414</v>
      </c>
      <c r="H40" s="706" t="s">
        <v>1415</v>
      </c>
      <c r="I40" s="706" t="s">
        <v>1416</v>
      </c>
      <c r="J40" s="68" t="s">
        <v>1417</v>
      </c>
      <c r="K40" s="68" t="s">
        <v>1418</v>
      </c>
      <c r="L40" s="68" t="s">
        <v>1419</v>
      </c>
      <c r="M40" s="68" t="s">
        <v>1420</v>
      </c>
      <c r="N40" s="68" t="s">
        <v>1421</v>
      </c>
      <c r="O40" s="68" t="s">
        <v>1422</v>
      </c>
      <c r="P40" s="68" t="s">
        <v>59</v>
      </c>
      <c r="Q40" s="68" t="s">
        <v>59</v>
      </c>
      <c r="R40" s="68"/>
      <c r="S40" s="396" t="s">
        <v>1258</v>
      </c>
    </row>
    <row r="41" spans="1:19" s="704" customFormat="1" ht="15" customHeight="1">
      <c r="A41" s="508"/>
      <c r="B41" s="709"/>
      <c r="C41" s="29"/>
      <c r="D41" s="68"/>
      <c r="E41" s="68"/>
      <c r="F41" s="68"/>
      <c r="G41" s="68"/>
      <c r="H41" s="68"/>
      <c r="I41" s="68"/>
      <c r="J41" s="68" t="s">
        <v>59</v>
      </c>
      <c r="K41" s="68" t="s">
        <v>59</v>
      </c>
      <c r="L41" s="68" t="s">
        <v>59</v>
      </c>
      <c r="M41" s="68" t="s">
        <v>59</v>
      </c>
      <c r="N41" s="68" t="s">
        <v>59</v>
      </c>
      <c r="O41" s="68" t="s">
        <v>59</v>
      </c>
      <c r="P41" s="68" t="s">
        <v>59</v>
      </c>
      <c r="Q41" s="68" t="s">
        <v>59</v>
      </c>
      <c r="R41" s="68"/>
      <c r="S41" s="399"/>
    </row>
    <row r="42" spans="1:19" s="704" customFormat="1" ht="15" customHeight="1">
      <c r="A42" s="421"/>
      <c r="B42" s="419"/>
      <c r="C42" s="29"/>
      <c r="D42" s="68"/>
      <c r="E42" s="68"/>
      <c r="F42" s="68"/>
      <c r="G42" s="68"/>
      <c r="H42" s="68"/>
      <c r="I42" s="68"/>
      <c r="J42" s="68" t="s">
        <v>59</v>
      </c>
      <c r="K42" s="68" t="s">
        <v>59</v>
      </c>
      <c r="L42" s="68" t="s">
        <v>59</v>
      </c>
      <c r="M42" s="68" t="s">
        <v>59</v>
      </c>
      <c r="N42" s="68" t="s">
        <v>59</v>
      </c>
      <c r="O42" s="68" t="s">
        <v>59</v>
      </c>
      <c r="P42" s="68" t="s">
        <v>59</v>
      </c>
      <c r="Q42" s="68" t="s">
        <v>59</v>
      </c>
      <c r="R42" s="68"/>
      <c r="S42" s="394"/>
    </row>
    <row r="43" spans="1:19" s="704" customFormat="1" ht="15" customHeight="1">
      <c r="A43" s="287" t="s">
        <v>1259</v>
      </c>
      <c r="B43" s="294" t="s">
        <v>1196</v>
      </c>
      <c r="C43" s="29" t="s">
        <v>12</v>
      </c>
      <c r="D43" s="706" t="s">
        <v>13</v>
      </c>
      <c r="E43" s="706" t="s">
        <v>14</v>
      </c>
      <c r="F43" s="706" t="s">
        <v>15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396" t="s">
        <v>1209</v>
      </c>
    </row>
    <row r="44" spans="1:19" s="704" customFormat="1" ht="15" customHeight="1">
      <c r="A44" s="287"/>
      <c r="B44" s="294"/>
      <c r="C44" s="29"/>
      <c r="D44" s="706"/>
      <c r="E44" s="706"/>
      <c r="F44" s="706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396"/>
    </row>
    <row r="45" spans="1:19" s="293" customFormat="1" ht="15" customHeight="1">
      <c r="A45" s="287" t="s">
        <v>1423</v>
      </c>
      <c r="B45" s="295" t="s">
        <v>1211</v>
      </c>
      <c r="C45" s="35" t="s">
        <v>16</v>
      </c>
      <c r="D45" s="706" t="s">
        <v>17</v>
      </c>
      <c r="E45" s="706" t="s">
        <v>18</v>
      </c>
      <c r="F45" s="706" t="s">
        <v>19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405" t="s">
        <v>1226</v>
      </c>
    </row>
    <row r="46" spans="1:19" s="704" customFormat="1" ht="15" customHeight="1">
      <c r="A46" s="287"/>
      <c r="B46" s="294"/>
      <c r="C46" s="29"/>
      <c r="D46" s="706"/>
      <c r="E46" s="706"/>
      <c r="F46" s="706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96"/>
    </row>
    <row r="47" spans="1:19" s="704" customFormat="1" ht="15" customHeight="1">
      <c r="A47" s="287" t="s">
        <v>1424</v>
      </c>
      <c r="B47" s="294" t="s">
        <v>30</v>
      </c>
      <c r="C47" s="29" t="s">
        <v>20</v>
      </c>
      <c r="D47" s="706" t="s">
        <v>21</v>
      </c>
      <c r="E47" s="706" t="s">
        <v>22</v>
      </c>
      <c r="F47" s="706" t="s">
        <v>23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96" t="s">
        <v>1242</v>
      </c>
    </row>
    <row r="48" spans="1:19" s="704" customFormat="1" ht="15" customHeight="1">
      <c r="A48" s="287"/>
      <c r="B48" s="294"/>
      <c r="C48" s="710"/>
      <c r="D48" s="705"/>
      <c r="E48" s="705"/>
      <c r="F48" s="705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711"/>
      <c r="S48" s="396"/>
    </row>
    <row r="49" spans="1:19" s="704" customFormat="1" ht="15" customHeight="1">
      <c r="A49" s="287" t="s">
        <v>1425</v>
      </c>
      <c r="B49" s="294" t="s">
        <v>31</v>
      </c>
      <c r="C49" s="710" t="s">
        <v>24</v>
      </c>
      <c r="D49" s="705" t="s">
        <v>25</v>
      </c>
      <c r="E49" s="705" t="s">
        <v>26</v>
      </c>
      <c r="F49" s="705" t="s">
        <v>27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711"/>
      <c r="S49" s="396" t="s">
        <v>1258</v>
      </c>
    </row>
    <row r="50" spans="1:19" s="704" customFormat="1" ht="15" customHeight="1">
      <c r="A50" s="508"/>
      <c r="B50" s="709"/>
      <c r="C50" s="712"/>
      <c r="D50" s="439"/>
      <c r="E50" s="439"/>
      <c r="F50" s="439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713"/>
      <c r="S50" s="399"/>
    </row>
    <row r="51" spans="1:19" s="337" customFormat="1" ht="17.25" customHeight="1">
      <c r="A51" s="337" t="s">
        <v>1426</v>
      </c>
      <c r="S51" s="565"/>
    </row>
    <row r="52" spans="1:19" s="337" customFormat="1" ht="17.25" customHeight="1">
      <c r="A52" s="337" t="s">
        <v>1427</v>
      </c>
      <c r="S52" s="565"/>
    </row>
    <row r="53" spans="1:19" s="337" customFormat="1" ht="17.25" customHeight="1">
      <c r="A53" s="337" t="s">
        <v>0</v>
      </c>
      <c r="S53" s="565"/>
    </row>
    <row r="54" spans="1:19" s="337" customFormat="1" ht="17.25" customHeight="1">
      <c r="A54" s="337" t="s">
        <v>1</v>
      </c>
      <c r="S54" s="565"/>
    </row>
    <row r="55" s="31" customFormat="1" ht="13.5">
      <c r="S55" s="714"/>
    </row>
  </sheetData>
  <mergeCells count="1">
    <mergeCell ref="A4:B4"/>
  </mergeCells>
  <printOptions/>
  <pageMargins left="0.42" right="0.52" top="0.53" bottom="0.62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7"/>
  <sheetViews>
    <sheetView workbookViewId="0" topLeftCell="A1">
      <selection activeCell="A1" sqref="A1"/>
    </sheetView>
  </sheetViews>
  <sheetFormatPr defaultColWidth="9.00390625" defaultRowHeight="13.5"/>
  <cols>
    <col min="1" max="1" width="1.25" style="138" customWidth="1"/>
    <col min="2" max="2" width="11.625" style="138" customWidth="1"/>
    <col min="3" max="3" width="1.25" style="138" customWidth="1"/>
    <col min="4" max="7" width="7.875" style="138" customWidth="1"/>
    <col min="8" max="8" width="1.25" style="138" customWidth="1"/>
    <col min="9" max="9" width="11.625" style="138" customWidth="1"/>
    <col min="10" max="10" width="1.25" style="138" customWidth="1"/>
    <col min="11" max="14" width="7.875" style="138" customWidth="1"/>
    <col min="15" max="15" width="1.25" style="138" customWidth="1"/>
    <col min="16" max="16" width="11.625" style="138" customWidth="1"/>
    <col min="17" max="17" width="1.25" style="138" customWidth="1"/>
    <col min="18" max="21" width="7.875" style="138" customWidth="1"/>
    <col min="22" max="22" width="1.25" style="138" customWidth="1"/>
    <col min="23" max="23" width="11.625" style="138" customWidth="1"/>
    <col min="24" max="24" width="1.25" style="138" customWidth="1"/>
    <col min="25" max="28" width="7.875" style="138" customWidth="1"/>
    <col min="29" max="16384" width="9.00390625" style="138" customWidth="1"/>
  </cols>
  <sheetData>
    <row r="1" ht="21.75" customHeight="1">
      <c r="B1" s="139" t="s">
        <v>330</v>
      </c>
    </row>
    <row r="2" ht="15" customHeight="1"/>
    <row r="3" spans="1:29" ht="17.25" customHeight="1">
      <c r="A3" s="168" t="s">
        <v>331</v>
      </c>
      <c r="B3" s="168"/>
      <c r="C3" s="168"/>
      <c r="D3" s="214" t="s">
        <v>332</v>
      </c>
      <c r="E3" s="194" t="s">
        <v>333</v>
      </c>
      <c r="F3" s="195"/>
      <c r="G3" s="195"/>
      <c r="H3" s="214" t="s">
        <v>331</v>
      </c>
      <c r="I3" s="168"/>
      <c r="J3" s="168"/>
      <c r="K3" s="214" t="s">
        <v>332</v>
      </c>
      <c r="L3" s="194" t="s">
        <v>333</v>
      </c>
      <c r="M3" s="195"/>
      <c r="N3" s="195"/>
      <c r="O3" s="168" t="s">
        <v>331</v>
      </c>
      <c r="P3" s="168"/>
      <c r="Q3" s="168"/>
      <c r="R3" s="214" t="s">
        <v>332</v>
      </c>
      <c r="S3" s="194" t="s">
        <v>333</v>
      </c>
      <c r="T3" s="195"/>
      <c r="U3" s="195"/>
      <c r="V3" s="214" t="s">
        <v>331</v>
      </c>
      <c r="W3" s="168"/>
      <c r="X3" s="168"/>
      <c r="Y3" s="214" t="s">
        <v>332</v>
      </c>
      <c r="Z3" s="194" t="s">
        <v>334</v>
      </c>
      <c r="AA3" s="195"/>
      <c r="AB3" s="195"/>
      <c r="AC3" s="142"/>
    </row>
    <row r="4" spans="1:29" ht="17.25" customHeight="1">
      <c r="A4" s="213"/>
      <c r="B4" s="213"/>
      <c r="C4" s="213"/>
      <c r="D4" s="215"/>
      <c r="E4" s="140" t="s">
        <v>335</v>
      </c>
      <c r="F4" s="140" t="s">
        <v>336</v>
      </c>
      <c r="G4" s="140" t="s">
        <v>337</v>
      </c>
      <c r="H4" s="215"/>
      <c r="I4" s="213"/>
      <c r="J4" s="213"/>
      <c r="K4" s="215"/>
      <c r="L4" s="140" t="s">
        <v>335</v>
      </c>
      <c r="M4" s="140" t="s">
        <v>336</v>
      </c>
      <c r="N4" s="140" t="s">
        <v>337</v>
      </c>
      <c r="O4" s="213"/>
      <c r="P4" s="213"/>
      <c r="Q4" s="213"/>
      <c r="R4" s="215"/>
      <c r="S4" s="140" t="s">
        <v>335</v>
      </c>
      <c r="T4" s="140" t="s">
        <v>336</v>
      </c>
      <c r="U4" s="140" t="s">
        <v>337</v>
      </c>
      <c r="V4" s="215"/>
      <c r="W4" s="213"/>
      <c r="X4" s="213"/>
      <c r="Y4" s="215"/>
      <c r="Z4" s="140" t="s">
        <v>335</v>
      </c>
      <c r="AA4" s="140" t="s">
        <v>336</v>
      </c>
      <c r="AB4" s="140" t="s">
        <v>337</v>
      </c>
      <c r="AC4" s="142"/>
    </row>
    <row r="5" spans="1:28" s="150" customFormat="1" ht="14.25" customHeight="1">
      <c r="A5" s="143"/>
      <c r="B5" s="143"/>
      <c r="C5" s="144"/>
      <c r="D5" s="145"/>
      <c r="E5" s="145"/>
      <c r="F5" s="145"/>
      <c r="G5" s="145"/>
      <c r="H5" s="146"/>
      <c r="I5" s="143"/>
      <c r="J5" s="144"/>
      <c r="K5" s="145"/>
      <c r="L5" s="145"/>
      <c r="M5" s="145"/>
      <c r="N5" s="145"/>
      <c r="O5" s="143"/>
      <c r="P5" s="143"/>
      <c r="Q5" s="144"/>
      <c r="R5" s="145"/>
      <c r="S5" s="145"/>
      <c r="T5" s="145"/>
      <c r="U5" s="145"/>
      <c r="V5" s="147"/>
      <c r="W5" s="148"/>
      <c r="X5" s="149"/>
      <c r="Y5" s="145"/>
      <c r="Z5" s="145"/>
      <c r="AA5" s="145"/>
      <c r="AB5" s="145"/>
    </row>
    <row r="6" spans="1:28" s="150" customFormat="1" ht="14.25" customHeight="1">
      <c r="A6" s="148"/>
      <c r="B6" s="148"/>
      <c r="C6" s="149"/>
      <c r="D6" s="145"/>
      <c r="E6" s="145"/>
      <c r="F6" s="145"/>
      <c r="G6" s="145"/>
      <c r="H6" s="147"/>
      <c r="I6" s="148" t="s">
        <v>106</v>
      </c>
      <c r="J6" s="149"/>
      <c r="K6" s="151">
        <v>913</v>
      </c>
      <c r="L6" s="151">
        <v>1984</v>
      </c>
      <c r="M6" s="151">
        <v>949</v>
      </c>
      <c r="N6" s="151">
        <v>1035</v>
      </c>
      <c r="O6" s="148"/>
      <c r="P6" s="148" t="s">
        <v>107</v>
      </c>
      <c r="Q6" s="149"/>
      <c r="R6" s="151">
        <v>2024</v>
      </c>
      <c r="S6" s="151">
        <v>4931</v>
      </c>
      <c r="T6" s="151">
        <v>2215</v>
      </c>
      <c r="U6" s="151">
        <v>2716</v>
      </c>
      <c r="V6" s="147"/>
      <c r="W6" s="148" t="s">
        <v>108</v>
      </c>
      <c r="X6" s="149"/>
      <c r="Y6" s="151">
        <v>1957</v>
      </c>
      <c r="Z6" s="151">
        <v>4318</v>
      </c>
      <c r="AA6" s="151">
        <v>1947</v>
      </c>
      <c r="AB6" s="151">
        <v>2371</v>
      </c>
    </row>
    <row r="7" spans="1:28" s="150" customFormat="1" ht="14.25" customHeight="1">
      <c r="A7" s="64"/>
      <c r="B7" s="64" t="s">
        <v>338</v>
      </c>
      <c r="C7" s="65"/>
      <c r="D7" s="152">
        <f>D9+K32+R26+R45</f>
        <v>121779</v>
      </c>
      <c r="E7" s="152">
        <f>E9+L32+S26+S45</f>
        <v>287637</v>
      </c>
      <c r="F7" s="152">
        <f>F9+M32+T26+T45</f>
        <v>131725</v>
      </c>
      <c r="G7" s="152">
        <f>G9+N32+U26+U45</f>
        <v>155912</v>
      </c>
      <c r="H7" s="147"/>
      <c r="I7" s="148" t="s">
        <v>109</v>
      </c>
      <c r="J7" s="149"/>
      <c r="K7" s="151">
        <v>1175</v>
      </c>
      <c r="L7" s="151">
        <v>2224</v>
      </c>
      <c r="M7" s="151">
        <v>979</v>
      </c>
      <c r="N7" s="151">
        <v>1245</v>
      </c>
      <c r="O7" s="148"/>
      <c r="P7" s="148" t="s">
        <v>110</v>
      </c>
      <c r="Q7" s="149"/>
      <c r="R7" s="151">
        <v>4</v>
      </c>
      <c r="S7" s="151">
        <v>13</v>
      </c>
      <c r="T7" s="151">
        <v>6</v>
      </c>
      <c r="U7" s="151">
        <v>7</v>
      </c>
      <c r="V7" s="147"/>
      <c r="W7" s="148" t="s">
        <v>111</v>
      </c>
      <c r="X7" s="149"/>
      <c r="Y7" s="151">
        <v>1345</v>
      </c>
      <c r="Z7" s="151">
        <v>3335</v>
      </c>
      <c r="AA7" s="151">
        <v>1558</v>
      </c>
      <c r="AB7" s="151">
        <v>1777</v>
      </c>
    </row>
    <row r="8" spans="1:28" s="150" customFormat="1" ht="14.25" customHeight="1">
      <c r="A8" s="64"/>
      <c r="B8" s="64"/>
      <c r="C8" s="65"/>
      <c r="D8" s="152"/>
      <c r="E8" s="152"/>
      <c r="F8" s="152"/>
      <c r="G8" s="152"/>
      <c r="H8" s="147"/>
      <c r="I8" s="148" t="s">
        <v>112</v>
      </c>
      <c r="J8" s="149"/>
      <c r="K8" s="151">
        <v>1368</v>
      </c>
      <c r="L8" s="151">
        <v>3094</v>
      </c>
      <c r="M8" s="151">
        <v>1317</v>
      </c>
      <c r="N8" s="151">
        <v>1777</v>
      </c>
      <c r="O8" s="148"/>
      <c r="P8" s="148" t="s">
        <v>113</v>
      </c>
      <c r="Q8" s="149"/>
      <c r="R8" s="151">
        <v>94</v>
      </c>
      <c r="S8" s="151">
        <v>363</v>
      </c>
      <c r="T8" s="151">
        <v>136</v>
      </c>
      <c r="U8" s="151">
        <v>227</v>
      </c>
      <c r="V8" s="147"/>
      <c r="W8" s="148" t="s">
        <v>114</v>
      </c>
      <c r="X8" s="149"/>
      <c r="Y8" s="151">
        <v>495</v>
      </c>
      <c r="Z8" s="151">
        <v>1268</v>
      </c>
      <c r="AA8" s="151">
        <v>594</v>
      </c>
      <c r="AB8" s="151">
        <v>674</v>
      </c>
    </row>
    <row r="9" spans="1:28" s="150" customFormat="1" ht="14.25" customHeight="1">
      <c r="A9" s="216" t="s">
        <v>339</v>
      </c>
      <c r="B9" s="218"/>
      <c r="C9" s="219"/>
      <c r="D9" s="152">
        <f>SUM(D11:D55,K6:K30)</f>
        <v>46496</v>
      </c>
      <c r="E9" s="152">
        <f>SUM(E11:E55,L6:L30)</f>
        <v>100160</v>
      </c>
      <c r="F9" s="152">
        <f>SUM(F11:F55,M6:M30)</f>
        <v>44625</v>
      </c>
      <c r="G9" s="152">
        <f>SUM(G11:G55,N6:N30)</f>
        <v>55535</v>
      </c>
      <c r="H9" s="147"/>
      <c r="I9" s="148" t="s">
        <v>115</v>
      </c>
      <c r="J9" s="149"/>
      <c r="K9" s="151">
        <v>1139</v>
      </c>
      <c r="L9" s="151">
        <v>2282</v>
      </c>
      <c r="M9" s="151">
        <v>955</v>
      </c>
      <c r="N9" s="151">
        <v>1327</v>
      </c>
      <c r="O9" s="148"/>
      <c r="P9" s="148" t="s">
        <v>116</v>
      </c>
      <c r="Q9" s="149"/>
      <c r="R9" s="151">
        <v>600</v>
      </c>
      <c r="S9" s="151">
        <v>1607</v>
      </c>
      <c r="T9" s="151">
        <v>732</v>
      </c>
      <c r="U9" s="151">
        <v>875</v>
      </c>
      <c r="V9" s="147"/>
      <c r="W9" s="148" t="s">
        <v>117</v>
      </c>
      <c r="X9" s="149"/>
      <c r="Y9" s="151">
        <v>929</v>
      </c>
      <c r="Z9" s="151">
        <v>2257</v>
      </c>
      <c r="AA9" s="151">
        <v>1037</v>
      </c>
      <c r="AB9" s="151">
        <v>1220</v>
      </c>
    </row>
    <row r="10" spans="1:28" s="150" customFormat="1" ht="14.25" customHeight="1">
      <c r="A10" s="148"/>
      <c r="B10" s="148" t="s">
        <v>59</v>
      </c>
      <c r="C10" s="149"/>
      <c r="D10" s="145"/>
      <c r="E10" s="145"/>
      <c r="F10" s="145"/>
      <c r="G10" s="145"/>
      <c r="H10" s="147"/>
      <c r="I10" s="148" t="s">
        <v>118</v>
      </c>
      <c r="J10" s="149"/>
      <c r="K10" s="151">
        <v>1292</v>
      </c>
      <c r="L10" s="151">
        <v>2773</v>
      </c>
      <c r="M10" s="151">
        <v>1201</v>
      </c>
      <c r="N10" s="151">
        <v>1572</v>
      </c>
      <c r="O10" s="148"/>
      <c r="P10" s="148" t="s">
        <v>119</v>
      </c>
      <c r="Q10" s="149"/>
      <c r="R10" s="151">
        <v>815</v>
      </c>
      <c r="S10" s="151">
        <v>2303</v>
      </c>
      <c r="T10" s="151">
        <v>1051</v>
      </c>
      <c r="U10" s="151">
        <v>1252</v>
      </c>
      <c r="V10" s="147"/>
      <c r="W10" s="148" t="s">
        <v>120</v>
      </c>
      <c r="X10" s="149"/>
      <c r="Y10" s="151">
        <v>1325</v>
      </c>
      <c r="Z10" s="151">
        <v>2964</v>
      </c>
      <c r="AA10" s="151">
        <v>1352</v>
      </c>
      <c r="AB10" s="151">
        <v>1612</v>
      </c>
    </row>
    <row r="11" spans="1:28" s="150" customFormat="1" ht="14.25" customHeight="1">
      <c r="A11" s="148"/>
      <c r="B11" s="148" t="s">
        <v>340</v>
      </c>
      <c r="C11" s="149"/>
      <c r="D11" s="151">
        <v>438</v>
      </c>
      <c r="E11" s="151">
        <v>1064</v>
      </c>
      <c r="F11" s="151">
        <v>457</v>
      </c>
      <c r="G11" s="151">
        <v>607</v>
      </c>
      <c r="H11" s="147"/>
      <c r="I11" s="148"/>
      <c r="J11" s="149"/>
      <c r="K11" s="151"/>
      <c r="L11" s="151"/>
      <c r="M11" s="151"/>
      <c r="N11" s="151"/>
      <c r="O11" s="148"/>
      <c r="P11" s="148"/>
      <c r="Q11" s="149"/>
      <c r="R11" s="151"/>
      <c r="S11" s="151"/>
      <c r="T11" s="151"/>
      <c r="U11" s="151"/>
      <c r="V11" s="147"/>
      <c r="W11" s="148"/>
      <c r="X11" s="149"/>
      <c r="Y11" s="151"/>
      <c r="Z11" s="151"/>
      <c r="AA11" s="151"/>
      <c r="AB11" s="151"/>
    </row>
    <row r="12" spans="1:28" s="150" customFormat="1" ht="14.25" customHeight="1">
      <c r="A12" s="148"/>
      <c r="B12" s="148" t="s">
        <v>121</v>
      </c>
      <c r="C12" s="149"/>
      <c r="D12" s="151">
        <v>705</v>
      </c>
      <c r="E12" s="151">
        <v>1615</v>
      </c>
      <c r="F12" s="151">
        <v>722</v>
      </c>
      <c r="G12" s="151">
        <v>893</v>
      </c>
      <c r="H12" s="147"/>
      <c r="I12" s="148" t="s">
        <v>122</v>
      </c>
      <c r="J12" s="149"/>
      <c r="K12" s="151">
        <v>968</v>
      </c>
      <c r="L12" s="151">
        <v>2186</v>
      </c>
      <c r="M12" s="151">
        <v>965</v>
      </c>
      <c r="N12" s="151">
        <v>1221</v>
      </c>
      <c r="O12" s="148"/>
      <c r="P12" s="148" t="s">
        <v>123</v>
      </c>
      <c r="Q12" s="149"/>
      <c r="R12" s="151">
        <v>478</v>
      </c>
      <c r="S12" s="151">
        <v>1653</v>
      </c>
      <c r="T12" s="151">
        <v>794</v>
      </c>
      <c r="U12" s="151">
        <v>859</v>
      </c>
      <c r="V12" s="147"/>
      <c r="W12" s="148" t="s">
        <v>124</v>
      </c>
      <c r="X12" s="149"/>
      <c r="Y12" s="151">
        <v>1267</v>
      </c>
      <c r="Z12" s="151">
        <v>3113</v>
      </c>
      <c r="AA12" s="151">
        <v>1423</v>
      </c>
      <c r="AB12" s="151">
        <v>1690</v>
      </c>
    </row>
    <row r="13" spans="1:28" s="150" customFormat="1" ht="14.25" customHeight="1">
      <c r="A13" s="148"/>
      <c r="B13" s="148" t="s">
        <v>125</v>
      </c>
      <c r="C13" s="149"/>
      <c r="D13" s="151">
        <v>783</v>
      </c>
      <c r="E13" s="151">
        <v>1772</v>
      </c>
      <c r="F13" s="151">
        <v>785</v>
      </c>
      <c r="G13" s="151">
        <v>987</v>
      </c>
      <c r="H13" s="147"/>
      <c r="I13" s="148" t="s">
        <v>126</v>
      </c>
      <c r="J13" s="149"/>
      <c r="K13" s="151">
        <v>547</v>
      </c>
      <c r="L13" s="151">
        <v>1092</v>
      </c>
      <c r="M13" s="151">
        <v>482</v>
      </c>
      <c r="N13" s="151">
        <v>610</v>
      </c>
      <c r="O13" s="148"/>
      <c r="P13" s="148" t="s">
        <v>127</v>
      </c>
      <c r="Q13" s="149"/>
      <c r="R13" s="151">
        <v>33</v>
      </c>
      <c r="S13" s="151">
        <v>101</v>
      </c>
      <c r="T13" s="151">
        <v>60</v>
      </c>
      <c r="U13" s="151">
        <v>41</v>
      </c>
      <c r="V13" s="147"/>
      <c r="W13" s="148" t="s">
        <v>128</v>
      </c>
      <c r="X13" s="149"/>
      <c r="Y13" s="151">
        <v>1118</v>
      </c>
      <c r="Z13" s="151">
        <v>3404</v>
      </c>
      <c r="AA13" s="151">
        <v>1652</v>
      </c>
      <c r="AB13" s="151">
        <v>1752</v>
      </c>
    </row>
    <row r="14" spans="1:28" s="150" customFormat="1" ht="14.25" customHeight="1">
      <c r="A14" s="148"/>
      <c r="B14" s="148" t="s">
        <v>129</v>
      </c>
      <c r="C14" s="149"/>
      <c r="D14" s="151">
        <f>598+1</f>
        <v>599</v>
      </c>
      <c r="E14" s="151">
        <f>1332+1</f>
        <v>1333</v>
      </c>
      <c r="F14" s="151">
        <v>591</v>
      </c>
      <c r="G14" s="151">
        <v>742</v>
      </c>
      <c r="H14" s="147"/>
      <c r="I14" s="148" t="s">
        <v>130</v>
      </c>
      <c r="J14" s="149"/>
      <c r="K14" s="151">
        <v>681</v>
      </c>
      <c r="L14" s="151">
        <v>1500</v>
      </c>
      <c r="M14" s="151">
        <v>730</v>
      </c>
      <c r="N14" s="151">
        <v>770</v>
      </c>
      <c r="O14" s="148"/>
      <c r="P14" s="148" t="s">
        <v>131</v>
      </c>
      <c r="Q14" s="149"/>
      <c r="R14" s="153" t="s">
        <v>132</v>
      </c>
      <c r="S14" s="153" t="s">
        <v>132</v>
      </c>
      <c r="T14" s="153" t="s">
        <v>132</v>
      </c>
      <c r="U14" s="153" t="s">
        <v>132</v>
      </c>
      <c r="V14" s="147"/>
      <c r="W14" s="148" t="s">
        <v>133</v>
      </c>
      <c r="X14" s="149"/>
      <c r="Y14" s="151">
        <v>266</v>
      </c>
      <c r="Z14" s="151">
        <v>822</v>
      </c>
      <c r="AA14" s="151">
        <v>377</v>
      </c>
      <c r="AB14" s="151">
        <v>445</v>
      </c>
    </row>
    <row r="15" spans="1:28" s="150" customFormat="1" ht="14.25" customHeight="1">
      <c r="A15" s="148"/>
      <c r="B15" s="148" t="s">
        <v>134</v>
      </c>
      <c r="C15" s="149"/>
      <c r="D15" s="151">
        <v>335</v>
      </c>
      <c r="E15" s="151">
        <v>762</v>
      </c>
      <c r="F15" s="151">
        <v>374</v>
      </c>
      <c r="G15" s="151">
        <v>388</v>
      </c>
      <c r="H15" s="147"/>
      <c r="I15" s="148" t="s">
        <v>135</v>
      </c>
      <c r="J15" s="149"/>
      <c r="K15" s="151">
        <v>1038</v>
      </c>
      <c r="L15" s="151">
        <v>2402</v>
      </c>
      <c r="M15" s="151">
        <v>1042</v>
      </c>
      <c r="N15" s="151">
        <v>1360</v>
      </c>
      <c r="O15" s="148"/>
      <c r="P15" s="148" t="s">
        <v>136</v>
      </c>
      <c r="Q15" s="149"/>
      <c r="R15" s="153" t="s">
        <v>132</v>
      </c>
      <c r="S15" s="153" t="s">
        <v>132</v>
      </c>
      <c r="T15" s="153" t="s">
        <v>132</v>
      </c>
      <c r="U15" s="153" t="s">
        <v>132</v>
      </c>
      <c r="V15" s="147"/>
      <c r="W15" s="148" t="s">
        <v>137</v>
      </c>
      <c r="X15" s="149"/>
      <c r="Y15" s="151">
        <v>247</v>
      </c>
      <c r="Z15" s="151">
        <v>781</v>
      </c>
      <c r="AA15" s="151">
        <v>376</v>
      </c>
      <c r="AB15" s="151">
        <v>405</v>
      </c>
    </row>
    <row r="16" spans="1:28" s="150" customFormat="1" ht="14.25" customHeight="1">
      <c r="A16" s="148"/>
      <c r="B16" s="148"/>
      <c r="C16" s="149"/>
      <c r="D16" s="151"/>
      <c r="E16" s="151"/>
      <c r="F16" s="151"/>
      <c r="G16" s="151"/>
      <c r="H16" s="147"/>
      <c r="I16" s="148" t="s">
        <v>138</v>
      </c>
      <c r="J16" s="149"/>
      <c r="K16" s="151">
        <v>1130</v>
      </c>
      <c r="L16" s="151">
        <v>2475</v>
      </c>
      <c r="M16" s="151">
        <v>1071</v>
      </c>
      <c r="N16" s="151">
        <v>1404</v>
      </c>
      <c r="O16" s="148"/>
      <c r="P16" s="148" t="s">
        <v>139</v>
      </c>
      <c r="Q16" s="149"/>
      <c r="R16" s="151">
        <v>6</v>
      </c>
      <c r="S16" s="151">
        <v>14</v>
      </c>
      <c r="T16" s="151">
        <v>6</v>
      </c>
      <c r="U16" s="151">
        <v>8</v>
      </c>
      <c r="V16" s="147"/>
      <c r="W16" s="148" t="s">
        <v>140</v>
      </c>
      <c r="X16" s="149"/>
      <c r="Y16" s="151">
        <v>83</v>
      </c>
      <c r="Z16" s="151">
        <v>233</v>
      </c>
      <c r="AA16" s="151">
        <v>107</v>
      </c>
      <c r="AB16" s="151">
        <v>126</v>
      </c>
    </row>
    <row r="17" spans="1:28" s="150" customFormat="1" ht="14.25" customHeight="1">
      <c r="A17" s="148"/>
      <c r="B17" s="148" t="s">
        <v>141</v>
      </c>
      <c r="C17" s="149"/>
      <c r="D17" s="151">
        <v>605</v>
      </c>
      <c r="E17" s="151">
        <v>1143</v>
      </c>
      <c r="F17" s="151">
        <v>490</v>
      </c>
      <c r="G17" s="151">
        <v>653</v>
      </c>
      <c r="H17" s="147"/>
      <c r="I17" s="148"/>
      <c r="J17" s="149"/>
      <c r="K17" s="151"/>
      <c r="L17" s="151"/>
      <c r="M17" s="151"/>
      <c r="N17" s="151"/>
      <c r="O17" s="148"/>
      <c r="P17" s="148"/>
      <c r="Q17" s="149"/>
      <c r="R17" s="151"/>
      <c r="S17" s="151"/>
      <c r="T17" s="151"/>
      <c r="U17" s="151"/>
      <c r="V17" s="147"/>
      <c r="W17" s="148"/>
      <c r="X17" s="149"/>
      <c r="Y17" s="151"/>
      <c r="Z17" s="151"/>
      <c r="AA17" s="151"/>
      <c r="AB17" s="151"/>
    </row>
    <row r="18" spans="1:28" s="150" customFormat="1" ht="14.25" customHeight="1">
      <c r="A18" s="148"/>
      <c r="B18" s="148" t="s">
        <v>142</v>
      </c>
      <c r="C18" s="149"/>
      <c r="D18" s="151">
        <v>687</v>
      </c>
      <c r="E18" s="151">
        <v>1616</v>
      </c>
      <c r="F18" s="151">
        <v>670</v>
      </c>
      <c r="G18" s="151">
        <v>946</v>
      </c>
      <c r="H18" s="147"/>
      <c r="I18" s="148" t="s">
        <v>143</v>
      </c>
      <c r="J18" s="149"/>
      <c r="K18" s="151">
        <v>742</v>
      </c>
      <c r="L18" s="151">
        <v>1585</v>
      </c>
      <c r="M18" s="151">
        <v>625</v>
      </c>
      <c r="N18" s="151">
        <v>960</v>
      </c>
      <c r="O18" s="148"/>
      <c r="P18" s="148" t="s">
        <v>144</v>
      </c>
      <c r="Q18" s="149"/>
      <c r="R18" s="151">
        <v>62</v>
      </c>
      <c r="S18" s="151">
        <v>196</v>
      </c>
      <c r="T18" s="151">
        <v>93</v>
      </c>
      <c r="U18" s="151">
        <v>103</v>
      </c>
      <c r="V18" s="147"/>
      <c r="W18" s="148" t="s">
        <v>145</v>
      </c>
      <c r="X18" s="149"/>
      <c r="Y18" s="151">
        <v>484</v>
      </c>
      <c r="Z18" s="151">
        <v>1290</v>
      </c>
      <c r="AA18" s="151">
        <v>593</v>
      </c>
      <c r="AB18" s="151">
        <v>697</v>
      </c>
    </row>
    <row r="19" spans="1:28" s="150" customFormat="1" ht="14.25" customHeight="1">
      <c r="A19" s="148"/>
      <c r="B19" s="148" t="s">
        <v>146</v>
      </c>
      <c r="C19" s="149"/>
      <c r="D19" s="151">
        <v>1033</v>
      </c>
      <c r="E19" s="151">
        <v>2280</v>
      </c>
      <c r="F19" s="151">
        <v>1037</v>
      </c>
      <c r="G19" s="151">
        <v>1243</v>
      </c>
      <c r="H19" s="147"/>
      <c r="I19" s="148" t="s">
        <v>147</v>
      </c>
      <c r="J19" s="149"/>
      <c r="K19" s="151">
        <v>1114</v>
      </c>
      <c r="L19" s="151">
        <v>2076</v>
      </c>
      <c r="M19" s="151">
        <v>839</v>
      </c>
      <c r="N19" s="151">
        <v>1237</v>
      </c>
      <c r="O19" s="148"/>
      <c r="P19" s="148" t="s">
        <v>148</v>
      </c>
      <c r="Q19" s="149"/>
      <c r="R19" s="151">
        <v>55</v>
      </c>
      <c r="S19" s="151">
        <v>152</v>
      </c>
      <c r="T19" s="151">
        <v>66</v>
      </c>
      <c r="U19" s="151">
        <v>86</v>
      </c>
      <c r="V19" s="147"/>
      <c r="W19" s="148" t="s">
        <v>149</v>
      </c>
      <c r="X19" s="149"/>
      <c r="Y19" s="151">
        <v>188</v>
      </c>
      <c r="Z19" s="151">
        <v>469</v>
      </c>
      <c r="AA19" s="151">
        <v>217</v>
      </c>
      <c r="AB19" s="151">
        <v>252</v>
      </c>
    </row>
    <row r="20" spans="1:28" s="150" customFormat="1" ht="14.25" customHeight="1">
      <c r="A20" s="148"/>
      <c r="B20" s="148" t="s">
        <v>150</v>
      </c>
      <c r="C20" s="149"/>
      <c r="D20" s="151">
        <v>740</v>
      </c>
      <c r="E20" s="151">
        <v>1774</v>
      </c>
      <c r="F20" s="151">
        <v>769</v>
      </c>
      <c r="G20" s="151">
        <v>1005</v>
      </c>
      <c r="H20" s="147"/>
      <c r="I20" s="148" t="s">
        <v>151</v>
      </c>
      <c r="J20" s="149"/>
      <c r="K20" s="151">
        <v>614</v>
      </c>
      <c r="L20" s="151">
        <v>1300</v>
      </c>
      <c r="M20" s="151">
        <v>594</v>
      </c>
      <c r="N20" s="151">
        <v>706</v>
      </c>
      <c r="O20" s="148"/>
      <c r="P20" s="148" t="s">
        <v>152</v>
      </c>
      <c r="Q20" s="149"/>
      <c r="R20" s="151">
        <v>56</v>
      </c>
      <c r="S20" s="151">
        <v>171</v>
      </c>
      <c r="T20" s="151">
        <v>89</v>
      </c>
      <c r="U20" s="151">
        <v>82</v>
      </c>
      <c r="V20" s="147"/>
      <c r="W20" s="148" t="s">
        <v>153</v>
      </c>
      <c r="X20" s="149"/>
      <c r="Y20" s="151">
        <v>1307</v>
      </c>
      <c r="Z20" s="151">
        <v>3491</v>
      </c>
      <c r="AA20" s="151">
        <v>1628</v>
      </c>
      <c r="AB20" s="151">
        <v>1863</v>
      </c>
    </row>
    <row r="21" spans="1:28" s="150" customFormat="1" ht="14.25" customHeight="1">
      <c r="A21" s="148"/>
      <c r="B21" s="148" t="s">
        <v>154</v>
      </c>
      <c r="C21" s="149"/>
      <c r="D21" s="151">
        <v>445</v>
      </c>
      <c r="E21" s="151">
        <v>1194</v>
      </c>
      <c r="F21" s="151">
        <v>487</v>
      </c>
      <c r="G21" s="151">
        <v>707</v>
      </c>
      <c r="H21" s="147"/>
      <c r="I21" s="148" t="s">
        <v>155</v>
      </c>
      <c r="J21" s="149"/>
      <c r="K21" s="151">
        <v>1002</v>
      </c>
      <c r="L21" s="151">
        <v>1990</v>
      </c>
      <c r="M21" s="151">
        <v>900</v>
      </c>
      <c r="N21" s="151">
        <v>1090</v>
      </c>
      <c r="O21" s="148"/>
      <c r="P21" s="148" t="s">
        <v>156</v>
      </c>
      <c r="Q21" s="149"/>
      <c r="R21" s="151">
        <v>31</v>
      </c>
      <c r="S21" s="151">
        <v>190</v>
      </c>
      <c r="T21" s="151">
        <v>101</v>
      </c>
      <c r="U21" s="151">
        <v>89</v>
      </c>
      <c r="V21" s="147"/>
      <c r="W21" s="148" t="s">
        <v>157</v>
      </c>
      <c r="X21" s="149"/>
      <c r="Y21" s="151">
        <v>473</v>
      </c>
      <c r="Z21" s="151">
        <v>1384</v>
      </c>
      <c r="AA21" s="151">
        <v>677</v>
      </c>
      <c r="AB21" s="151">
        <v>707</v>
      </c>
    </row>
    <row r="22" spans="1:28" s="150" customFormat="1" ht="14.25" customHeight="1">
      <c r="A22" s="148"/>
      <c r="B22" s="148"/>
      <c r="C22" s="149"/>
      <c r="D22" s="151"/>
      <c r="E22" s="151"/>
      <c r="F22" s="151"/>
      <c r="G22" s="151"/>
      <c r="H22" s="147"/>
      <c r="I22" s="148" t="s">
        <v>158</v>
      </c>
      <c r="J22" s="149"/>
      <c r="K22" s="151">
        <v>416</v>
      </c>
      <c r="L22" s="151">
        <v>928</v>
      </c>
      <c r="M22" s="151">
        <v>440</v>
      </c>
      <c r="N22" s="151">
        <v>488</v>
      </c>
      <c r="O22" s="148"/>
      <c r="P22" s="148" t="s">
        <v>159</v>
      </c>
      <c r="Q22" s="149"/>
      <c r="R22" s="151">
        <v>17</v>
      </c>
      <c r="S22" s="151">
        <v>42</v>
      </c>
      <c r="T22" s="151">
        <v>18</v>
      </c>
      <c r="U22" s="151">
        <v>24</v>
      </c>
      <c r="V22" s="147"/>
      <c r="W22" s="148" t="s">
        <v>160</v>
      </c>
      <c r="X22" s="149"/>
      <c r="Y22" s="151">
        <v>408</v>
      </c>
      <c r="Z22" s="151">
        <v>1040</v>
      </c>
      <c r="AA22" s="151">
        <v>476</v>
      </c>
      <c r="AB22" s="151">
        <v>564</v>
      </c>
    </row>
    <row r="23" spans="1:28" s="150" customFormat="1" ht="14.25" customHeight="1">
      <c r="A23" s="148"/>
      <c r="B23" s="148" t="s">
        <v>161</v>
      </c>
      <c r="C23" s="149"/>
      <c r="D23" s="151">
        <v>869</v>
      </c>
      <c r="E23" s="151">
        <v>1969</v>
      </c>
      <c r="F23" s="151">
        <v>818</v>
      </c>
      <c r="G23" s="151">
        <v>1151</v>
      </c>
      <c r="H23" s="147"/>
      <c r="I23" s="148"/>
      <c r="J23" s="149"/>
      <c r="K23" s="151"/>
      <c r="L23" s="151"/>
      <c r="M23" s="151"/>
      <c r="N23" s="151"/>
      <c r="O23" s="148"/>
      <c r="P23" s="148"/>
      <c r="Q23" s="149"/>
      <c r="R23" s="151"/>
      <c r="S23" s="151"/>
      <c r="T23" s="151"/>
      <c r="U23" s="151"/>
      <c r="V23" s="147"/>
      <c r="W23" s="148"/>
      <c r="X23" s="149"/>
      <c r="Y23" s="151"/>
      <c r="Z23" s="151"/>
      <c r="AA23" s="151"/>
      <c r="AB23" s="151"/>
    </row>
    <row r="24" spans="1:28" s="150" customFormat="1" ht="14.25" customHeight="1">
      <c r="A24" s="148"/>
      <c r="B24" s="148" t="s">
        <v>162</v>
      </c>
      <c r="C24" s="149"/>
      <c r="D24" s="151">
        <v>618</v>
      </c>
      <c r="E24" s="151">
        <v>1343</v>
      </c>
      <c r="F24" s="151">
        <v>562</v>
      </c>
      <c r="G24" s="151">
        <v>781</v>
      </c>
      <c r="H24" s="147"/>
      <c r="I24" s="148" t="s">
        <v>163</v>
      </c>
      <c r="J24" s="149"/>
      <c r="K24" s="151">
        <v>1386</v>
      </c>
      <c r="L24" s="151">
        <v>2997</v>
      </c>
      <c r="M24" s="151">
        <v>1268</v>
      </c>
      <c r="N24" s="151">
        <v>1729</v>
      </c>
      <c r="O24" s="148"/>
      <c r="P24" s="148" t="s">
        <v>164</v>
      </c>
      <c r="Q24" s="149"/>
      <c r="R24" s="151">
        <v>27</v>
      </c>
      <c r="S24" s="151">
        <v>70</v>
      </c>
      <c r="T24" s="151">
        <v>36</v>
      </c>
      <c r="U24" s="151">
        <v>34</v>
      </c>
      <c r="V24" s="147"/>
      <c r="W24" s="148" t="s">
        <v>165</v>
      </c>
      <c r="X24" s="149"/>
      <c r="Y24" s="151">
        <v>1109</v>
      </c>
      <c r="Z24" s="151">
        <v>2811</v>
      </c>
      <c r="AA24" s="151">
        <v>1305</v>
      </c>
      <c r="AB24" s="151">
        <v>1506</v>
      </c>
    </row>
    <row r="25" spans="1:28" s="150" customFormat="1" ht="14.25" customHeight="1">
      <c r="A25" s="148"/>
      <c r="B25" s="148" t="s">
        <v>166</v>
      </c>
      <c r="C25" s="149"/>
      <c r="D25" s="151">
        <v>462</v>
      </c>
      <c r="E25" s="151">
        <v>969</v>
      </c>
      <c r="F25" s="151">
        <v>437</v>
      </c>
      <c r="G25" s="151">
        <v>532</v>
      </c>
      <c r="H25" s="147"/>
      <c r="I25" s="148" t="s">
        <v>167</v>
      </c>
      <c r="J25" s="149"/>
      <c r="K25" s="151">
        <v>1283</v>
      </c>
      <c r="L25" s="151">
        <v>2807</v>
      </c>
      <c r="M25" s="151">
        <v>1235</v>
      </c>
      <c r="N25" s="151">
        <v>1572</v>
      </c>
      <c r="O25" s="148"/>
      <c r="P25" s="148"/>
      <c r="Q25" s="149"/>
      <c r="R25" s="145"/>
      <c r="S25" s="145"/>
      <c r="T25" s="145"/>
      <c r="U25" s="145"/>
      <c r="V25" s="147"/>
      <c r="W25" s="148" t="s">
        <v>168</v>
      </c>
      <c r="X25" s="149"/>
      <c r="Y25" s="151">
        <v>610</v>
      </c>
      <c r="Z25" s="151">
        <v>1755</v>
      </c>
      <c r="AA25" s="151">
        <v>825</v>
      </c>
      <c r="AB25" s="151">
        <v>930</v>
      </c>
    </row>
    <row r="26" spans="1:28" s="150" customFormat="1" ht="14.25" customHeight="1">
      <c r="A26" s="148"/>
      <c r="B26" s="148" t="s">
        <v>169</v>
      </c>
      <c r="C26" s="149"/>
      <c r="D26" s="151">
        <v>408</v>
      </c>
      <c r="E26" s="151">
        <v>710</v>
      </c>
      <c r="F26" s="151">
        <v>301</v>
      </c>
      <c r="G26" s="151">
        <v>409</v>
      </c>
      <c r="H26" s="147"/>
      <c r="I26" s="148" t="s">
        <v>170</v>
      </c>
      <c r="J26" s="149"/>
      <c r="K26" s="151">
        <v>425</v>
      </c>
      <c r="L26" s="151">
        <v>1796</v>
      </c>
      <c r="M26" s="151">
        <v>1273</v>
      </c>
      <c r="N26" s="151">
        <v>523</v>
      </c>
      <c r="O26" s="221" t="s">
        <v>341</v>
      </c>
      <c r="P26" s="221"/>
      <c r="Q26" s="222"/>
      <c r="R26" s="152">
        <f>SUM(R28:R43)</f>
        <v>2913</v>
      </c>
      <c r="S26" s="152">
        <f>SUM(S28:S43)</f>
        <v>8515</v>
      </c>
      <c r="T26" s="152">
        <f>SUM(T28:T43)</f>
        <v>3990</v>
      </c>
      <c r="U26" s="152">
        <f>SUM(U28:U43)</f>
        <v>4525</v>
      </c>
      <c r="V26" s="147"/>
      <c r="W26" s="148" t="s">
        <v>171</v>
      </c>
      <c r="X26" s="149"/>
      <c r="Y26" s="151">
        <v>1093</v>
      </c>
      <c r="Z26" s="151">
        <v>2446</v>
      </c>
      <c r="AA26" s="151">
        <v>1153</v>
      </c>
      <c r="AB26" s="151">
        <v>1293</v>
      </c>
    </row>
    <row r="27" spans="1:28" s="150" customFormat="1" ht="14.25" customHeight="1">
      <c r="A27" s="148"/>
      <c r="B27" s="148" t="s">
        <v>172</v>
      </c>
      <c r="C27" s="149"/>
      <c r="D27" s="151">
        <v>602</v>
      </c>
      <c r="E27" s="151">
        <v>1248</v>
      </c>
      <c r="F27" s="151">
        <v>557</v>
      </c>
      <c r="G27" s="151">
        <v>691</v>
      </c>
      <c r="H27" s="147"/>
      <c r="I27" s="148" t="s">
        <v>173</v>
      </c>
      <c r="J27" s="149"/>
      <c r="K27" s="151">
        <v>714</v>
      </c>
      <c r="L27" s="151">
        <v>1573</v>
      </c>
      <c r="M27" s="151">
        <v>787</v>
      </c>
      <c r="N27" s="151">
        <v>786</v>
      </c>
      <c r="O27" s="148"/>
      <c r="P27" s="148"/>
      <c r="Q27" s="149"/>
      <c r="R27" s="145"/>
      <c r="S27" s="145"/>
      <c r="T27" s="145"/>
      <c r="U27" s="145"/>
      <c r="V27" s="147"/>
      <c r="W27" s="148" t="s">
        <v>174</v>
      </c>
      <c r="X27" s="149"/>
      <c r="Y27" s="151">
        <v>1575</v>
      </c>
      <c r="Z27" s="151">
        <v>3516</v>
      </c>
      <c r="AA27" s="151">
        <v>1578</v>
      </c>
      <c r="AB27" s="151">
        <v>1938</v>
      </c>
    </row>
    <row r="28" spans="1:28" s="150" customFormat="1" ht="14.25" customHeight="1">
      <c r="A28" s="148"/>
      <c r="B28" s="148"/>
      <c r="C28" s="149"/>
      <c r="D28" s="151"/>
      <c r="E28" s="151"/>
      <c r="F28" s="151"/>
      <c r="G28" s="151"/>
      <c r="H28" s="147"/>
      <c r="I28" s="148" t="s">
        <v>175</v>
      </c>
      <c r="J28" s="149"/>
      <c r="K28" s="151">
        <v>1780</v>
      </c>
      <c r="L28" s="151">
        <v>3610</v>
      </c>
      <c r="M28" s="151">
        <v>1519</v>
      </c>
      <c r="N28" s="151">
        <v>2091</v>
      </c>
      <c r="O28" s="148"/>
      <c r="P28" s="148" t="s">
        <v>176</v>
      </c>
      <c r="Q28" s="149"/>
      <c r="R28" s="151">
        <v>304</v>
      </c>
      <c r="S28" s="151">
        <v>827</v>
      </c>
      <c r="T28" s="151">
        <v>377</v>
      </c>
      <c r="U28" s="151">
        <v>450</v>
      </c>
      <c r="V28" s="147"/>
      <c r="W28" s="148" t="s">
        <v>177</v>
      </c>
      <c r="X28" s="149"/>
      <c r="Y28" s="151">
        <v>1428</v>
      </c>
      <c r="Z28" s="151">
        <v>3367</v>
      </c>
      <c r="AA28" s="151">
        <v>1546</v>
      </c>
      <c r="AB28" s="151">
        <v>1821</v>
      </c>
    </row>
    <row r="29" spans="1:28" s="150" customFormat="1" ht="14.25" customHeight="1">
      <c r="A29" s="148"/>
      <c r="B29" s="148" t="s">
        <v>178</v>
      </c>
      <c r="C29" s="149"/>
      <c r="D29" s="151">
        <v>414</v>
      </c>
      <c r="E29" s="151">
        <v>854</v>
      </c>
      <c r="F29" s="151">
        <v>336</v>
      </c>
      <c r="G29" s="151">
        <v>518</v>
      </c>
      <c r="H29" s="147"/>
      <c r="I29" s="148"/>
      <c r="J29" s="149"/>
      <c r="K29" s="151"/>
      <c r="L29" s="151"/>
      <c r="M29" s="151"/>
      <c r="N29" s="151"/>
      <c r="O29" s="148"/>
      <c r="P29" s="148" t="s">
        <v>179</v>
      </c>
      <c r="Q29" s="149"/>
      <c r="R29" s="151">
        <v>824</v>
      </c>
      <c r="S29" s="151">
        <v>2247</v>
      </c>
      <c r="T29" s="151">
        <v>1061</v>
      </c>
      <c r="U29" s="151">
        <v>1186</v>
      </c>
      <c r="V29" s="147"/>
      <c r="W29" s="148"/>
      <c r="X29" s="149"/>
      <c r="Y29" s="151"/>
      <c r="Z29" s="151"/>
      <c r="AA29" s="151"/>
      <c r="AB29" s="151"/>
    </row>
    <row r="30" spans="1:28" s="150" customFormat="1" ht="14.25" customHeight="1">
      <c r="A30" s="148"/>
      <c r="B30" s="148" t="s">
        <v>180</v>
      </c>
      <c r="C30" s="149"/>
      <c r="D30" s="151">
        <v>203</v>
      </c>
      <c r="E30" s="151">
        <v>393</v>
      </c>
      <c r="F30" s="151">
        <v>155</v>
      </c>
      <c r="G30" s="151">
        <v>238</v>
      </c>
      <c r="H30" s="147"/>
      <c r="I30" s="148" t="s">
        <v>181</v>
      </c>
      <c r="J30" s="149"/>
      <c r="K30" s="151">
        <v>963</v>
      </c>
      <c r="L30" s="151">
        <v>2043</v>
      </c>
      <c r="M30" s="151">
        <v>901</v>
      </c>
      <c r="N30" s="151">
        <v>1142</v>
      </c>
      <c r="O30" s="148"/>
      <c r="P30" s="148" t="s">
        <v>182</v>
      </c>
      <c r="Q30" s="149"/>
      <c r="R30" s="151">
        <v>162</v>
      </c>
      <c r="S30" s="151">
        <v>491</v>
      </c>
      <c r="T30" s="151">
        <v>231</v>
      </c>
      <c r="U30" s="151">
        <v>260</v>
      </c>
      <c r="V30" s="147"/>
      <c r="W30" s="148" t="s">
        <v>183</v>
      </c>
      <c r="X30" s="149"/>
      <c r="Y30" s="151">
        <v>1248</v>
      </c>
      <c r="Z30" s="151">
        <v>3040</v>
      </c>
      <c r="AA30" s="151">
        <v>1424</v>
      </c>
      <c r="AB30" s="151">
        <v>1616</v>
      </c>
    </row>
    <row r="31" spans="1:28" s="150" customFormat="1" ht="14.25" customHeight="1">
      <c r="A31" s="148"/>
      <c r="B31" s="148" t="s">
        <v>184</v>
      </c>
      <c r="C31" s="149"/>
      <c r="D31" s="151">
        <v>952</v>
      </c>
      <c r="E31" s="151">
        <v>1883</v>
      </c>
      <c r="F31" s="151">
        <v>848</v>
      </c>
      <c r="G31" s="151">
        <v>1035</v>
      </c>
      <c r="H31" s="147"/>
      <c r="I31" s="148"/>
      <c r="J31" s="149"/>
      <c r="K31" s="145"/>
      <c r="L31" s="145"/>
      <c r="M31" s="145"/>
      <c r="N31" s="145"/>
      <c r="O31" s="148"/>
      <c r="P31" s="148" t="s">
        <v>185</v>
      </c>
      <c r="Q31" s="149"/>
      <c r="R31" s="151">
        <v>87</v>
      </c>
      <c r="S31" s="151">
        <v>236</v>
      </c>
      <c r="T31" s="151">
        <v>107</v>
      </c>
      <c r="U31" s="151">
        <v>129</v>
      </c>
      <c r="V31" s="147"/>
      <c r="W31" s="148" t="s">
        <v>186</v>
      </c>
      <c r="X31" s="149"/>
      <c r="Y31" s="151">
        <v>1005</v>
      </c>
      <c r="Z31" s="151">
        <v>2564</v>
      </c>
      <c r="AA31" s="151">
        <v>1208</v>
      </c>
      <c r="AB31" s="151">
        <v>1356</v>
      </c>
    </row>
    <row r="32" spans="1:28" s="150" customFormat="1" ht="14.25" customHeight="1">
      <c r="A32" s="148"/>
      <c r="B32" s="148" t="s">
        <v>187</v>
      </c>
      <c r="C32" s="149"/>
      <c r="D32" s="151">
        <v>179</v>
      </c>
      <c r="E32" s="151">
        <v>342</v>
      </c>
      <c r="F32" s="151">
        <v>143</v>
      </c>
      <c r="G32" s="151">
        <v>199</v>
      </c>
      <c r="H32" s="220" t="s">
        <v>342</v>
      </c>
      <c r="I32" s="216"/>
      <c r="J32" s="217"/>
      <c r="K32" s="152">
        <f>SUM(K34:K55,R6:R24)</f>
        <v>23844</v>
      </c>
      <c r="L32" s="152">
        <f>SUM(L34:L55,S6:S24)</f>
        <v>57443</v>
      </c>
      <c r="M32" s="152">
        <f>SUM(M34:M55,T6:T24)</f>
        <v>26752</v>
      </c>
      <c r="N32" s="152">
        <f>SUM(N34:N55,U6:U24)</f>
        <v>30691</v>
      </c>
      <c r="O32" s="148"/>
      <c r="P32" s="148" t="s">
        <v>188</v>
      </c>
      <c r="Q32" s="149"/>
      <c r="R32" s="151">
        <v>39</v>
      </c>
      <c r="S32" s="151">
        <v>111</v>
      </c>
      <c r="T32" s="151">
        <v>58</v>
      </c>
      <c r="U32" s="151">
        <v>53</v>
      </c>
      <c r="V32" s="147"/>
      <c r="W32" s="148" t="s">
        <v>189</v>
      </c>
      <c r="X32" s="149"/>
      <c r="Y32" s="151">
        <v>621</v>
      </c>
      <c r="Z32" s="151">
        <v>1855</v>
      </c>
      <c r="AA32" s="151">
        <v>869</v>
      </c>
      <c r="AB32" s="151">
        <v>986</v>
      </c>
    </row>
    <row r="33" spans="1:28" s="150" customFormat="1" ht="14.25" customHeight="1">
      <c r="A33" s="148"/>
      <c r="B33" s="148" t="s">
        <v>190</v>
      </c>
      <c r="C33" s="149"/>
      <c r="D33" s="151">
        <v>821</v>
      </c>
      <c r="E33" s="151">
        <v>1634</v>
      </c>
      <c r="F33" s="151">
        <v>701</v>
      </c>
      <c r="G33" s="151">
        <v>933</v>
      </c>
      <c r="H33" s="147"/>
      <c r="I33" s="148"/>
      <c r="J33" s="149"/>
      <c r="K33" s="145"/>
      <c r="L33" s="145"/>
      <c r="M33" s="145"/>
      <c r="N33" s="145"/>
      <c r="O33" s="148"/>
      <c r="P33" s="148"/>
      <c r="Q33" s="149"/>
      <c r="R33" s="151"/>
      <c r="S33" s="151"/>
      <c r="T33" s="151"/>
      <c r="U33" s="151"/>
      <c r="V33" s="147"/>
      <c r="W33" s="148" t="s">
        <v>191</v>
      </c>
      <c r="X33" s="149"/>
      <c r="Y33" s="151">
        <v>826</v>
      </c>
      <c r="Z33" s="151">
        <v>2082</v>
      </c>
      <c r="AA33" s="151">
        <v>964</v>
      </c>
      <c r="AB33" s="151">
        <v>1118</v>
      </c>
    </row>
    <row r="34" spans="1:28" s="150" customFormat="1" ht="14.25" customHeight="1">
      <c r="A34" s="148"/>
      <c r="B34" s="148"/>
      <c r="C34" s="149"/>
      <c r="D34" s="151"/>
      <c r="E34" s="151"/>
      <c r="F34" s="151"/>
      <c r="G34" s="151"/>
      <c r="H34" s="147"/>
      <c r="I34" s="148" t="s">
        <v>192</v>
      </c>
      <c r="J34" s="149"/>
      <c r="K34" s="151">
        <v>2692</v>
      </c>
      <c r="L34" s="151">
        <v>5819</v>
      </c>
      <c r="M34" s="151">
        <v>2528</v>
      </c>
      <c r="N34" s="151">
        <v>3291</v>
      </c>
      <c r="O34" s="148"/>
      <c r="P34" s="148" t="s">
        <v>193</v>
      </c>
      <c r="Q34" s="149"/>
      <c r="R34" s="151">
        <v>591</v>
      </c>
      <c r="S34" s="151">
        <v>1833</v>
      </c>
      <c r="T34" s="151">
        <v>857</v>
      </c>
      <c r="U34" s="151">
        <v>976</v>
      </c>
      <c r="V34" s="147"/>
      <c r="W34" s="148" t="s">
        <v>194</v>
      </c>
      <c r="X34" s="149"/>
      <c r="Y34" s="151">
        <v>221</v>
      </c>
      <c r="Z34" s="151">
        <v>800</v>
      </c>
      <c r="AA34" s="151">
        <v>403</v>
      </c>
      <c r="AB34" s="151">
        <v>397</v>
      </c>
    </row>
    <row r="35" spans="1:28" s="150" customFormat="1" ht="14.25" customHeight="1">
      <c r="A35" s="148"/>
      <c r="B35" s="148" t="s">
        <v>195</v>
      </c>
      <c r="C35" s="149"/>
      <c r="D35" s="151">
        <v>608</v>
      </c>
      <c r="E35" s="151">
        <v>1139</v>
      </c>
      <c r="F35" s="151">
        <v>477</v>
      </c>
      <c r="G35" s="151">
        <v>662</v>
      </c>
      <c r="H35" s="147"/>
      <c r="I35" s="148" t="s">
        <v>196</v>
      </c>
      <c r="J35" s="149"/>
      <c r="K35" s="151">
        <v>765</v>
      </c>
      <c r="L35" s="151">
        <v>1940</v>
      </c>
      <c r="M35" s="151">
        <v>854</v>
      </c>
      <c r="N35" s="151">
        <v>1086</v>
      </c>
      <c r="O35" s="148"/>
      <c r="P35" s="148" t="s">
        <v>197</v>
      </c>
      <c r="Q35" s="149"/>
      <c r="R35" s="151">
        <v>10</v>
      </c>
      <c r="S35" s="151">
        <v>36</v>
      </c>
      <c r="T35" s="151">
        <v>16</v>
      </c>
      <c r="U35" s="151">
        <v>20</v>
      </c>
      <c r="V35" s="147"/>
      <c r="W35" s="148"/>
      <c r="X35" s="149"/>
      <c r="Y35" s="151"/>
      <c r="Z35" s="151"/>
      <c r="AA35" s="151"/>
      <c r="AB35" s="151"/>
    </row>
    <row r="36" spans="1:28" s="150" customFormat="1" ht="14.25" customHeight="1">
      <c r="A36" s="148"/>
      <c r="B36" s="148" t="s">
        <v>198</v>
      </c>
      <c r="C36" s="149"/>
      <c r="D36" s="151">
        <v>892</v>
      </c>
      <c r="E36" s="151">
        <v>1677</v>
      </c>
      <c r="F36" s="151">
        <v>684</v>
      </c>
      <c r="G36" s="151">
        <v>993</v>
      </c>
      <c r="H36" s="147"/>
      <c r="I36" s="148" t="s">
        <v>199</v>
      </c>
      <c r="J36" s="149"/>
      <c r="K36" s="151">
        <v>445</v>
      </c>
      <c r="L36" s="151">
        <v>1301</v>
      </c>
      <c r="M36" s="151">
        <v>797</v>
      </c>
      <c r="N36" s="151">
        <v>504</v>
      </c>
      <c r="O36" s="148"/>
      <c r="P36" s="148" t="s">
        <v>200</v>
      </c>
      <c r="Q36" s="149"/>
      <c r="R36" s="151">
        <v>172</v>
      </c>
      <c r="S36" s="151">
        <v>522</v>
      </c>
      <c r="T36" s="151">
        <v>250</v>
      </c>
      <c r="U36" s="151">
        <v>272</v>
      </c>
      <c r="V36" s="147"/>
      <c r="W36" s="148" t="s">
        <v>201</v>
      </c>
      <c r="X36" s="149"/>
      <c r="Y36" s="151">
        <v>333</v>
      </c>
      <c r="Z36" s="151">
        <v>999</v>
      </c>
      <c r="AA36" s="151">
        <v>471</v>
      </c>
      <c r="AB36" s="151">
        <v>528</v>
      </c>
    </row>
    <row r="37" spans="1:28" s="150" customFormat="1" ht="14.25" customHeight="1">
      <c r="A37" s="148"/>
      <c r="B37" s="148" t="s">
        <v>202</v>
      </c>
      <c r="C37" s="149"/>
      <c r="D37" s="151">
        <v>466</v>
      </c>
      <c r="E37" s="151">
        <v>945</v>
      </c>
      <c r="F37" s="151">
        <v>395</v>
      </c>
      <c r="G37" s="151">
        <v>550</v>
      </c>
      <c r="H37" s="147"/>
      <c r="I37" s="148" t="s">
        <v>203</v>
      </c>
      <c r="J37" s="149"/>
      <c r="K37" s="151">
        <v>1365</v>
      </c>
      <c r="L37" s="151">
        <v>2939</v>
      </c>
      <c r="M37" s="151">
        <v>1288</v>
      </c>
      <c r="N37" s="151">
        <v>1651</v>
      </c>
      <c r="O37" s="148"/>
      <c r="P37" s="148" t="s">
        <v>204</v>
      </c>
      <c r="Q37" s="149"/>
      <c r="R37" s="151">
        <v>14</v>
      </c>
      <c r="S37" s="151">
        <v>50</v>
      </c>
      <c r="T37" s="151">
        <v>27</v>
      </c>
      <c r="U37" s="151">
        <v>23</v>
      </c>
      <c r="V37" s="147"/>
      <c r="W37" s="148" t="s">
        <v>205</v>
      </c>
      <c r="X37" s="149"/>
      <c r="Y37" s="151">
        <v>558</v>
      </c>
      <c r="Z37" s="151">
        <v>1656</v>
      </c>
      <c r="AA37" s="151">
        <v>783</v>
      </c>
      <c r="AB37" s="151">
        <v>873</v>
      </c>
    </row>
    <row r="38" spans="1:28" s="150" customFormat="1" ht="14.25" customHeight="1">
      <c r="A38" s="148"/>
      <c r="B38" s="148" t="s">
        <v>206</v>
      </c>
      <c r="C38" s="149"/>
      <c r="D38" s="151">
        <v>698</v>
      </c>
      <c r="E38" s="151">
        <v>1409</v>
      </c>
      <c r="F38" s="151">
        <v>615</v>
      </c>
      <c r="G38" s="151">
        <v>794</v>
      </c>
      <c r="H38" s="147"/>
      <c r="I38" s="148" t="s">
        <v>207</v>
      </c>
      <c r="J38" s="149"/>
      <c r="K38" s="151">
        <v>1126</v>
      </c>
      <c r="L38" s="151">
        <v>2809</v>
      </c>
      <c r="M38" s="151">
        <v>1257</v>
      </c>
      <c r="N38" s="151">
        <v>1552</v>
      </c>
      <c r="O38" s="148"/>
      <c r="P38" s="148" t="s">
        <v>208</v>
      </c>
      <c r="Q38" s="149"/>
      <c r="R38" s="151">
        <v>290</v>
      </c>
      <c r="S38" s="151">
        <v>883</v>
      </c>
      <c r="T38" s="151">
        <v>406</v>
      </c>
      <c r="U38" s="151">
        <v>477</v>
      </c>
      <c r="V38" s="147"/>
      <c r="W38" s="148" t="s">
        <v>209</v>
      </c>
      <c r="X38" s="149"/>
      <c r="Y38" s="151">
        <v>444</v>
      </c>
      <c r="Z38" s="151">
        <v>1337</v>
      </c>
      <c r="AA38" s="151">
        <v>632</v>
      </c>
      <c r="AB38" s="151">
        <v>705</v>
      </c>
    </row>
    <row r="39" spans="1:28" s="150" customFormat="1" ht="14.25" customHeight="1">
      <c r="A39" s="148"/>
      <c r="B39" s="148" t="s">
        <v>210</v>
      </c>
      <c r="C39" s="149"/>
      <c r="D39" s="151">
        <v>948</v>
      </c>
      <c r="E39" s="151">
        <v>1909</v>
      </c>
      <c r="F39" s="151">
        <v>820</v>
      </c>
      <c r="G39" s="151">
        <v>1089</v>
      </c>
      <c r="H39" s="147"/>
      <c r="I39" s="148"/>
      <c r="J39" s="149"/>
      <c r="K39" s="151"/>
      <c r="L39" s="151"/>
      <c r="M39" s="151"/>
      <c r="N39" s="151"/>
      <c r="O39" s="148"/>
      <c r="P39" s="148"/>
      <c r="Q39" s="149"/>
      <c r="R39" s="151"/>
      <c r="S39" s="151"/>
      <c r="T39" s="151"/>
      <c r="U39" s="151"/>
      <c r="V39" s="147"/>
      <c r="W39" s="148" t="s">
        <v>211</v>
      </c>
      <c r="X39" s="149"/>
      <c r="Y39" s="153" t="s">
        <v>132</v>
      </c>
      <c r="Z39" s="153" t="s">
        <v>132</v>
      </c>
      <c r="AA39" s="153" t="s">
        <v>132</v>
      </c>
      <c r="AB39" s="153" t="s">
        <v>132</v>
      </c>
    </row>
    <row r="40" spans="1:28" s="150" customFormat="1" ht="14.25" customHeight="1">
      <c r="A40" s="148"/>
      <c r="B40" s="148"/>
      <c r="C40" s="149"/>
      <c r="D40" s="151"/>
      <c r="E40" s="151"/>
      <c r="F40" s="151"/>
      <c r="G40" s="151"/>
      <c r="H40" s="147"/>
      <c r="I40" s="148" t="s">
        <v>212</v>
      </c>
      <c r="J40" s="149"/>
      <c r="K40" s="151">
        <v>1267</v>
      </c>
      <c r="L40" s="151">
        <v>2663</v>
      </c>
      <c r="M40" s="151">
        <v>1188</v>
      </c>
      <c r="N40" s="151">
        <v>1475</v>
      </c>
      <c r="O40" s="148"/>
      <c r="P40" s="148" t="s">
        <v>213</v>
      </c>
      <c r="Q40" s="149"/>
      <c r="R40" s="151">
        <v>43</v>
      </c>
      <c r="S40" s="151">
        <v>119</v>
      </c>
      <c r="T40" s="151">
        <v>57</v>
      </c>
      <c r="U40" s="151">
        <v>62</v>
      </c>
      <c r="V40" s="147"/>
      <c r="W40" s="148" t="s">
        <v>214</v>
      </c>
      <c r="X40" s="149"/>
      <c r="Y40" s="153" t="s">
        <v>132</v>
      </c>
      <c r="Z40" s="153" t="s">
        <v>132</v>
      </c>
      <c r="AA40" s="153" t="s">
        <v>132</v>
      </c>
      <c r="AB40" s="153" t="s">
        <v>132</v>
      </c>
    </row>
    <row r="41" spans="1:28" s="150" customFormat="1" ht="14.25" customHeight="1">
      <c r="A41" s="148"/>
      <c r="B41" s="148" t="s">
        <v>215</v>
      </c>
      <c r="C41" s="149"/>
      <c r="D41" s="151">
        <v>1327</v>
      </c>
      <c r="E41" s="151">
        <v>2884</v>
      </c>
      <c r="F41" s="151">
        <v>1247</v>
      </c>
      <c r="G41" s="151">
        <v>1637</v>
      </c>
      <c r="H41" s="147"/>
      <c r="I41" s="148" t="s">
        <v>216</v>
      </c>
      <c r="J41" s="149"/>
      <c r="K41" s="151">
        <v>1191</v>
      </c>
      <c r="L41" s="151">
        <v>2530</v>
      </c>
      <c r="M41" s="151">
        <v>1084</v>
      </c>
      <c r="N41" s="151">
        <v>1446</v>
      </c>
      <c r="O41" s="148"/>
      <c r="P41" s="148" t="s">
        <v>217</v>
      </c>
      <c r="Q41" s="149"/>
      <c r="R41" s="151">
        <v>288</v>
      </c>
      <c r="S41" s="151">
        <v>867</v>
      </c>
      <c r="T41" s="151">
        <v>396</v>
      </c>
      <c r="U41" s="151">
        <v>471</v>
      </c>
      <c r="V41" s="147"/>
      <c r="W41" s="148"/>
      <c r="X41" s="149"/>
      <c r="Y41" s="151"/>
      <c r="Z41" s="151"/>
      <c r="AA41" s="151"/>
      <c r="AB41" s="151"/>
    </row>
    <row r="42" spans="1:28" s="150" customFormat="1" ht="14.25" customHeight="1">
      <c r="A42" s="148"/>
      <c r="B42" s="148" t="s">
        <v>218</v>
      </c>
      <c r="C42" s="149"/>
      <c r="D42" s="151">
        <v>709</v>
      </c>
      <c r="E42" s="151">
        <v>1406</v>
      </c>
      <c r="F42" s="151">
        <v>608</v>
      </c>
      <c r="G42" s="151">
        <v>798</v>
      </c>
      <c r="H42" s="147"/>
      <c r="I42" s="148" t="s">
        <v>219</v>
      </c>
      <c r="J42" s="149"/>
      <c r="K42" s="151">
        <v>593</v>
      </c>
      <c r="L42" s="151">
        <v>1505</v>
      </c>
      <c r="M42" s="151">
        <v>871</v>
      </c>
      <c r="N42" s="151">
        <v>634</v>
      </c>
      <c r="O42" s="148"/>
      <c r="P42" s="148" t="s">
        <v>220</v>
      </c>
      <c r="Q42" s="149"/>
      <c r="R42" s="151">
        <v>47</v>
      </c>
      <c r="S42" s="151">
        <v>149</v>
      </c>
      <c r="T42" s="151">
        <v>73</v>
      </c>
      <c r="U42" s="151">
        <v>76</v>
      </c>
      <c r="V42" s="147"/>
      <c r="W42" s="148" t="s">
        <v>221</v>
      </c>
      <c r="X42" s="149"/>
      <c r="Y42" s="151">
        <v>538</v>
      </c>
      <c r="Z42" s="151">
        <v>2306</v>
      </c>
      <c r="AA42" s="151">
        <v>1046</v>
      </c>
      <c r="AB42" s="151">
        <v>1260</v>
      </c>
    </row>
    <row r="43" spans="1:28" s="150" customFormat="1" ht="14.25" customHeight="1">
      <c r="A43" s="148"/>
      <c r="B43" s="148" t="s">
        <v>222</v>
      </c>
      <c r="C43" s="149"/>
      <c r="D43" s="151">
        <v>4</v>
      </c>
      <c r="E43" s="151">
        <v>8</v>
      </c>
      <c r="F43" s="151">
        <v>4</v>
      </c>
      <c r="G43" s="151">
        <v>4</v>
      </c>
      <c r="H43" s="147"/>
      <c r="I43" s="148" t="s">
        <v>223</v>
      </c>
      <c r="J43" s="149"/>
      <c r="K43" s="151">
        <v>732</v>
      </c>
      <c r="L43" s="151">
        <v>1685</v>
      </c>
      <c r="M43" s="151">
        <v>809</v>
      </c>
      <c r="N43" s="151">
        <v>876</v>
      </c>
      <c r="O43" s="148"/>
      <c r="P43" s="148" t="s">
        <v>224</v>
      </c>
      <c r="Q43" s="149"/>
      <c r="R43" s="151">
        <v>42</v>
      </c>
      <c r="S43" s="151">
        <v>144</v>
      </c>
      <c r="T43" s="151">
        <v>74</v>
      </c>
      <c r="U43" s="151">
        <v>70</v>
      </c>
      <c r="V43" s="147"/>
      <c r="W43" s="148" t="s">
        <v>225</v>
      </c>
      <c r="X43" s="149"/>
      <c r="Y43" s="151">
        <v>3339</v>
      </c>
      <c r="Z43" s="151">
        <v>9343</v>
      </c>
      <c r="AA43" s="151">
        <v>4367</v>
      </c>
      <c r="AB43" s="151">
        <v>4976</v>
      </c>
    </row>
    <row r="44" spans="1:28" s="150" customFormat="1" ht="14.25" customHeight="1">
      <c r="A44" s="148"/>
      <c r="B44" s="148" t="s">
        <v>226</v>
      </c>
      <c r="C44" s="149"/>
      <c r="D44" s="151">
        <v>274</v>
      </c>
      <c r="E44" s="151">
        <v>689</v>
      </c>
      <c r="F44" s="151">
        <v>304</v>
      </c>
      <c r="G44" s="151">
        <v>385</v>
      </c>
      <c r="H44" s="147"/>
      <c r="I44" s="148" t="s">
        <v>227</v>
      </c>
      <c r="J44" s="149"/>
      <c r="K44" s="151">
        <v>1718</v>
      </c>
      <c r="L44" s="151">
        <v>3637</v>
      </c>
      <c r="M44" s="151">
        <v>1660</v>
      </c>
      <c r="N44" s="151">
        <v>1977</v>
      </c>
      <c r="O44" s="148"/>
      <c r="P44" s="148"/>
      <c r="Q44" s="149"/>
      <c r="R44" s="145"/>
      <c r="S44" s="145"/>
      <c r="T44" s="145"/>
      <c r="U44" s="145"/>
      <c r="V44" s="147"/>
      <c r="W44" s="148" t="s">
        <v>228</v>
      </c>
      <c r="X44" s="149"/>
      <c r="Y44" s="151">
        <v>945</v>
      </c>
      <c r="Z44" s="151">
        <v>2436</v>
      </c>
      <c r="AA44" s="151">
        <v>1200</v>
      </c>
      <c r="AB44" s="151">
        <v>1236</v>
      </c>
    </row>
    <row r="45" spans="1:28" s="150" customFormat="1" ht="14.25" customHeight="1">
      <c r="A45" s="148"/>
      <c r="B45" s="148" t="s">
        <v>229</v>
      </c>
      <c r="C45" s="149"/>
      <c r="D45" s="151">
        <v>419</v>
      </c>
      <c r="E45" s="151">
        <v>959</v>
      </c>
      <c r="F45" s="151">
        <v>446</v>
      </c>
      <c r="G45" s="151">
        <v>513</v>
      </c>
      <c r="H45" s="147"/>
      <c r="I45" s="148"/>
      <c r="J45" s="149"/>
      <c r="K45" s="151"/>
      <c r="L45" s="151"/>
      <c r="M45" s="151"/>
      <c r="N45" s="151"/>
      <c r="O45" s="216" t="s">
        <v>343</v>
      </c>
      <c r="P45" s="216"/>
      <c r="Q45" s="217"/>
      <c r="R45" s="152">
        <f>SUM(R47:R55,Y6:Y52)</f>
        <v>48526</v>
      </c>
      <c r="S45" s="152">
        <f>SUM(S47:S55,Z6:Z52)</f>
        <v>121519</v>
      </c>
      <c r="T45" s="152">
        <f>SUM(T47:T55,AA6:AA52)</f>
        <v>56358</v>
      </c>
      <c r="U45" s="152">
        <f>SUM(U47:U55,AB6:AB52)</f>
        <v>65161</v>
      </c>
      <c r="V45" s="147"/>
      <c r="W45" s="148" t="s">
        <v>230</v>
      </c>
      <c r="X45" s="149"/>
      <c r="Y45" s="151">
        <v>224</v>
      </c>
      <c r="Z45" s="151">
        <v>617</v>
      </c>
      <c r="AA45" s="151">
        <v>289</v>
      </c>
      <c r="AB45" s="151">
        <v>328</v>
      </c>
    </row>
    <row r="46" spans="1:28" s="150" customFormat="1" ht="14.25" customHeight="1">
      <c r="A46" s="148"/>
      <c r="B46" s="148"/>
      <c r="C46" s="149"/>
      <c r="D46" s="151"/>
      <c r="E46" s="151"/>
      <c r="F46" s="151"/>
      <c r="G46" s="151"/>
      <c r="H46" s="147"/>
      <c r="I46" s="148" t="s">
        <v>231</v>
      </c>
      <c r="J46" s="149"/>
      <c r="K46" s="151">
        <v>907</v>
      </c>
      <c r="L46" s="151">
        <v>2513</v>
      </c>
      <c r="M46" s="151">
        <v>1402</v>
      </c>
      <c r="N46" s="151">
        <v>1111</v>
      </c>
      <c r="O46" s="148"/>
      <c r="P46" s="148"/>
      <c r="Q46" s="149"/>
      <c r="R46" s="145"/>
      <c r="S46" s="145"/>
      <c r="T46" s="145"/>
      <c r="U46" s="145"/>
      <c r="V46" s="147"/>
      <c r="W46" s="148" t="s">
        <v>232</v>
      </c>
      <c r="X46" s="149"/>
      <c r="Y46" s="151">
        <v>813</v>
      </c>
      <c r="Z46" s="151">
        <v>1955</v>
      </c>
      <c r="AA46" s="151">
        <v>869</v>
      </c>
      <c r="AB46" s="151">
        <v>1086</v>
      </c>
    </row>
    <row r="47" spans="1:28" s="150" customFormat="1" ht="14.25" customHeight="1">
      <c r="A47" s="148"/>
      <c r="B47" s="148" t="s">
        <v>233</v>
      </c>
      <c r="C47" s="149"/>
      <c r="D47" s="151">
        <v>1192</v>
      </c>
      <c r="E47" s="151">
        <v>2793</v>
      </c>
      <c r="F47" s="151">
        <v>1386</v>
      </c>
      <c r="G47" s="151">
        <v>1407</v>
      </c>
      <c r="H47" s="147"/>
      <c r="I47" s="148" t="s">
        <v>234</v>
      </c>
      <c r="J47" s="149"/>
      <c r="K47" s="151">
        <v>1309</v>
      </c>
      <c r="L47" s="151">
        <v>3198</v>
      </c>
      <c r="M47" s="151">
        <v>1478</v>
      </c>
      <c r="N47" s="151">
        <v>1720</v>
      </c>
      <c r="O47" s="148"/>
      <c r="P47" s="148" t="s">
        <v>235</v>
      </c>
      <c r="Q47" s="149"/>
      <c r="R47" s="151">
        <v>2177</v>
      </c>
      <c r="S47" s="151">
        <v>4904</v>
      </c>
      <c r="T47" s="151">
        <v>2195</v>
      </c>
      <c r="U47" s="151">
        <v>2709</v>
      </c>
      <c r="V47" s="147"/>
      <c r="W47" s="148"/>
      <c r="X47" s="149"/>
      <c r="Y47" s="151"/>
      <c r="Z47" s="151"/>
      <c r="AA47" s="151"/>
      <c r="AB47" s="151"/>
    </row>
    <row r="48" spans="1:28" s="150" customFormat="1" ht="14.25" customHeight="1">
      <c r="A48" s="148"/>
      <c r="B48" s="148" t="s">
        <v>236</v>
      </c>
      <c r="C48" s="149"/>
      <c r="D48" s="151">
        <v>680</v>
      </c>
      <c r="E48" s="151">
        <v>1518</v>
      </c>
      <c r="F48" s="151">
        <v>723</v>
      </c>
      <c r="G48" s="151">
        <v>795</v>
      </c>
      <c r="H48" s="147"/>
      <c r="I48" s="148" t="s">
        <v>237</v>
      </c>
      <c r="J48" s="149"/>
      <c r="K48" s="151">
        <v>1311</v>
      </c>
      <c r="L48" s="151">
        <v>2914</v>
      </c>
      <c r="M48" s="151">
        <v>1263</v>
      </c>
      <c r="N48" s="151">
        <v>1651</v>
      </c>
      <c r="O48" s="148"/>
      <c r="P48" s="148" t="s">
        <v>238</v>
      </c>
      <c r="Q48" s="149"/>
      <c r="R48" s="151">
        <v>2544</v>
      </c>
      <c r="S48" s="151">
        <v>5623</v>
      </c>
      <c r="T48" s="151">
        <v>2570</v>
      </c>
      <c r="U48" s="151">
        <v>3053</v>
      </c>
      <c r="V48" s="147"/>
      <c r="W48" s="148" t="s">
        <v>239</v>
      </c>
      <c r="X48" s="149"/>
      <c r="Y48" s="151">
        <v>1323</v>
      </c>
      <c r="Z48" s="151">
        <v>3079</v>
      </c>
      <c r="AA48" s="151">
        <v>1453</v>
      </c>
      <c r="AB48" s="151">
        <v>1626</v>
      </c>
    </row>
    <row r="49" spans="1:28" s="150" customFormat="1" ht="14.25" customHeight="1">
      <c r="A49" s="148"/>
      <c r="B49" s="148" t="s">
        <v>240</v>
      </c>
      <c r="C49" s="149"/>
      <c r="D49" s="151">
        <v>993</v>
      </c>
      <c r="E49" s="151">
        <v>1796</v>
      </c>
      <c r="F49" s="151">
        <v>912</v>
      </c>
      <c r="G49" s="151">
        <v>884</v>
      </c>
      <c r="H49" s="147"/>
      <c r="I49" s="148" t="s">
        <v>241</v>
      </c>
      <c r="J49" s="149"/>
      <c r="K49" s="151">
        <v>1298</v>
      </c>
      <c r="L49" s="151">
        <v>3229</v>
      </c>
      <c r="M49" s="151">
        <v>1418</v>
      </c>
      <c r="N49" s="151">
        <v>1811</v>
      </c>
      <c r="O49" s="148"/>
      <c r="P49" s="148" t="s">
        <v>242</v>
      </c>
      <c r="Q49" s="149"/>
      <c r="R49" s="151">
        <v>1456</v>
      </c>
      <c r="S49" s="151">
        <v>3204</v>
      </c>
      <c r="T49" s="151">
        <v>1488</v>
      </c>
      <c r="U49" s="151">
        <v>1716</v>
      </c>
      <c r="V49" s="147"/>
      <c r="W49" s="148" t="s">
        <v>243</v>
      </c>
      <c r="X49" s="149"/>
      <c r="Y49" s="151">
        <v>1067</v>
      </c>
      <c r="Z49" s="151">
        <v>2481</v>
      </c>
      <c r="AA49" s="151">
        <v>1155</v>
      </c>
      <c r="AB49" s="151">
        <v>1326</v>
      </c>
    </row>
    <row r="50" spans="1:28" s="150" customFormat="1" ht="14.25" customHeight="1">
      <c r="A50" s="148"/>
      <c r="B50" s="148" t="s">
        <v>244</v>
      </c>
      <c r="C50" s="149"/>
      <c r="D50" s="151">
        <v>181</v>
      </c>
      <c r="E50" s="151">
        <v>428</v>
      </c>
      <c r="F50" s="151">
        <v>205</v>
      </c>
      <c r="G50" s="151">
        <v>223</v>
      </c>
      <c r="H50" s="147"/>
      <c r="I50" s="148" t="s">
        <v>245</v>
      </c>
      <c r="J50" s="149"/>
      <c r="K50" s="151">
        <v>1266</v>
      </c>
      <c r="L50" s="151">
        <v>2701</v>
      </c>
      <c r="M50" s="151">
        <v>1429</v>
      </c>
      <c r="N50" s="151">
        <v>1272</v>
      </c>
      <c r="O50" s="148"/>
      <c r="P50" s="148" t="s">
        <v>246</v>
      </c>
      <c r="Q50" s="149"/>
      <c r="R50" s="151">
        <v>1202</v>
      </c>
      <c r="S50" s="151">
        <v>2744</v>
      </c>
      <c r="T50" s="151">
        <v>1295</v>
      </c>
      <c r="U50" s="151">
        <v>1449</v>
      </c>
      <c r="V50" s="147"/>
      <c r="W50" s="148" t="s">
        <v>247</v>
      </c>
      <c r="X50" s="149"/>
      <c r="Y50" s="151">
        <v>1291</v>
      </c>
      <c r="Z50" s="151">
        <v>3012</v>
      </c>
      <c r="AA50" s="151">
        <v>1472</v>
      </c>
      <c r="AB50" s="151">
        <v>1540</v>
      </c>
    </row>
    <row r="51" spans="1:28" s="150" customFormat="1" ht="14.25" customHeight="1">
      <c r="A51" s="148"/>
      <c r="B51" s="148" t="s">
        <v>248</v>
      </c>
      <c r="C51" s="149"/>
      <c r="D51" s="154">
        <v>837</v>
      </c>
      <c r="E51" s="151">
        <v>1698</v>
      </c>
      <c r="F51" s="151">
        <v>782</v>
      </c>
      <c r="G51" s="151">
        <v>916</v>
      </c>
      <c r="H51" s="147"/>
      <c r="I51" s="148"/>
      <c r="J51" s="149"/>
      <c r="K51" s="151"/>
      <c r="L51" s="151"/>
      <c r="M51" s="151"/>
      <c r="N51" s="151"/>
      <c r="O51" s="148"/>
      <c r="P51" s="148" t="s">
        <v>249</v>
      </c>
      <c r="Q51" s="149"/>
      <c r="R51" s="151">
        <v>2024</v>
      </c>
      <c r="S51" s="151">
        <v>4677</v>
      </c>
      <c r="T51" s="151">
        <v>2158</v>
      </c>
      <c r="U51" s="151">
        <v>2519</v>
      </c>
      <c r="V51" s="147"/>
      <c r="W51" s="148" t="s">
        <v>250</v>
      </c>
      <c r="X51" s="149"/>
      <c r="Y51" s="151">
        <v>1851</v>
      </c>
      <c r="Z51" s="151">
        <v>4337</v>
      </c>
      <c r="AA51" s="151">
        <v>1893</v>
      </c>
      <c r="AB51" s="151">
        <v>2444</v>
      </c>
    </row>
    <row r="52" spans="1:28" s="150" customFormat="1" ht="14.25" customHeight="1">
      <c r="A52" s="148"/>
      <c r="B52" s="148"/>
      <c r="C52" s="149"/>
      <c r="D52" s="154"/>
      <c r="E52" s="151"/>
      <c r="F52" s="151"/>
      <c r="G52" s="151"/>
      <c r="H52" s="147"/>
      <c r="I52" s="148" t="s">
        <v>251</v>
      </c>
      <c r="J52" s="149"/>
      <c r="K52" s="151">
        <v>1164</v>
      </c>
      <c r="L52" s="151">
        <v>3101</v>
      </c>
      <c r="M52" s="151">
        <v>1491</v>
      </c>
      <c r="N52" s="151">
        <v>1610</v>
      </c>
      <c r="O52" s="148"/>
      <c r="P52" s="148"/>
      <c r="Q52" s="149"/>
      <c r="R52" s="151"/>
      <c r="S52" s="151"/>
      <c r="T52" s="151"/>
      <c r="U52" s="151"/>
      <c r="V52" s="147"/>
      <c r="W52" s="148" t="s">
        <v>252</v>
      </c>
      <c r="X52" s="149"/>
      <c r="Y52" s="151">
        <v>1800</v>
      </c>
      <c r="Z52" s="151">
        <v>4207</v>
      </c>
      <c r="AA52" s="151">
        <v>2025</v>
      </c>
      <c r="AB52" s="151">
        <v>2182</v>
      </c>
    </row>
    <row r="53" spans="1:28" s="150" customFormat="1" ht="14.25" customHeight="1">
      <c r="A53" s="148"/>
      <c r="B53" s="148" t="s">
        <v>253</v>
      </c>
      <c r="C53" s="149"/>
      <c r="D53" s="154">
        <v>1087</v>
      </c>
      <c r="E53" s="151">
        <v>2764</v>
      </c>
      <c r="F53" s="151">
        <v>1248</v>
      </c>
      <c r="G53" s="151">
        <v>1516</v>
      </c>
      <c r="H53" s="147"/>
      <c r="I53" s="148" t="s">
        <v>254</v>
      </c>
      <c r="J53" s="149"/>
      <c r="K53" s="151">
        <v>205</v>
      </c>
      <c r="L53" s="151">
        <v>565</v>
      </c>
      <c r="M53" s="151">
        <v>258</v>
      </c>
      <c r="N53" s="151">
        <v>307</v>
      </c>
      <c r="O53" s="148"/>
      <c r="P53" s="148" t="s">
        <v>255</v>
      </c>
      <c r="Q53" s="149"/>
      <c r="R53" s="151">
        <v>679</v>
      </c>
      <c r="S53" s="151">
        <v>1848</v>
      </c>
      <c r="T53" s="151">
        <v>845</v>
      </c>
      <c r="U53" s="151">
        <v>1003</v>
      </c>
      <c r="V53" s="147"/>
      <c r="W53" s="148"/>
      <c r="X53" s="149"/>
      <c r="Y53" s="151"/>
      <c r="Z53" s="151"/>
      <c r="AA53" s="151"/>
      <c r="AB53" s="151"/>
    </row>
    <row r="54" spans="1:28" s="150" customFormat="1" ht="14.25" customHeight="1">
      <c r="A54" s="148"/>
      <c r="B54" s="148" t="s">
        <v>256</v>
      </c>
      <c r="C54" s="149"/>
      <c r="D54" s="154">
        <v>1491</v>
      </c>
      <c r="E54" s="151">
        <v>3398</v>
      </c>
      <c r="F54" s="151">
        <v>1508</v>
      </c>
      <c r="G54" s="151">
        <v>1890</v>
      </c>
      <c r="H54" s="147"/>
      <c r="I54" s="148" t="s">
        <v>257</v>
      </c>
      <c r="J54" s="149"/>
      <c r="K54" s="151">
        <v>164</v>
      </c>
      <c r="L54" s="151">
        <v>484</v>
      </c>
      <c r="M54" s="151">
        <v>218</v>
      </c>
      <c r="N54" s="151">
        <v>266</v>
      </c>
      <c r="O54" s="148"/>
      <c r="P54" s="148" t="s">
        <v>258</v>
      </c>
      <c r="Q54" s="149"/>
      <c r="R54" s="151">
        <v>1113</v>
      </c>
      <c r="S54" s="151">
        <v>3088</v>
      </c>
      <c r="T54" s="151">
        <v>1351</v>
      </c>
      <c r="U54" s="151">
        <v>1737</v>
      </c>
      <c r="V54" s="147"/>
      <c r="W54" s="148"/>
      <c r="X54" s="149"/>
      <c r="Y54" s="151"/>
      <c r="Z54" s="151"/>
      <c r="AA54" s="151"/>
      <c r="AB54" s="151"/>
    </row>
    <row r="55" spans="1:28" s="150" customFormat="1" ht="14.25" customHeight="1">
      <c r="A55" s="148"/>
      <c r="B55" s="148" t="s">
        <v>259</v>
      </c>
      <c r="C55" s="149"/>
      <c r="D55" s="154">
        <v>1102</v>
      </c>
      <c r="E55" s="151">
        <v>2125</v>
      </c>
      <c r="F55" s="151">
        <v>949</v>
      </c>
      <c r="G55" s="151">
        <v>1176</v>
      </c>
      <c r="H55" s="147"/>
      <c r="I55" s="148" t="s">
        <v>260</v>
      </c>
      <c r="J55" s="149"/>
      <c r="K55" s="151">
        <v>24</v>
      </c>
      <c r="L55" s="151">
        <v>104</v>
      </c>
      <c r="M55" s="151">
        <v>56</v>
      </c>
      <c r="N55" s="151">
        <v>48</v>
      </c>
      <c r="O55" s="148"/>
      <c r="P55" s="148" t="s">
        <v>261</v>
      </c>
      <c r="Q55" s="149"/>
      <c r="R55" s="151">
        <v>1177</v>
      </c>
      <c r="S55" s="151">
        <v>3261</v>
      </c>
      <c r="T55" s="151">
        <v>1512</v>
      </c>
      <c r="U55" s="151">
        <v>1749</v>
      </c>
      <c r="V55" s="147"/>
      <c r="W55" s="148"/>
      <c r="X55" s="149"/>
      <c r="Y55" s="151"/>
      <c r="Z55" s="151"/>
      <c r="AA55" s="151"/>
      <c r="AB55" s="151"/>
    </row>
    <row r="56" spans="1:28" s="150" customFormat="1" ht="14.25" customHeight="1">
      <c r="A56" s="155"/>
      <c r="B56" s="155"/>
      <c r="C56" s="156"/>
      <c r="D56" s="157"/>
      <c r="E56" s="158"/>
      <c r="F56" s="158"/>
      <c r="G56" s="158"/>
      <c r="H56" s="159"/>
      <c r="I56" s="155"/>
      <c r="J56" s="156"/>
      <c r="K56" s="160"/>
      <c r="L56" s="160"/>
      <c r="M56" s="160"/>
      <c r="N56" s="160"/>
      <c r="O56" s="155"/>
      <c r="P56" s="155"/>
      <c r="Q56" s="156"/>
      <c r="R56" s="160"/>
      <c r="S56" s="160"/>
      <c r="T56" s="160"/>
      <c r="U56" s="160"/>
      <c r="V56" s="159"/>
      <c r="W56" s="155"/>
      <c r="X56" s="156"/>
      <c r="Y56" s="160"/>
      <c r="Z56" s="160"/>
      <c r="AA56" s="160"/>
      <c r="AB56" s="160"/>
    </row>
    <row r="57" ht="13.5" customHeight="1">
      <c r="B57" s="138" t="s">
        <v>344</v>
      </c>
    </row>
  </sheetData>
  <mergeCells count="16">
    <mergeCell ref="O45:Q45"/>
    <mergeCell ref="V3:X4"/>
    <mergeCell ref="A9:C9"/>
    <mergeCell ref="L3:N3"/>
    <mergeCell ref="S3:U3"/>
    <mergeCell ref="H32:J32"/>
    <mergeCell ref="O26:Q26"/>
    <mergeCell ref="Z3:AB3"/>
    <mergeCell ref="A3:C4"/>
    <mergeCell ref="D3:D4"/>
    <mergeCell ref="H3:J4"/>
    <mergeCell ref="K3:K4"/>
    <mergeCell ref="E3:G3"/>
    <mergeCell ref="O3:Q4"/>
    <mergeCell ref="R3:R4"/>
    <mergeCell ref="Y3:Y4"/>
  </mergeCells>
  <printOptions/>
  <pageMargins left="0.53" right="0.64" top="0.52" bottom="0.63" header="0.512" footer="0.3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6"/>
  <sheetViews>
    <sheetView workbookViewId="0" topLeftCell="A1">
      <selection activeCell="A1" sqref="A1"/>
    </sheetView>
  </sheetViews>
  <sheetFormatPr defaultColWidth="9.00390625" defaultRowHeight="13.5"/>
  <cols>
    <col min="1" max="1" width="1.25" style="138" customWidth="1"/>
    <col min="2" max="2" width="11.625" style="138" customWidth="1"/>
    <col min="3" max="3" width="1.25" style="138" customWidth="1"/>
    <col min="4" max="7" width="7.875" style="138" customWidth="1"/>
    <col min="8" max="8" width="1.25" style="138" customWidth="1"/>
    <col min="9" max="9" width="11.625" style="138" customWidth="1"/>
    <col min="10" max="10" width="1.25" style="138" customWidth="1"/>
    <col min="11" max="14" width="7.875" style="138" customWidth="1"/>
    <col min="15" max="15" width="1.25" style="138" customWidth="1"/>
    <col min="16" max="16" width="11.625" style="138" customWidth="1"/>
    <col min="17" max="17" width="1.25" style="138" customWidth="1"/>
    <col min="18" max="21" width="7.875" style="138" customWidth="1"/>
    <col min="22" max="22" width="1.25" style="138" customWidth="1"/>
    <col min="23" max="23" width="11.625" style="138" customWidth="1"/>
    <col min="24" max="24" width="1.25" style="138" customWidth="1"/>
    <col min="25" max="28" width="7.875" style="138" customWidth="1"/>
    <col min="29" max="16384" width="9.00390625" style="138" customWidth="1"/>
  </cols>
  <sheetData>
    <row r="1" ht="21.75" customHeight="1">
      <c r="B1" s="139" t="s">
        <v>345</v>
      </c>
    </row>
    <row r="2" ht="15" customHeight="1"/>
    <row r="3" spans="1:29" ht="17.25" customHeight="1">
      <c r="A3" s="168" t="s">
        <v>331</v>
      </c>
      <c r="B3" s="168"/>
      <c r="C3" s="224"/>
      <c r="D3" s="195" t="s">
        <v>346</v>
      </c>
      <c r="E3" s="226"/>
      <c r="F3" s="162" t="s">
        <v>347</v>
      </c>
      <c r="G3" s="162" t="s">
        <v>347</v>
      </c>
      <c r="H3" s="168" t="s">
        <v>331</v>
      </c>
      <c r="I3" s="168"/>
      <c r="J3" s="224"/>
      <c r="K3" s="195" t="s">
        <v>346</v>
      </c>
      <c r="L3" s="226"/>
      <c r="M3" s="163" t="s">
        <v>347</v>
      </c>
      <c r="N3" s="164" t="s">
        <v>347</v>
      </c>
      <c r="O3" s="168" t="s">
        <v>331</v>
      </c>
      <c r="P3" s="168"/>
      <c r="Q3" s="224"/>
      <c r="R3" s="195" t="s">
        <v>346</v>
      </c>
      <c r="S3" s="223"/>
      <c r="T3" s="164" t="s">
        <v>347</v>
      </c>
      <c r="U3" s="164" t="s">
        <v>347</v>
      </c>
      <c r="V3" s="214" t="s">
        <v>331</v>
      </c>
      <c r="W3" s="168"/>
      <c r="X3" s="224"/>
      <c r="Y3" s="195" t="s">
        <v>346</v>
      </c>
      <c r="Z3" s="223"/>
      <c r="AA3" s="164" t="s">
        <v>347</v>
      </c>
      <c r="AB3" s="164" t="s">
        <v>347</v>
      </c>
      <c r="AC3" s="142"/>
    </row>
    <row r="4" spans="1:29" ht="17.25" customHeight="1">
      <c r="A4" s="213"/>
      <c r="B4" s="213"/>
      <c r="C4" s="225"/>
      <c r="D4" s="165" t="s">
        <v>348</v>
      </c>
      <c r="E4" s="165" t="s">
        <v>349</v>
      </c>
      <c r="F4" s="166" t="s">
        <v>350</v>
      </c>
      <c r="G4" s="166" t="s">
        <v>351</v>
      </c>
      <c r="H4" s="213"/>
      <c r="I4" s="213"/>
      <c r="J4" s="225"/>
      <c r="K4" s="161" t="s">
        <v>348</v>
      </c>
      <c r="L4" s="161" t="s">
        <v>349</v>
      </c>
      <c r="M4" s="167" t="s">
        <v>350</v>
      </c>
      <c r="N4" s="169" t="s">
        <v>351</v>
      </c>
      <c r="O4" s="213"/>
      <c r="P4" s="213"/>
      <c r="Q4" s="225"/>
      <c r="R4" s="141" t="s">
        <v>348</v>
      </c>
      <c r="S4" s="140" t="s">
        <v>349</v>
      </c>
      <c r="T4" s="169" t="s">
        <v>350</v>
      </c>
      <c r="U4" s="169" t="s">
        <v>351</v>
      </c>
      <c r="V4" s="215"/>
      <c r="W4" s="213"/>
      <c r="X4" s="225"/>
      <c r="Y4" s="141" t="s">
        <v>348</v>
      </c>
      <c r="Z4" s="140" t="s">
        <v>349</v>
      </c>
      <c r="AA4" s="169" t="s">
        <v>350</v>
      </c>
      <c r="AB4" s="169" t="s">
        <v>351</v>
      </c>
      <c r="AC4" s="142"/>
    </row>
    <row r="5" spans="1:28" s="150" customFormat="1" ht="14.25" customHeight="1">
      <c r="A5" s="143"/>
      <c r="B5" s="143"/>
      <c r="C5" s="144"/>
      <c r="D5" s="170"/>
      <c r="E5" s="170"/>
      <c r="F5" s="170"/>
      <c r="G5" s="171"/>
      <c r="H5" s="143"/>
      <c r="I5" s="143"/>
      <c r="J5" s="143"/>
      <c r="K5" s="172"/>
      <c r="L5" s="170"/>
      <c r="M5" s="170"/>
      <c r="N5" s="170"/>
      <c r="O5" s="143"/>
      <c r="P5" s="143"/>
      <c r="Q5" s="144"/>
      <c r="R5" s="170"/>
      <c r="S5" s="170"/>
      <c r="T5" s="170"/>
      <c r="U5" s="170"/>
      <c r="V5" s="146"/>
      <c r="W5" s="143"/>
      <c r="X5" s="144"/>
      <c r="Y5" s="170"/>
      <c r="Z5" s="170"/>
      <c r="AA5" s="170"/>
      <c r="AB5" s="170"/>
    </row>
    <row r="6" spans="1:28" s="150" customFormat="1" ht="14.25" customHeight="1">
      <c r="A6" s="148"/>
      <c r="B6" s="148"/>
      <c r="C6" s="149"/>
      <c r="D6" s="173"/>
      <c r="E6" s="173"/>
      <c r="F6" s="173"/>
      <c r="G6" s="174"/>
      <c r="H6" s="147"/>
      <c r="I6" s="148" t="s">
        <v>106</v>
      </c>
      <c r="J6" s="149"/>
      <c r="K6" s="151">
        <v>2146</v>
      </c>
      <c r="L6" s="151">
        <v>1984</v>
      </c>
      <c r="M6" s="175">
        <f>L6-K6</f>
        <v>-162</v>
      </c>
      <c r="N6" s="176">
        <f>ROUND(M6/K6*100,1)</f>
        <v>-7.5</v>
      </c>
      <c r="O6" s="148"/>
      <c r="P6" s="148" t="s">
        <v>107</v>
      </c>
      <c r="Q6" s="149"/>
      <c r="R6" s="151">
        <v>5203</v>
      </c>
      <c r="S6" s="151">
        <v>4931</v>
      </c>
      <c r="T6" s="175">
        <f>S6-R6</f>
        <v>-272</v>
      </c>
      <c r="U6" s="177">
        <f>ROUND(T6/R6*100,1)</f>
        <v>-5.2</v>
      </c>
      <c r="V6" s="147"/>
      <c r="W6" s="148" t="s">
        <v>108</v>
      </c>
      <c r="X6" s="149"/>
      <c r="Y6" s="151">
        <v>4689</v>
      </c>
      <c r="Z6" s="151">
        <v>4318</v>
      </c>
      <c r="AA6" s="175">
        <f>Z6-Y6</f>
        <v>-371</v>
      </c>
      <c r="AB6" s="176">
        <f>ROUND(AA6/Y6*100,1)</f>
        <v>-7.9</v>
      </c>
    </row>
    <row r="7" spans="1:28" s="150" customFormat="1" ht="14.25" customHeight="1">
      <c r="A7" s="64"/>
      <c r="B7" s="64" t="s">
        <v>338</v>
      </c>
      <c r="C7" s="65"/>
      <c r="D7" s="152">
        <v>298881</v>
      </c>
      <c r="E7" s="152">
        <v>287637</v>
      </c>
      <c r="F7" s="178">
        <f>E7-D7</f>
        <v>-11244</v>
      </c>
      <c r="G7" s="179">
        <f>ROUND(F7/D7*100,1)</f>
        <v>-3.8</v>
      </c>
      <c r="H7" s="147"/>
      <c r="I7" s="148" t="s">
        <v>109</v>
      </c>
      <c r="J7" s="149"/>
      <c r="K7" s="151">
        <v>2421</v>
      </c>
      <c r="L7" s="151">
        <v>2224</v>
      </c>
      <c r="M7" s="175">
        <f>L7-K7</f>
        <v>-197</v>
      </c>
      <c r="N7" s="176">
        <f>ROUND(M7/K7*100,1)</f>
        <v>-8.1</v>
      </c>
      <c r="O7" s="148"/>
      <c r="P7" s="148" t="s">
        <v>110</v>
      </c>
      <c r="Q7" s="149"/>
      <c r="R7" s="151">
        <v>29</v>
      </c>
      <c r="S7" s="151">
        <v>13</v>
      </c>
      <c r="T7" s="175">
        <f>S7-R7</f>
        <v>-16</v>
      </c>
      <c r="U7" s="177">
        <f>ROUND(T7/R7*100,1)</f>
        <v>-55.2</v>
      </c>
      <c r="V7" s="147"/>
      <c r="W7" s="148" t="s">
        <v>111</v>
      </c>
      <c r="X7" s="149"/>
      <c r="Y7" s="151">
        <v>3462</v>
      </c>
      <c r="Z7" s="151">
        <v>3335</v>
      </c>
      <c r="AA7" s="175">
        <f>Z7-Y7</f>
        <v>-127</v>
      </c>
      <c r="AB7" s="176">
        <f>ROUND(AA7/Y7*100,1)</f>
        <v>-3.7</v>
      </c>
    </row>
    <row r="8" spans="1:28" s="150" customFormat="1" ht="14.25" customHeight="1">
      <c r="A8" s="64"/>
      <c r="B8" s="64"/>
      <c r="C8" s="65"/>
      <c r="D8" s="180"/>
      <c r="E8" s="152"/>
      <c r="F8" s="180"/>
      <c r="G8" s="179"/>
      <c r="H8" s="147"/>
      <c r="I8" s="148" t="s">
        <v>112</v>
      </c>
      <c r="J8" s="149"/>
      <c r="K8" s="151">
        <v>3372</v>
      </c>
      <c r="L8" s="151">
        <v>3094</v>
      </c>
      <c r="M8" s="175">
        <f>L8-K8</f>
        <v>-278</v>
      </c>
      <c r="N8" s="176">
        <f>ROUND(M8/K8*100,1)</f>
        <v>-8.2</v>
      </c>
      <c r="O8" s="148"/>
      <c r="P8" s="148" t="s">
        <v>113</v>
      </c>
      <c r="Q8" s="149"/>
      <c r="R8" s="151">
        <v>370</v>
      </c>
      <c r="S8" s="151">
        <v>363</v>
      </c>
      <c r="T8" s="175">
        <f>S8-R8</f>
        <v>-7</v>
      </c>
      <c r="U8" s="177">
        <f>ROUND(T8/R8*100,1)</f>
        <v>-1.9</v>
      </c>
      <c r="V8" s="147"/>
      <c r="W8" s="148" t="s">
        <v>114</v>
      </c>
      <c r="X8" s="149"/>
      <c r="Y8" s="151">
        <v>1247</v>
      </c>
      <c r="Z8" s="151">
        <v>1268</v>
      </c>
      <c r="AA8" s="175">
        <f>Z8-Y8</f>
        <v>21</v>
      </c>
      <c r="AB8" s="176">
        <f>ROUND(AA8/Y8*100,1)</f>
        <v>1.7</v>
      </c>
    </row>
    <row r="9" spans="1:28" s="150" customFormat="1" ht="14.25" customHeight="1">
      <c r="A9" s="216" t="s">
        <v>339</v>
      </c>
      <c r="B9" s="218"/>
      <c r="C9" s="219"/>
      <c r="D9" s="152">
        <v>109171</v>
      </c>
      <c r="E9" s="152">
        <v>100160</v>
      </c>
      <c r="F9" s="178">
        <f>E9-D9</f>
        <v>-9011</v>
      </c>
      <c r="G9" s="179">
        <f>ROUND(F9/D9*100,1)</f>
        <v>-8.3</v>
      </c>
      <c r="H9" s="147"/>
      <c r="I9" s="148" t="s">
        <v>115</v>
      </c>
      <c r="J9" s="149"/>
      <c r="K9" s="151">
        <v>2730</v>
      </c>
      <c r="L9" s="151">
        <v>2282</v>
      </c>
      <c r="M9" s="175">
        <f>L9-K9</f>
        <v>-448</v>
      </c>
      <c r="N9" s="176">
        <f>ROUND(M9/K9*100,1)</f>
        <v>-16.4</v>
      </c>
      <c r="O9" s="148"/>
      <c r="P9" s="148" t="s">
        <v>116</v>
      </c>
      <c r="Q9" s="149"/>
      <c r="R9" s="151">
        <v>1684</v>
      </c>
      <c r="S9" s="151">
        <v>1607</v>
      </c>
      <c r="T9" s="175">
        <f>S9-R9</f>
        <v>-77</v>
      </c>
      <c r="U9" s="177">
        <f>ROUND(T9/R9*100,1)</f>
        <v>-4.6</v>
      </c>
      <c r="V9" s="147"/>
      <c r="W9" s="148" t="s">
        <v>117</v>
      </c>
      <c r="X9" s="149"/>
      <c r="Y9" s="151">
        <v>2441</v>
      </c>
      <c r="Z9" s="151">
        <v>2257</v>
      </c>
      <c r="AA9" s="175">
        <f>Z9-Y9</f>
        <v>-184</v>
      </c>
      <c r="AB9" s="176">
        <f>ROUND(AA9/Y9*100,1)</f>
        <v>-7.5</v>
      </c>
    </row>
    <row r="10" spans="1:28" s="150" customFormat="1" ht="14.25" customHeight="1">
      <c r="A10" s="148"/>
      <c r="B10" s="148" t="s">
        <v>59</v>
      </c>
      <c r="C10" s="149"/>
      <c r="D10" s="173"/>
      <c r="E10" s="145"/>
      <c r="F10" s="173"/>
      <c r="G10" s="181"/>
      <c r="H10" s="147"/>
      <c r="I10" s="148" t="s">
        <v>118</v>
      </c>
      <c r="J10" s="149"/>
      <c r="K10" s="151">
        <v>3053</v>
      </c>
      <c r="L10" s="151">
        <v>2773</v>
      </c>
      <c r="M10" s="175">
        <f>L10-K10</f>
        <v>-280</v>
      </c>
      <c r="N10" s="176">
        <f>ROUND(M10/K10*100,1)</f>
        <v>-9.2</v>
      </c>
      <c r="O10" s="148"/>
      <c r="P10" s="148" t="s">
        <v>119</v>
      </c>
      <c r="Q10" s="149"/>
      <c r="R10" s="151">
        <v>2499</v>
      </c>
      <c r="S10" s="151">
        <v>2303</v>
      </c>
      <c r="T10" s="175">
        <f>S10-R10</f>
        <v>-196</v>
      </c>
      <c r="U10" s="177">
        <f>ROUND(T10/R10*100,1)</f>
        <v>-7.8</v>
      </c>
      <c r="V10" s="147"/>
      <c r="W10" s="148" t="s">
        <v>120</v>
      </c>
      <c r="X10" s="149"/>
      <c r="Y10" s="151">
        <v>3243</v>
      </c>
      <c r="Z10" s="151">
        <v>2964</v>
      </c>
      <c r="AA10" s="175">
        <f>Z10-Y10</f>
        <v>-279</v>
      </c>
      <c r="AB10" s="176">
        <f>ROUND(AA10/Y10*100,1)</f>
        <v>-8.6</v>
      </c>
    </row>
    <row r="11" spans="1:28" s="150" customFormat="1" ht="14.25" customHeight="1">
      <c r="A11" s="148"/>
      <c r="B11" s="148" t="s">
        <v>340</v>
      </c>
      <c r="C11" s="149"/>
      <c r="D11" s="151">
        <v>1208</v>
      </c>
      <c r="E11" s="151">
        <v>1064</v>
      </c>
      <c r="F11" s="175">
        <f>E11-D11</f>
        <v>-144</v>
      </c>
      <c r="G11" s="177">
        <f>ROUND(F11/D11*100,1)</f>
        <v>-11.9</v>
      </c>
      <c r="H11" s="147"/>
      <c r="I11" s="148"/>
      <c r="J11" s="149"/>
      <c r="K11" s="151"/>
      <c r="L11" s="151"/>
      <c r="M11" s="182"/>
      <c r="N11" s="176"/>
      <c r="O11" s="148"/>
      <c r="P11" s="148"/>
      <c r="Q11" s="149"/>
      <c r="R11" s="151"/>
      <c r="S11" s="151"/>
      <c r="T11" s="182"/>
      <c r="U11" s="176"/>
      <c r="V11" s="147"/>
      <c r="W11" s="148"/>
      <c r="X11" s="149"/>
      <c r="Y11" s="151"/>
      <c r="Z11" s="151"/>
      <c r="AA11" s="182"/>
      <c r="AB11" s="176"/>
    </row>
    <row r="12" spans="1:28" s="150" customFormat="1" ht="14.25" customHeight="1">
      <c r="A12" s="148"/>
      <c r="B12" s="148" t="s">
        <v>121</v>
      </c>
      <c r="C12" s="149"/>
      <c r="D12" s="151">
        <v>1835</v>
      </c>
      <c r="E12" s="151">
        <v>1615</v>
      </c>
      <c r="F12" s="175">
        <f>E12-D12</f>
        <v>-220</v>
      </c>
      <c r="G12" s="177">
        <f>ROUND(F12/D12*100,1)</f>
        <v>-12</v>
      </c>
      <c r="H12" s="147"/>
      <c r="I12" s="148" t="s">
        <v>122</v>
      </c>
      <c r="J12" s="149"/>
      <c r="K12" s="151">
        <v>2387</v>
      </c>
      <c r="L12" s="151">
        <v>2186</v>
      </c>
      <c r="M12" s="175">
        <f>L12-K12</f>
        <v>-201</v>
      </c>
      <c r="N12" s="176">
        <f>ROUND(M12/K12*100,1)</f>
        <v>-8.4</v>
      </c>
      <c r="O12" s="148"/>
      <c r="P12" s="148" t="s">
        <v>123</v>
      </c>
      <c r="Q12" s="149"/>
      <c r="R12" s="151">
        <v>1390</v>
      </c>
      <c r="S12" s="151">
        <v>1653</v>
      </c>
      <c r="T12" s="175">
        <f>S12-R12</f>
        <v>263</v>
      </c>
      <c r="U12" s="177">
        <f>ROUND(T12/R12*100,1)</f>
        <v>18.9</v>
      </c>
      <c r="V12" s="147"/>
      <c r="W12" s="148" t="s">
        <v>124</v>
      </c>
      <c r="X12" s="149"/>
      <c r="Y12" s="151">
        <v>3327</v>
      </c>
      <c r="Z12" s="151">
        <v>3113</v>
      </c>
      <c r="AA12" s="175">
        <f>Z12-Y12</f>
        <v>-214</v>
      </c>
      <c r="AB12" s="176">
        <f>ROUND(AA12/Y12*100,1)</f>
        <v>-6.4</v>
      </c>
    </row>
    <row r="13" spans="1:28" s="150" customFormat="1" ht="14.25" customHeight="1">
      <c r="A13" s="148"/>
      <c r="B13" s="148" t="s">
        <v>125</v>
      </c>
      <c r="C13" s="149"/>
      <c r="D13" s="151">
        <v>2045</v>
      </c>
      <c r="E13" s="151">
        <v>1772</v>
      </c>
      <c r="F13" s="175">
        <f>E13-D13</f>
        <v>-273</v>
      </c>
      <c r="G13" s="177">
        <f>ROUND(F13/D13*100,1)</f>
        <v>-13.3</v>
      </c>
      <c r="H13" s="147"/>
      <c r="I13" s="148" t="s">
        <v>126</v>
      </c>
      <c r="J13" s="149"/>
      <c r="K13" s="151">
        <v>1250</v>
      </c>
      <c r="L13" s="151">
        <v>1092</v>
      </c>
      <c r="M13" s="175">
        <f>L13-K13</f>
        <v>-158</v>
      </c>
      <c r="N13" s="176">
        <f>ROUND(M13/K13*100,1)</f>
        <v>-12.6</v>
      </c>
      <c r="O13" s="148"/>
      <c r="P13" s="148" t="s">
        <v>127</v>
      </c>
      <c r="Q13" s="149"/>
      <c r="R13" s="151">
        <v>114</v>
      </c>
      <c r="S13" s="151">
        <v>101</v>
      </c>
      <c r="T13" s="175">
        <f>S13-R13</f>
        <v>-13</v>
      </c>
      <c r="U13" s="177">
        <f>ROUND(T13/R13*100,1)</f>
        <v>-11.4</v>
      </c>
      <c r="V13" s="147"/>
      <c r="W13" s="148" t="s">
        <v>128</v>
      </c>
      <c r="X13" s="149"/>
      <c r="Y13" s="151">
        <v>3263</v>
      </c>
      <c r="Z13" s="151">
        <v>3404</v>
      </c>
      <c r="AA13" s="175">
        <f>Z13-Y13</f>
        <v>141</v>
      </c>
      <c r="AB13" s="176">
        <f>ROUND(AA13/Y13*100,1)</f>
        <v>4.3</v>
      </c>
    </row>
    <row r="14" spans="1:28" s="150" customFormat="1" ht="14.25" customHeight="1">
      <c r="A14" s="148"/>
      <c r="B14" s="148" t="s">
        <v>129</v>
      </c>
      <c r="C14" s="149"/>
      <c r="D14" s="151">
        <v>1410</v>
      </c>
      <c r="E14" s="151">
        <v>1333</v>
      </c>
      <c r="F14" s="175">
        <f>E14-D14</f>
        <v>-77</v>
      </c>
      <c r="G14" s="177">
        <f>ROUND(F14/D14*100,1)</f>
        <v>-5.5</v>
      </c>
      <c r="H14" s="147"/>
      <c r="I14" s="148" t="s">
        <v>130</v>
      </c>
      <c r="J14" s="149"/>
      <c r="K14" s="151">
        <v>1661</v>
      </c>
      <c r="L14" s="151">
        <v>1500</v>
      </c>
      <c r="M14" s="175">
        <f>L14-K14</f>
        <v>-161</v>
      </c>
      <c r="N14" s="176">
        <f>ROUND(M14/K14*100,1)</f>
        <v>-9.7</v>
      </c>
      <c r="O14" s="148"/>
      <c r="P14" s="148" t="s">
        <v>131</v>
      </c>
      <c r="Q14" s="149"/>
      <c r="R14" s="153" t="s">
        <v>352</v>
      </c>
      <c r="S14" s="153" t="s">
        <v>132</v>
      </c>
      <c r="T14" s="153" t="s">
        <v>352</v>
      </c>
      <c r="U14" s="153" t="s">
        <v>132</v>
      </c>
      <c r="V14" s="147"/>
      <c r="W14" s="148" t="s">
        <v>133</v>
      </c>
      <c r="X14" s="149"/>
      <c r="Y14" s="183" t="s">
        <v>352</v>
      </c>
      <c r="Z14" s="151">
        <v>822</v>
      </c>
      <c r="AA14" s="184" t="s">
        <v>352</v>
      </c>
      <c r="AB14" s="184" t="s">
        <v>352</v>
      </c>
    </row>
    <row r="15" spans="1:28" s="150" customFormat="1" ht="14.25" customHeight="1">
      <c r="A15" s="148"/>
      <c r="B15" s="148" t="s">
        <v>134</v>
      </c>
      <c r="C15" s="149"/>
      <c r="D15" s="151">
        <v>847</v>
      </c>
      <c r="E15" s="151">
        <v>762</v>
      </c>
      <c r="F15" s="175">
        <f>E15-D15</f>
        <v>-85</v>
      </c>
      <c r="G15" s="177">
        <f>ROUND(F15/D15*100,1)</f>
        <v>-10</v>
      </c>
      <c r="H15" s="147"/>
      <c r="I15" s="148" t="s">
        <v>135</v>
      </c>
      <c r="J15" s="149"/>
      <c r="K15" s="151">
        <v>2567</v>
      </c>
      <c r="L15" s="151">
        <v>2402</v>
      </c>
      <c r="M15" s="175">
        <f>L15-K15</f>
        <v>-165</v>
      </c>
      <c r="N15" s="176">
        <f>ROUND(M15/K15*100,1)</f>
        <v>-6.4</v>
      </c>
      <c r="O15" s="148"/>
      <c r="P15" s="148" t="s">
        <v>136</v>
      </c>
      <c r="Q15" s="149"/>
      <c r="R15" s="151">
        <v>5</v>
      </c>
      <c r="S15" s="151">
        <v>0</v>
      </c>
      <c r="T15" s="175">
        <f>S15-R15</f>
        <v>-5</v>
      </c>
      <c r="U15" s="177">
        <f>ROUND(T15/R15*100,1)</f>
        <v>-100</v>
      </c>
      <c r="V15" s="147"/>
      <c r="W15" s="148" t="s">
        <v>137</v>
      </c>
      <c r="X15" s="149"/>
      <c r="Y15" s="183" t="s">
        <v>352</v>
      </c>
      <c r="Z15" s="151">
        <v>781</v>
      </c>
      <c r="AA15" s="184" t="s">
        <v>352</v>
      </c>
      <c r="AB15" s="184" t="s">
        <v>352</v>
      </c>
    </row>
    <row r="16" spans="1:28" s="150" customFormat="1" ht="14.25" customHeight="1">
      <c r="A16" s="148"/>
      <c r="B16" s="148"/>
      <c r="C16" s="149"/>
      <c r="D16" s="151"/>
      <c r="E16" s="151"/>
      <c r="F16" s="182"/>
      <c r="G16" s="177"/>
      <c r="H16" s="147"/>
      <c r="I16" s="148" t="s">
        <v>138</v>
      </c>
      <c r="J16" s="149"/>
      <c r="K16" s="151">
        <v>2757</v>
      </c>
      <c r="L16" s="151">
        <v>2475</v>
      </c>
      <c r="M16" s="175">
        <f>L16-K16</f>
        <v>-282</v>
      </c>
      <c r="N16" s="176">
        <f>ROUND(M16/K16*100,1)</f>
        <v>-10.2</v>
      </c>
      <c r="O16" s="148"/>
      <c r="P16" s="148" t="s">
        <v>139</v>
      </c>
      <c r="Q16" s="149"/>
      <c r="R16" s="151">
        <v>14</v>
      </c>
      <c r="S16" s="151">
        <v>14</v>
      </c>
      <c r="T16" s="175">
        <f>S16-R16</f>
        <v>0</v>
      </c>
      <c r="U16" s="177">
        <f>ROUND(T16/R16*100,1)</f>
        <v>0</v>
      </c>
      <c r="V16" s="147"/>
      <c r="W16" s="148" t="s">
        <v>140</v>
      </c>
      <c r="X16" s="149"/>
      <c r="Y16" s="151">
        <v>230</v>
      </c>
      <c r="Z16" s="151">
        <v>233</v>
      </c>
      <c r="AA16" s="175">
        <f>Z16-Y16</f>
        <v>3</v>
      </c>
      <c r="AB16" s="176">
        <f>ROUND(AA16/Y16*100,1)</f>
        <v>1.3</v>
      </c>
    </row>
    <row r="17" spans="1:28" s="150" customFormat="1" ht="14.25" customHeight="1">
      <c r="A17" s="148"/>
      <c r="B17" s="148" t="s">
        <v>141</v>
      </c>
      <c r="C17" s="149"/>
      <c r="D17" s="151">
        <v>1268</v>
      </c>
      <c r="E17" s="151">
        <v>1143</v>
      </c>
      <c r="F17" s="175">
        <f>E17-D17</f>
        <v>-125</v>
      </c>
      <c r="G17" s="177">
        <f>ROUND(F17/D17*100,1)</f>
        <v>-9.9</v>
      </c>
      <c r="H17" s="147"/>
      <c r="I17" s="148"/>
      <c r="J17" s="149"/>
      <c r="K17" s="151"/>
      <c r="L17" s="151"/>
      <c r="M17" s="182"/>
      <c r="N17" s="176"/>
      <c r="O17" s="148"/>
      <c r="P17" s="148"/>
      <c r="Q17" s="149"/>
      <c r="R17" s="151"/>
      <c r="S17" s="151"/>
      <c r="T17" s="182"/>
      <c r="U17" s="176"/>
      <c r="V17" s="147"/>
      <c r="W17" s="148"/>
      <c r="X17" s="149"/>
      <c r="Y17" s="151"/>
      <c r="Z17" s="151"/>
      <c r="AA17" s="182"/>
      <c r="AB17" s="176"/>
    </row>
    <row r="18" spans="1:28" s="150" customFormat="1" ht="14.25" customHeight="1">
      <c r="A18" s="148"/>
      <c r="B18" s="148" t="s">
        <v>142</v>
      </c>
      <c r="C18" s="149"/>
      <c r="D18" s="151">
        <v>1845</v>
      </c>
      <c r="E18" s="151">
        <v>1616</v>
      </c>
      <c r="F18" s="175">
        <f>E18-D18</f>
        <v>-229</v>
      </c>
      <c r="G18" s="177">
        <f>ROUND(F18/D18*100,1)</f>
        <v>-12.4</v>
      </c>
      <c r="H18" s="147"/>
      <c r="I18" s="148" t="s">
        <v>143</v>
      </c>
      <c r="J18" s="149"/>
      <c r="K18" s="151">
        <v>1750</v>
      </c>
      <c r="L18" s="151">
        <v>1585</v>
      </c>
      <c r="M18" s="175">
        <f>L18-K18</f>
        <v>-165</v>
      </c>
      <c r="N18" s="176">
        <f>ROUND(M18/K18*100,1)</f>
        <v>-9.4</v>
      </c>
      <c r="O18" s="148"/>
      <c r="P18" s="148" t="s">
        <v>144</v>
      </c>
      <c r="Q18" s="149"/>
      <c r="R18" s="151">
        <v>205</v>
      </c>
      <c r="S18" s="151">
        <v>196</v>
      </c>
      <c r="T18" s="175">
        <f>S18-R18</f>
        <v>-9</v>
      </c>
      <c r="U18" s="177">
        <f>ROUND(T18/R18*100,1)</f>
        <v>-4.4</v>
      </c>
      <c r="V18" s="147"/>
      <c r="W18" s="148" t="s">
        <v>145</v>
      </c>
      <c r="X18" s="149"/>
      <c r="Y18" s="151">
        <v>1210</v>
      </c>
      <c r="Z18" s="151">
        <v>1290</v>
      </c>
      <c r="AA18" s="175">
        <f>Z18-Y18</f>
        <v>80</v>
      </c>
      <c r="AB18" s="176">
        <f>ROUND(AA18/Y18*100,1)</f>
        <v>6.6</v>
      </c>
    </row>
    <row r="19" spans="1:28" s="150" customFormat="1" ht="14.25" customHeight="1">
      <c r="A19" s="148"/>
      <c r="B19" s="148" t="s">
        <v>146</v>
      </c>
      <c r="C19" s="149"/>
      <c r="D19" s="151">
        <v>2352</v>
      </c>
      <c r="E19" s="151">
        <v>2280</v>
      </c>
      <c r="F19" s="175">
        <f>E19-D19</f>
        <v>-72</v>
      </c>
      <c r="G19" s="177">
        <f>ROUND(F19/D19*100,1)</f>
        <v>-3.1</v>
      </c>
      <c r="H19" s="147"/>
      <c r="I19" s="148" t="s">
        <v>147</v>
      </c>
      <c r="J19" s="149"/>
      <c r="K19" s="151">
        <v>2482</v>
      </c>
      <c r="L19" s="151">
        <v>2076</v>
      </c>
      <c r="M19" s="175">
        <f>L19-K19</f>
        <v>-406</v>
      </c>
      <c r="N19" s="176">
        <f>ROUND(M19/K19*100,1)</f>
        <v>-16.4</v>
      </c>
      <c r="O19" s="148"/>
      <c r="P19" s="148" t="s">
        <v>148</v>
      </c>
      <c r="Q19" s="149"/>
      <c r="R19" s="151">
        <v>180</v>
      </c>
      <c r="S19" s="151">
        <v>152</v>
      </c>
      <c r="T19" s="175">
        <f>S19-R19</f>
        <v>-28</v>
      </c>
      <c r="U19" s="177">
        <f>ROUND(T19/R19*100,1)</f>
        <v>-15.6</v>
      </c>
      <c r="V19" s="147"/>
      <c r="W19" s="148" t="s">
        <v>149</v>
      </c>
      <c r="X19" s="149"/>
      <c r="Y19" s="151">
        <v>489</v>
      </c>
      <c r="Z19" s="151">
        <v>469</v>
      </c>
      <c r="AA19" s="175">
        <f>Z19-Y19</f>
        <v>-20</v>
      </c>
      <c r="AB19" s="176">
        <f>ROUND(AA19/Y19*100,1)</f>
        <v>-4.1</v>
      </c>
    </row>
    <row r="20" spans="1:28" s="150" customFormat="1" ht="14.25" customHeight="1">
      <c r="A20" s="148"/>
      <c r="B20" s="148" t="s">
        <v>150</v>
      </c>
      <c r="C20" s="149"/>
      <c r="D20" s="151">
        <v>2141</v>
      </c>
      <c r="E20" s="151">
        <v>1774</v>
      </c>
      <c r="F20" s="175">
        <f>E20-D20</f>
        <v>-367</v>
      </c>
      <c r="G20" s="177">
        <f>ROUND(F20/D20*100,1)</f>
        <v>-17.1</v>
      </c>
      <c r="H20" s="147"/>
      <c r="I20" s="148" t="s">
        <v>151</v>
      </c>
      <c r="J20" s="149"/>
      <c r="K20" s="151">
        <v>1398</v>
      </c>
      <c r="L20" s="151">
        <v>1300</v>
      </c>
      <c r="M20" s="175">
        <f>L20-K20</f>
        <v>-98</v>
      </c>
      <c r="N20" s="176">
        <f>ROUND(M20/K20*100,1)</f>
        <v>-7</v>
      </c>
      <c r="O20" s="148"/>
      <c r="P20" s="148" t="s">
        <v>152</v>
      </c>
      <c r="Q20" s="149"/>
      <c r="R20" s="151">
        <v>174</v>
      </c>
      <c r="S20" s="151">
        <v>171</v>
      </c>
      <c r="T20" s="175">
        <f>S20-R20</f>
        <v>-3</v>
      </c>
      <c r="U20" s="177">
        <f>ROUND(T20/R20*100,1)</f>
        <v>-1.7</v>
      </c>
      <c r="V20" s="147"/>
      <c r="W20" s="148" t="s">
        <v>153</v>
      </c>
      <c r="X20" s="149"/>
      <c r="Y20" s="151">
        <v>3430</v>
      </c>
      <c r="Z20" s="151">
        <v>3491</v>
      </c>
      <c r="AA20" s="175">
        <f>Z20-Y20</f>
        <v>61</v>
      </c>
      <c r="AB20" s="176">
        <f>ROUND(AA20/Y20*100,1)</f>
        <v>1.8</v>
      </c>
    </row>
    <row r="21" spans="1:28" s="150" customFormat="1" ht="14.25" customHeight="1">
      <c r="A21" s="148"/>
      <c r="B21" s="148" t="s">
        <v>154</v>
      </c>
      <c r="C21" s="149"/>
      <c r="D21" s="151">
        <v>1287</v>
      </c>
      <c r="E21" s="151">
        <v>1194</v>
      </c>
      <c r="F21" s="175">
        <f>E21-D21</f>
        <v>-93</v>
      </c>
      <c r="G21" s="177">
        <f>ROUND(F21/D21*100,1)</f>
        <v>-7.2</v>
      </c>
      <c r="H21" s="147"/>
      <c r="I21" s="148" t="s">
        <v>155</v>
      </c>
      <c r="J21" s="149"/>
      <c r="K21" s="151">
        <v>2152</v>
      </c>
      <c r="L21" s="151">
        <v>1990</v>
      </c>
      <c r="M21" s="175">
        <f>L21-K21</f>
        <v>-162</v>
      </c>
      <c r="N21" s="176">
        <f>ROUND(M21/K21*100,1)</f>
        <v>-7.5</v>
      </c>
      <c r="O21" s="148"/>
      <c r="P21" s="148" t="s">
        <v>156</v>
      </c>
      <c r="Q21" s="149"/>
      <c r="R21" s="151">
        <v>184</v>
      </c>
      <c r="S21" s="151">
        <v>190</v>
      </c>
      <c r="T21" s="175">
        <f>S21-R21</f>
        <v>6</v>
      </c>
      <c r="U21" s="177">
        <f>ROUND(T21/R21*100,1)</f>
        <v>3.3</v>
      </c>
      <c r="V21" s="147"/>
      <c r="W21" s="148" t="s">
        <v>157</v>
      </c>
      <c r="X21" s="149"/>
      <c r="Y21" s="151">
        <v>874</v>
      </c>
      <c r="Z21" s="151">
        <v>1384</v>
      </c>
      <c r="AA21" s="175">
        <f>Z21-Y21</f>
        <v>510</v>
      </c>
      <c r="AB21" s="176">
        <f>ROUND(AA21/Y21*100,1)</f>
        <v>58.4</v>
      </c>
    </row>
    <row r="22" spans="1:28" s="150" customFormat="1" ht="14.25" customHeight="1">
      <c r="A22" s="148"/>
      <c r="B22" s="148"/>
      <c r="C22" s="149"/>
      <c r="D22" s="151"/>
      <c r="E22" s="151"/>
      <c r="F22" s="182"/>
      <c r="G22" s="177"/>
      <c r="H22" s="147"/>
      <c r="I22" s="148" t="s">
        <v>158</v>
      </c>
      <c r="J22" s="149"/>
      <c r="K22" s="151">
        <v>1029</v>
      </c>
      <c r="L22" s="151">
        <v>928</v>
      </c>
      <c r="M22" s="175">
        <f>L22-K22</f>
        <v>-101</v>
      </c>
      <c r="N22" s="176">
        <f>ROUND(M22/K22*100,1)</f>
        <v>-9.8</v>
      </c>
      <c r="O22" s="148"/>
      <c r="P22" s="148" t="s">
        <v>159</v>
      </c>
      <c r="Q22" s="149"/>
      <c r="R22" s="151">
        <v>57</v>
      </c>
      <c r="S22" s="151">
        <v>42</v>
      </c>
      <c r="T22" s="175">
        <f>S22-R22</f>
        <v>-15</v>
      </c>
      <c r="U22" s="177">
        <f>ROUND(T22/R22*100,1)</f>
        <v>-26.3</v>
      </c>
      <c r="V22" s="147"/>
      <c r="W22" s="148" t="s">
        <v>160</v>
      </c>
      <c r="X22" s="149"/>
      <c r="Y22" s="151">
        <v>932</v>
      </c>
      <c r="Z22" s="151">
        <v>1040</v>
      </c>
      <c r="AA22" s="175">
        <f>Z22-Y22</f>
        <v>108</v>
      </c>
      <c r="AB22" s="176">
        <f>ROUND(AA22/Y22*100,1)</f>
        <v>11.6</v>
      </c>
    </row>
    <row r="23" spans="1:28" s="150" customFormat="1" ht="14.25" customHeight="1">
      <c r="A23" s="148"/>
      <c r="B23" s="148" t="s">
        <v>161</v>
      </c>
      <c r="C23" s="149"/>
      <c r="D23" s="151">
        <v>2161</v>
      </c>
      <c r="E23" s="151">
        <v>1969</v>
      </c>
      <c r="F23" s="175">
        <f>E23-D23</f>
        <v>-192</v>
      </c>
      <c r="G23" s="177">
        <f>ROUND(F23/D23*100,1)</f>
        <v>-8.9</v>
      </c>
      <c r="H23" s="147"/>
      <c r="I23" s="148"/>
      <c r="J23" s="149"/>
      <c r="K23" s="151"/>
      <c r="L23" s="151"/>
      <c r="M23" s="182"/>
      <c r="N23" s="176"/>
      <c r="O23" s="148"/>
      <c r="P23" s="148"/>
      <c r="Q23" s="149"/>
      <c r="R23" s="151"/>
      <c r="S23" s="151"/>
      <c r="T23" s="182"/>
      <c r="U23" s="176"/>
      <c r="V23" s="147"/>
      <c r="W23" s="148"/>
      <c r="X23" s="149"/>
      <c r="Y23" s="151"/>
      <c r="Z23" s="151"/>
      <c r="AA23" s="182"/>
      <c r="AB23" s="176"/>
    </row>
    <row r="24" spans="1:28" s="150" customFormat="1" ht="14.25" customHeight="1">
      <c r="A24" s="148"/>
      <c r="B24" s="148" t="s">
        <v>162</v>
      </c>
      <c r="C24" s="149"/>
      <c r="D24" s="151">
        <v>1520</v>
      </c>
      <c r="E24" s="151">
        <v>1343</v>
      </c>
      <c r="F24" s="175">
        <f>E24-D24</f>
        <v>-177</v>
      </c>
      <c r="G24" s="177">
        <f>ROUND(F24/D24*100,1)</f>
        <v>-11.6</v>
      </c>
      <c r="H24" s="147"/>
      <c r="I24" s="148" t="s">
        <v>163</v>
      </c>
      <c r="J24" s="149"/>
      <c r="K24" s="151">
        <v>3194</v>
      </c>
      <c r="L24" s="151">
        <v>2997</v>
      </c>
      <c r="M24" s="175">
        <f>L24-K24</f>
        <v>-197</v>
      </c>
      <c r="N24" s="176">
        <f>ROUND(M24/K24*100,1)</f>
        <v>-6.2</v>
      </c>
      <c r="O24" s="148"/>
      <c r="P24" s="148" t="s">
        <v>164</v>
      </c>
      <c r="Q24" s="149"/>
      <c r="R24" s="151">
        <v>73</v>
      </c>
      <c r="S24" s="151">
        <v>70</v>
      </c>
      <c r="T24" s="175">
        <f>S24-R24</f>
        <v>-3</v>
      </c>
      <c r="U24" s="177">
        <f>ROUND(T24/R24*100,1)</f>
        <v>-4.1</v>
      </c>
      <c r="V24" s="147"/>
      <c r="W24" s="148" t="s">
        <v>165</v>
      </c>
      <c r="X24" s="149"/>
      <c r="Y24" s="151">
        <v>2947</v>
      </c>
      <c r="Z24" s="151">
        <v>2811</v>
      </c>
      <c r="AA24" s="175">
        <f>Z24-Y24</f>
        <v>-136</v>
      </c>
      <c r="AB24" s="176">
        <f>ROUND(AA24/Y24*100,1)</f>
        <v>-4.6</v>
      </c>
    </row>
    <row r="25" spans="1:28" s="150" customFormat="1" ht="14.25" customHeight="1">
      <c r="A25" s="148"/>
      <c r="B25" s="148" t="s">
        <v>166</v>
      </c>
      <c r="C25" s="149"/>
      <c r="D25" s="151">
        <v>1028</v>
      </c>
      <c r="E25" s="151">
        <v>969</v>
      </c>
      <c r="F25" s="175">
        <f>E25-D25</f>
        <v>-59</v>
      </c>
      <c r="G25" s="177">
        <f>ROUND(F25/D25*100,1)</f>
        <v>-5.7</v>
      </c>
      <c r="H25" s="147"/>
      <c r="I25" s="148" t="s">
        <v>167</v>
      </c>
      <c r="J25" s="149"/>
      <c r="K25" s="151">
        <v>3061</v>
      </c>
      <c r="L25" s="151">
        <v>2807</v>
      </c>
      <c r="M25" s="175">
        <f>L25-K25</f>
        <v>-254</v>
      </c>
      <c r="N25" s="176">
        <f>ROUND(M25/K25*100,1)</f>
        <v>-8.3</v>
      </c>
      <c r="O25" s="148"/>
      <c r="P25" s="148"/>
      <c r="Q25" s="149"/>
      <c r="R25" s="151"/>
      <c r="S25" s="151"/>
      <c r="T25" s="173"/>
      <c r="U25" s="185"/>
      <c r="V25" s="147"/>
      <c r="W25" s="148" t="s">
        <v>168</v>
      </c>
      <c r="X25" s="149"/>
      <c r="Y25" s="151">
        <v>1737</v>
      </c>
      <c r="Z25" s="151">
        <v>1755</v>
      </c>
      <c r="AA25" s="175">
        <f>Z25-Y25</f>
        <v>18</v>
      </c>
      <c r="AB25" s="176">
        <f>ROUND(AA25/Y25*100,1)</f>
        <v>1</v>
      </c>
    </row>
    <row r="26" spans="1:28" s="150" customFormat="1" ht="14.25" customHeight="1">
      <c r="A26" s="148"/>
      <c r="B26" s="148" t="s">
        <v>169</v>
      </c>
      <c r="C26" s="149"/>
      <c r="D26" s="151">
        <v>812</v>
      </c>
      <c r="E26" s="151">
        <v>710</v>
      </c>
      <c r="F26" s="175">
        <f>E26-D26</f>
        <v>-102</v>
      </c>
      <c r="G26" s="177">
        <f>ROUND(F26/D26*100,1)</f>
        <v>-12.6</v>
      </c>
      <c r="H26" s="147"/>
      <c r="I26" s="148" t="s">
        <v>170</v>
      </c>
      <c r="J26" s="149"/>
      <c r="K26" s="151">
        <v>1656</v>
      </c>
      <c r="L26" s="151">
        <v>1796</v>
      </c>
      <c r="M26" s="175">
        <f>L26-K26</f>
        <v>140</v>
      </c>
      <c r="N26" s="176">
        <f>ROUND(M26/K26*100,1)</f>
        <v>8.5</v>
      </c>
      <c r="O26" s="221" t="s">
        <v>341</v>
      </c>
      <c r="P26" s="221"/>
      <c r="Q26" s="222"/>
      <c r="R26" s="152">
        <v>8572</v>
      </c>
      <c r="S26" s="152">
        <v>8515</v>
      </c>
      <c r="T26" s="178">
        <f>S26-R26</f>
        <v>-57</v>
      </c>
      <c r="U26" s="179">
        <f>ROUND(T26/R26*100,1)</f>
        <v>-0.7</v>
      </c>
      <c r="V26" s="147"/>
      <c r="W26" s="148" t="s">
        <v>171</v>
      </c>
      <c r="X26" s="149"/>
      <c r="Y26" s="151">
        <v>2532</v>
      </c>
      <c r="Z26" s="151">
        <v>2446</v>
      </c>
      <c r="AA26" s="175">
        <f>Z26-Y26</f>
        <v>-86</v>
      </c>
      <c r="AB26" s="176">
        <f>ROUND(AA26/Y26*100,1)</f>
        <v>-3.4</v>
      </c>
    </row>
    <row r="27" spans="1:28" s="150" customFormat="1" ht="14.25" customHeight="1">
      <c r="A27" s="148"/>
      <c r="B27" s="148" t="s">
        <v>172</v>
      </c>
      <c r="C27" s="149"/>
      <c r="D27" s="151">
        <v>1394</v>
      </c>
      <c r="E27" s="151">
        <v>1248</v>
      </c>
      <c r="F27" s="175">
        <f>E27-D27</f>
        <v>-146</v>
      </c>
      <c r="G27" s="177">
        <f>ROUND(F27/D27*100,1)</f>
        <v>-10.5</v>
      </c>
      <c r="H27" s="147"/>
      <c r="I27" s="148" t="s">
        <v>173</v>
      </c>
      <c r="J27" s="149"/>
      <c r="K27" s="151">
        <v>1477</v>
      </c>
      <c r="L27" s="151">
        <v>1573</v>
      </c>
      <c r="M27" s="175">
        <f>L27-K27</f>
        <v>96</v>
      </c>
      <c r="N27" s="176">
        <f>ROUND(M27/K27*100,1)</f>
        <v>6.5</v>
      </c>
      <c r="O27" s="148"/>
      <c r="P27" s="148"/>
      <c r="Q27" s="149"/>
      <c r="R27" s="151"/>
      <c r="S27" s="151"/>
      <c r="T27" s="173"/>
      <c r="U27" s="185"/>
      <c r="V27" s="147"/>
      <c r="W27" s="148" t="s">
        <v>174</v>
      </c>
      <c r="X27" s="149"/>
      <c r="Y27" s="151">
        <v>3744</v>
      </c>
      <c r="Z27" s="151">
        <v>3516</v>
      </c>
      <c r="AA27" s="175">
        <f>Z27-Y27</f>
        <v>-228</v>
      </c>
      <c r="AB27" s="176">
        <f>ROUND(AA27/Y27*100,1)</f>
        <v>-6.1</v>
      </c>
    </row>
    <row r="28" spans="1:28" s="150" customFormat="1" ht="14.25" customHeight="1">
      <c r="A28" s="148"/>
      <c r="B28" s="148"/>
      <c r="C28" s="149"/>
      <c r="D28" s="151"/>
      <c r="E28" s="151"/>
      <c r="F28" s="182"/>
      <c r="G28" s="177"/>
      <c r="H28" s="147"/>
      <c r="I28" s="148" t="s">
        <v>175</v>
      </c>
      <c r="J28" s="149"/>
      <c r="K28" s="151">
        <v>4005</v>
      </c>
      <c r="L28" s="151">
        <v>3610</v>
      </c>
      <c r="M28" s="175">
        <f>L28-K28</f>
        <v>-395</v>
      </c>
      <c r="N28" s="176">
        <f>ROUND(M28/K28*100,1)</f>
        <v>-9.9</v>
      </c>
      <c r="O28" s="148"/>
      <c r="P28" s="148" t="s">
        <v>176</v>
      </c>
      <c r="Q28" s="149"/>
      <c r="R28" s="151">
        <v>887</v>
      </c>
      <c r="S28" s="151">
        <v>827</v>
      </c>
      <c r="T28" s="175">
        <f>S28-R28</f>
        <v>-60</v>
      </c>
      <c r="U28" s="177">
        <f>ROUND(T28/R28*100,1)</f>
        <v>-6.8</v>
      </c>
      <c r="V28" s="147"/>
      <c r="W28" s="148" t="s">
        <v>177</v>
      </c>
      <c r="X28" s="149"/>
      <c r="Y28" s="151">
        <v>3687</v>
      </c>
      <c r="Z28" s="151">
        <v>3367</v>
      </c>
      <c r="AA28" s="175">
        <f>Z28-Y28</f>
        <v>-320</v>
      </c>
      <c r="AB28" s="176">
        <f>ROUND(AA28/Y28*100,1)</f>
        <v>-8.7</v>
      </c>
    </row>
    <row r="29" spans="1:28" s="150" customFormat="1" ht="14.25" customHeight="1">
      <c r="A29" s="148"/>
      <c r="B29" s="148" t="s">
        <v>178</v>
      </c>
      <c r="C29" s="149"/>
      <c r="D29" s="151">
        <v>981</v>
      </c>
      <c r="E29" s="151">
        <v>854</v>
      </c>
      <c r="F29" s="175">
        <f>E29-D29</f>
        <v>-127</v>
      </c>
      <c r="G29" s="177">
        <f>ROUND(F29/D29*100,1)</f>
        <v>-12.9</v>
      </c>
      <c r="H29" s="147"/>
      <c r="I29" s="148"/>
      <c r="J29" s="149"/>
      <c r="K29" s="151"/>
      <c r="L29" s="151"/>
      <c r="M29" s="182"/>
      <c r="N29" s="176"/>
      <c r="O29" s="148"/>
      <c r="P29" s="148" t="s">
        <v>179</v>
      </c>
      <c r="Q29" s="149"/>
      <c r="R29" s="151">
        <v>2076</v>
      </c>
      <c r="S29" s="151">
        <v>2247</v>
      </c>
      <c r="T29" s="175">
        <f>S29-R29</f>
        <v>171</v>
      </c>
      <c r="U29" s="177">
        <f>ROUND(T29/R29*100,1)</f>
        <v>8.2</v>
      </c>
      <c r="V29" s="147"/>
      <c r="W29" s="148"/>
      <c r="X29" s="149"/>
      <c r="Y29" s="182"/>
      <c r="Z29" s="151"/>
      <c r="AA29" s="182"/>
      <c r="AB29" s="176"/>
    </row>
    <row r="30" spans="1:28" s="150" customFormat="1" ht="14.25" customHeight="1">
      <c r="A30" s="148"/>
      <c r="B30" s="148" t="s">
        <v>180</v>
      </c>
      <c r="C30" s="149"/>
      <c r="D30" s="151">
        <v>527</v>
      </c>
      <c r="E30" s="151">
        <v>393</v>
      </c>
      <c r="F30" s="175">
        <f>E30-D30</f>
        <v>-134</v>
      </c>
      <c r="G30" s="177">
        <f>ROUND(F30/D30*100,1)</f>
        <v>-25.4</v>
      </c>
      <c r="H30" s="147"/>
      <c r="I30" s="148" t="s">
        <v>181</v>
      </c>
      <c r="J30" s="149"/>
      <c r="K30" s="151">
        <v>2062</v>
      </c>
      <c r="L30" s="151">
        <v>2043</v>
      </c>
      <c r="M30" s="175">
        <f>L30-K30</f>
        <v>-19</v>
      </c>
      <c r="N30" s="176">
        <f>ROUND(M30/K30*100,1)</f>
        <v>-0.9</v>
      </c>
      <c r="O30" s="148"/>
      <c r="P30" s="148" t="s">
        <v>182</v>
      </c>
      <c r="Q30" s="149"/>
      <c r="R30" s="151">
        <v>530</v>
      </c>
      <c r="S30" s="151">
        <v>491</v>
      </c>
      <c r="T30" s="175">
        <f>S30-R30</f>
        <v>-39</v>
      </c>
      <c r="U30" s="177">
        <f>ROUND(T30/R30*100,1)</f>
        <v>-7.4</v>
      </c>
      <c r="V30" s="147"/>
      <c r="W30" s="148" t="s">
        <v>183</v>
      </c>
      <c r="X30" s="148"/>
      <c r="Y30" s="154">
        <v>3214</v>
      </c>
      <c r="Z30" s="151">
        <v>3040</v>
      </c>
      <c r="AA30" s="175">
        <f>Z30-Y30</f>
        <v>-174</v>
      </c>
      <c r="AB30" s="176">
        <f>ROUND(AA30/Y30*100,1)</f>
        <v>-5.4</v>
      </c>
    </row>
    <row r="31" spans="1:28" s="150" customFormat="1" ht="14.25" customHeight="1">
      <c r="A31" s="148"/>
      <c r="B31" s="148" t="s">
        <v>184</v>
      </c>
      <c r="C31" s="149"/>
      <c r="D31" s="151">
        <v>2214</v>
      </c>
      <c r="E31" s="151">
        <v>1883</v>
      </c>
      <c r="F31" s="175">
        <f>E31-D31</f>
        <v>-331</v>
      </c>
      <c r="G31" s="177">
        <f>ROUND(F31/D31*100,1)</f>
        <v>-15</v>
      </c>
      <c r="H31" s="147"/>
      <c r="I31" s="148"/>
      <c r="J31" s="149"/>
      <c r="K31" s="151"/>
      <c r="L31" s="151"/>
      <c r="M31" s="173"/>
      <c r="N31" s="185"/>
      <c r="O31" s="148"/>
      <c r="P31" s="148" t="s">
        <v>185</v>
      </c>
      <c r="Q31" s="149"/>
      <c r="R31" s="151">
        <v>236</v>
      </c>
      <c r="S31" s="151">
        <v>236</v>
      </c>
      <c r="T31" s="175">
        <f>S31-R31</f>
        <v>0</v>
      </c>
      <c r="U31" s="177">
        <f>ROUND(T31/R31*100,1)</f>
        <v>0</v>
      </c>
      <c r="V31" s="147"/>
      <c r="W31" s="148" t="s">
        <v>186</v>
      </c>
      <c r="X31" s="148"/>
      <c r="Y31" s="154">
        <v>2669</v>
      </c>
      <c r="Z31" s="151">
        <v>2564</v>
      </c>
      <c r="AA31" s="175">
        <f>Z31-Y31</f>
        <v>-105</v>
      </c>
      <c r="AB31" s="176">
        <f>ROUND(AA31/Y31*100,1)</f>
        <v>-3.9</v>
      </c>
    </row>
    <row r="32" spans="1:28" s="150" customFormat="1" ht="14.25" customHeight="1">
      <c r="A32" s="148"/>
      <c r="B32" s="148" t="s">
        <v>187</v>
      </c>
      <c r="C32" s="149"/>
      <c r="D32" s="151">
        <v>395</v>
      </c>
      <c r="E32" s="151">
        <v>342</v>
      </c>
      <c r="F32" s="175">
        <f>E32-D32</f>
        <v>-53</v>
      </c>
      <c r="G32" s="177">
        <f>ROUND(F32/D32*100,1)</f>
        <v>-13.4</v>
      </c>
      <c r="H32" s="220" t="s">
        <v>342</v>
      </c>
      <c r="I32" s="216"/>
      <c r="J32" s="217"/>
      <c r="K32" s="152">
        <v>60267</v>
      </c>
      <c r="L32" s="152">
        <v>57443</v>
      </c>
      <c r="M32" s="178">
        <f>L32-K32</f>
        <v>-2824</v>
      </c>
      <c r="N32" s="187">
        <f>ROUND(M32/K32*100,1)</f>
        <v>-4.7</v>
      </c>
      <c r="O32" s="148"/>
      <c r="P32" s="148" t="s">
        <v>188</v>
      </c>
      <c r="Q32" s="149"/>
      <c r="R32" s="151">
        <v>61</v>
      </c>
      <c r="S32" s="151">
        <v>111</v>
      </c>
      <c r="T32" s="175">
        <f>S32-R32</f>
        <v>50</v>
      </c>
      <c r="U32" s="177">
        <f>ROUND(T32/R32*100,1)</f>
        <v>82</v>
      </c>
      <c r="V32" s="147"/>
      <c r="W32" s="148" t="s">
        <v>189</v>
      </c>
      <c r="X32" s="148"/>
      <c r="Y32" s="154">
        <v>1754</v>
      </c>
      <c r="Z32" s="151">
        <v>1855</v>
      </c>
      <c r="AA32" s="175">
        <f>Z32-Y32</f>
        <v>101</v>
      </c>
      <c r="AB32" s="176">
        <f>ROUND(AA32/Y32*100,1)</f>
        <v>5.8</v>
      </c>
    </row>
    <row r="33" spans="1:28" s="150" customFormat="1" ht="14.25" customHeight="1">
      <c r="A33" s="148"/>
      <c r="B33" s="148" t="s">
        <v>190</v>
      </c>
      <c r="C33" s="149"/>
      <c r="D33" s="151">
        <v>1875</v>
      </c>
      <c r="E33" s="151">
        <v>1634</v>
      </c>
      <c r="F33" s="175">
        <f>E33-D33</f>
        <v>-241</v>
      </c>
      <c r="G33" s="177">
        <f>ROUND(F33/D33*100,1)</f>
        <v>-12.9</v>
      </c>
      <c r="H33" s="147"/>
      <c r="I33" s="148"/>
      <c r="J33" s="149"/>
      <c r="K33" s="151"/>
      <c r="L33" s="151"/>
      <c r="M33" s="173"/>
      <c r="N33" s="185"/>
      <c r="O33" s="148"/>
      <c r="P33" s="148"/>
      <c r="Q33" s="149"/>
      <c r="R33" s="151"/>
      <c r="S33" s="151"/>
      <c r="T33" s="182"/>
      <c r="U33" s="176"/>
      <c r="V33" s="147"/>
      <c r="W33" s="148" t="s">
        <v>191</v>
      </c>
      <c r="X33" s="148"/>
      <c r="Y33" s="154">
        <v>2145</v>
      </c>
      <c r="Z33" s="151">
        <v>2082</v>
      </c>
      <c r="AA33" s="175">
        <f>Z33-Y33</f>
        <v>-63</v>
      </c>
      <c r="AB33" s="176">
        <f>ROUND(AA33/Y33*100,1)</f>
        <v>-2.9</v>
      </c>
    </row>
    <row r="34" spans="1:28" s="150" customFormat="1" ht="14.25" customHeight="1">
      <c r="A34" s="148"/>
      <c r="B34" s="148"/>
      <c r="C34" s="149"/>
      <c r="D34" s="151"/>
      <c r="E34" s="151"/>
      <c r="F34" s="182"/>
      <c r="G34" s="177"/>
      <c r="H34" s="147"/>
      <c r="I34" s="148" t="s">
        <v>192</v>
      </c>
      <c r="J34" s="149"/>
      <c r="K34" s="151">
        <v>5911</v>
      </c>
      <c r="L34" s="151">
        <v>5819</v>
      </c>
      <c r="M34" s="175">
        <f>L34-K34</f>
        <v>-92</v>
      </c>
      <c r="N34" s="176">
        <f>ROUND(M34/K34*100,1)</f>
        <v>-1.6</v>
      </c>
      <c r="O34" s="148"/>
      <c r="P34" s="148" t="s">
        <v>193</v>
      </c>
      <c r="Q34" s="149"/>
      <c r="R34" s="151">
        <v>1788</v>
      </c>
      <c r="S34" s="151">
        <v>1833</v>
      </c>
      <c r="T34" s="175">
        <f>S34-R34</f>
        <v>45</v>
      </c>
      <c r="U34" s="177">
        <f>ROUND(T34/R34*100,1)</f>
        <v>2.5</v>
      </c>
      <c r="V34" s="147"/>
      <c r="W34" s="148" t="s">
        <v>194</v>
      </c>
      <c r="X34" s="148"/>
      <c r="Y34" s="154">
        <v>4518</v>
      </c>
      <c r="Z34" s="151">
        <v>800</v>
      </c>
      <c r="AA34" s="175">
        <f>Z34-Y34</f>
        <v>-3718</v>
      </c>
      <c r="AB34" s="176">
        <f>ROUND(AA34/Y34*100,1)</f>
        <v>-82.3</v>
      </c>
    </row>
    <row r="35" spans="1:28" s="150" customFormat="1" ht="14.25" customHeight="1">
      <c r="A35" s="148"/>
      <c r="B35" s="148" t="s">
        <v>195</v>
      </c>
      <c r="C35" s="149"/>
      <c r="D35" s="151">
        <v>1299</v>
      </c>
      <c r="E35" s="151">
        <v>1139</v>
      </c>
      <c r="F35" s="175">
        <f>E35-D35</f>
        <v>-160</v>
      </c>
      <c r="G35" s="177">
        <f>ROUND(F35/D35*100,1)</f>
        <v>-12.3</v>
      </c>
      <c r="H35" s="147"/>
      <c r="I35" s="148" t="s">
        <v>196</v>
      </c>
      <c r="J35" s="149"/>
      <c r="K35" s="151">
        <v>2061</v>
      </c>
      <c r="L35" s="151">
        <v>1940</v>
      </c>
      <c r="M35" s="175">
        <f>L35-K35</f>
        <v>-121</v>
      </c>
      <c r="N35" s="176">
        <f>ROUND(M35/K35*100,1)</f>
        <v>-5.9</v>
      </c>
      <c r="O35" s="148"/>
      <c r="P35" s="148" t="s">
        <v>197</v>
      </c>
      <c r="Q35" s="149"/>
      <c r="R35" s="151">
        <v>37</v>
      </c>
      <c r="S35" s="151">
        <v>36</v>
      </c>
      <c r="T35" s="175">
        <f>S35-R35</f>
        <v>-1</v>
      </c>
      <c r="U35" s="177">
        <f>ROUND(T35/R35*100,1)</f>
        <v>-2.7</v>
      </c>
      <c r="V35" s="147"/>
      <c r="W35" s="148"/>
      <c r="X35" s="148"/>
      <c r="Y35" s="186"/>
      <c r="Z35" s="151"/>
      <c r="AA35" s="182"/>
      <c r="AB35" s="176"/>
    </row>
    <row r="36" spans="1:28" s="150" customFormat="1" ht="14.25" customHeight="1">
      <c r="A36" s="148"/>
      <c r="B36" s="148" t="s">
        <v>198</v>
      </c>
      <c r="C36" s="149"/>
      <c r="D36" s="151">
        <v>1913</v>
      </c>
      <c r="E36" s="151">
        <v>1677</v>
      </c>
      <c r="F36" s="175">
        <f>E36-D36</f>
        <v>-236</v>
      </c>
      <c r="G36" s="177">
        <f>ROUND(F36/D36*100,1)</f>
        <v>-12.3</v>
      </c>
      <c r="H36" s="147"/>
      <c r="I36" s="148" t="s">
        <v>199</v>
      </c>
      <c r="J36" s="149"/>
      <c r="K36" s="151">
        <v>1472</v>
      </c>
      <c r="L36" s="151">
        <v>1301</v>
      </c>
      <c r="M36" s="175">
        <f>L36-K36</f>
        <v>-171</v>
      </c>
      <c r="N36" s="176">
        <f>ROUND(M36/K36*100,1)</f>
        <v>-11.6</v>
      </c>
      <c r="O36" s="148"/>
      <c r="P36" s="148" t="s">
        <v>200</v>
      </c>
      <c r="Q36" s="149"/>
      <c r="R36" s="151">
        <v>576</v>
      </c>
      <c r="S36" s="151">
        <v>522</v>
      </c>
      <c r="T36" s="175">
        <f>S36-R36</f>
        <v>-54</v>
      </c>
      <c r="U36" s="177">
        <f>ROUND(T36/R36*100,1)</f>
        <v>-9.4</v>
      </c>
      <c r="V36" s="147"/>
      <c r="W36" s="148" t="s">
        <v>201</v>
      </c>
      <c r="X36" s="148"/>
      <c r="Y36" s="183" t="s">
        <v>352</v>
      </c>
      <c r="Z36" s="151">
        <v>999</v>
      </c>
      <c r="AA36" s="184" t="s">
        <v>352</v>
      </c>
      <c r="AB36" s="184" t="s">
        <v>352</v>
      </c>
    </row>
    <row r="37" spans="1:28" s="150" customFormat="1" ht="14.25" customHeight="1">
      <c r="A37" s="148"/>
      <c r="B37" s="148" t="s">
        <v>202</v>
      </c>
      <c r="C37" s="149"/>
      <c r="D37" s="151">
        <v>1141</v>
      </c>
      <c r="E37" s="151">
        <v>945</v>
      </c>
      <c r="F37" s="175">
        <f>E37-D37</f>
        <v>-196</v>
      </c>
      <c r="G37" s="177">
        <f>ROUND(F37/D37*100,1)</f>
        <v>-17.2</v>
      </c>
      <c r="H37" s="147"/>
      <c r="I37" s="148" t="s">
        <v>203</v>
      </c>
      <c r="J37" s="149"/>
      <c r="K37" s="151">
        <v>3242</v>
      </c>
      <c r="L37" s="151">
        <v>2939</v>
      </c>
      <c r="M37" s="175">
        <f>L37-K37</f>
        <v>-303</v>
      </c>
      <c r="N37" s="176">
        <f>ROUND(M37/K37*100,1)</f>
        <v>-9.3</v>
      </c>
      <c r="O37" s="148"/>
      <c r="P37" s="148" t="s">
        <v>204</v>
      </c>
      <c r="Q37" s="149"/>
      <c r="R37" s="151">
        <v>64</v>
      </c>
      <c r="S37" s="151">
        <v>50</v>
      </c>
      <c r="T37" s="175">
        <f>S37-R37</f>
        <v>-14</v>
      </c>
      <c r="U37" s="177">
        <f>ROUND(T37/R37*100,1)</f>
        <v>-21.9</v>
      </c>
      <c r="V37" s="147"/>
      <c r="W37" s="148" t="s">
        <v>205</v>
      </c>
      <c r="X37" s="148"/>
      <c r="Y37" s="183" t="s">
        <v>352</v>
      </c>
      <c r="Z37" s="151">
        <v>1656</v>
      </c>
      <c r="AA37" s="184" t="s">
        <v>352</v>
      </c>
      <c r="AB37" s="184" t="s">
        <v>352</v>
      </c>
    </row>
    <row r="38" spans="1:28" s="150" customFormat="1" ht="14.25" customHeight="1">
      <c r="A38" s="148"/>
      <c r="B38" s="148" t="s">
        <v>206</v>
      </c>
      <c r="C38" s="149"/>
      <c r="D38" s="151">
        <v>1557</v>
      </c>
      <c r="E38" s="151">
        <v>1409</v>
      </c>
      <c r="F38" s="175">
        <f>E38-D38</f>
        <v>-148</v>
      </c>
      <c r="G38" s="177">
        <f>ROUND(F38/D38*100,1)</f>
        <v>-9.5</v>
      </c>
      <c r="H38" s="147"/>
      <c r="I38" s="148" t="s">
        <v>207</v>
      </c>
      <c r="J38" s="149"/>
      <c r="K38" s="151">
        <v>2895</v>
      </c>
      <c r="L38" s="151">
        <v>2809</v>
      </c>
      <c r="M38" s="175">
        <f>L38-K38</f>
        <v>-86</v>
      </c>
      <c r="N38" s="176">
        <f>ROUND(M38/K38*100,1)</f>
        <v>-3</v>
      </c>
      <c r="O38" s="148"/>
      <c r="P38" s="148" t="s">
        <v>208</v>
      </c>
      <c r="Q38" s="149"/>
      <c r="R38" s="151">
        <v>953</v>
      </c>
      <c r="S38" s="151">
        <v>883</v>
      </c>
      <c r="T38" s="175">
        <f>S38-R38</f>
        <v>-70</v>
      </c>
      <c r="U38" s="177">
        <f>ROUND(T38/R38*100,1)</f>
        <v>-7.3</v>
      </c>
      <c r="V38" s="147"/>
      <c r="W38" s="148" t="s">
        <v>209</v>
      </c>
      <c r="X38" s="148"/>
      <c r="Y38" s="183" t="s">
        <v>352</v>
      </c>
      <c r="Z38" s="151">
        <v>1337</v>
      </c>
      <c r="AA38" s="184" t="s">
        <v>352</v>
      </c>
      <c r="AB38" s="184" t="s">
        <v>352</v>
      </c>
    </row>
    <row r="39" spans="1:28" s="150" customFormat="1" ht="14.25" customHeight="1">
      <c r="A39" s="148"/>
      <c r="B39" s="148" t="s">
        <v>210</v>
      </c>
      <c r="C39" s="149"/>
      <c r="D39" s="151">
        <v>2218</v>
      </c>
      <c r="E39" s="151">
        <v>1909</v>
      </c>
      <c r="F39" s="175">
        <f>E39-D39</f>
        <v>-309</v>
      </c>
      <c r="G39" s="177">
        <f>ROUND(F39/D39*100,1)</f>
        <v>-13.9</v>
      </c>
      <c r="H39" s="147"/>
      <c r="I39" s="148"/>
      <c r="J39" s="149"/>
      <c r="K39" s="151"/>
      <c r="L39" s="151"/>
      <c r="M39" s="182"/>
      <c r="N39" s="176"/>
      <c r="O39" s="148"/>
      <c r="P39" s="148"/>
      <c r="Q39" s="149"/>
      <c r="R39" s="151"/>
      <c r="S39" s="151"/>
      <c r="T39" s="182"/>
      <c r="U39" s="176"/>
      <c r="V39" s="147"/>
      <c r="W39" s="148" t="s">
        <v>211</v>
      </c>
      <c r="X39" s="148"/>
      <c r="Y39" s="183" t="s">
        <v>352</v>
      </c>
      <c r="Z39" s="153" t="s">
        <v>132</v>
      </c>
      <c r="AA39" s="184" t="s">
        <v>352</v>
      </c>
      <c r="AB39" s="184" t="s">
        <v>352</v>
      </c>
    </row>
    <row r="40" spans="1:28" s="150" customFormat="1" ht="14.25" customHeight="1">
      <c r="A40" s="148"/>
      <c r="B40" s="148"/>
      <c r="C40" s="149"/>
      <c r="D40" s="151"/>
      <c r="E40" s="151"/>
      <c r="F40" s="182"/>
      <c r="G40" s="177"/>
      <c r="H40" s="147"/>
      <c r="I40" s="148" t="s">
        <v>212</v>
      </c>
      <c r="J40" s="149"/>
      <c r="K40" s="151">
        <v>2859</v>
      </c>
      <c r="L40" s="151">
        <v>2663</v>
      </c>
      <c r="M40" s="175">
        <f>L40-K40</f>
        <v>-196</v>
      </c>
      <c r="N40" s="176">
        <f>ROUND(M40/K40*100,1)</f>
        <v>-6.9</v>
      </c>
      <c r="O40" s="148"/>
      <c r="P40" s="148" t="s">
        <v>213</v>
      </c>
      <c r="Q40" s="149"/>
      <c r="R40" s="151">
        <v>124</v>
      </c>
      <c r="S40" s="151">
        <v>119</v>
      </c>
      <c r="T40" s="175">
        <f>S40-R40</f>
        <v>-5</v>
      </c>
      <c r="U40" s="177">
        <f>ROUND(T40/R40*100,1)</f>
        <v>-4</v>
      </c>
      <c r="V40" s="147"/>
      <c r="W40" s="148" t="s">
        <v>214</v>
      </c>
      <c r="X40" s="148"/>
      <c r="Y40" s="183" t="s">
        <v>352</v>
      </c>
      <c r="Z40" s="153" t="s">
        <v>132</v>
      </c>
      <c r="AA40" s="184" t="s">
        <v>352</v>
      </c>
      <c r="AB40" s="184" t="s">
        <v>352</v>
      </c>
    </row>
    <row r="41" spans="1:28" s="150" customFormat="1" ht="14.25" customHeight="1">
      <c r="A41" s="148"/>
      <c r="B41" s="148" t="s">
        <v>215</v>
      </c>
      <c r="C41" s="149"/>
      <c r="D41" s="151">
        <v>3286</v>
      </c>
      <c r="E41" s="151">
        <v>2884</v>
      </c>
      <c r="F41" s="175">
        <f>E41-D41</f>
        <v>-402</v>
      </c>
      <c r="G41" s="177">
        <f>ROUND(F41/D41*100,1)</f>
        <v>-12.2</v>
      </c>
      <c r="H41" s="147"/>
      <c r="I41" s="148" t="s">
        <v>216</v>
      </c>
      <c r="J41" s="149"/>
      <c r="K41" s="151">
        <v>2688</v>
      </c>
      <c r="L41" s="151">
        <v>2530</v>
      </c>
      <c r="M41" s="175">
        <f>L41-K41</f>
        <v>-158</v>
      </c>
      <c r="N41" s="176">
        <f>ROUND(M41/K41*100,1)</f>
        <v>-5.9</v>
      </c>
      <c r="O41" s="148"/>
      <c r="P41" s="148" t="s">
        <v>217</v>
      </c>
      <c r="Q41" s="149"/>
      <c r="R41" s="151">
        <v>942</v>
      </c>
      <c r="S41" s="151">
        <v>867</v>
      </c>
      <c r="T41" s="175">
        <f>S41-R41</f>
        <v>-75</v>
      </c>
      <c r="U41" s="177">
        <f>ROUND(T41/R41*100,1)</f>
        <v>-8</v>
      </c>
      <c r="V41" s="147"/>
      <c r="W41" s="148"/>
      <c r="X41" s="148"/>
      <c r="Y41" s="186"/>
      <c r="Z41" s="151"/>
      <c r="AA41" s="182"/>
      <c r="AB41" s="176"/>
    </row>
    <row r="42" spans="1:28" s="150" customFormat="1" ht="14.25" customHeight="1">
      <c r="A42" s="148"/>
      <c r="B42" s="148" t="s">
        <v>218</v>
      </c>
      <c r="C42" s="149"/>
      <c r="D42" s="151">
        <v>1630</v>
      </c>
      <c r="E42" s="151">
        <v>1406</v>
      </c>
      <c r="F42" s="175">
        <f>E42-D42</f>
        <v>-224</v>
      </c>
      <c r="G42" s="177">
        <f>ROUND(F42/D42*100,1)</f>
        <v>-13.7</v>
      </c>
      <c r="H42" s="147"/>
      <c r="I42" s="148" t="s">
        <v>219</v>
      </c>
      <c r="J42" s="149"/>
      <c r="K42" s="151">
        <v>1510</v>
      </c>
      <c r="L42" s="151">
        <v>1505</v>
      </c>
      <c r="M42" s="175">
        <f>L42-K42</f>
        <v>-5</v>
      </c>
      <c r="N42" s="176">
        <f>ROUND(M42/K42*100,1)</f>
        <v>-0.3</v>
      </c>
      <c r="O42" s="148"/>
      <c r="P42" s="148" t="s">
        <v>220</v>
      </c>
      <c r="Q42" s="149"/>
      <c r="R42" s="151">
        <v>143</v>
      </c>
      <c r="S42" s="151">
        <v>149</v>
      </c>
      <c r="T42" s="175">
        <f>S42-R42</f>
        <v>6</v>
      </c>
      <c r="U42" s="177">
        <f>ROUND(T42/R42*100,1)</f>
        <v>4.2</v>
      </c>
      <c r="V42" s="147"/>
      <c r="W42" s="148" t="s">
        <v>221</v>
      </c>
      <c r="X42" s="149"/>
      <c r="Y42" s="151">
        <v>1644</v>
      </c>
      <c r="Z42" s="151">
        <v>2306</v>
      </c>
      <c r="AA42" s="175">
        <f>Z42-Y42</f>
        <v>662</v>
      </c>
      <c r="AB42" s="176">
        <f>ROUND(AA42/Y42*100,1)</f>
        <v>40.3</v>
      </c>
    </row>
    <row r="43" spans="1:28" s="150" customFormat="1" ht="14.25" customHeight="1">
      <c r="A43" s="148"/>
      <c r="B43" s="148" t="s">
        <v>222</v>
      </c>
      <c r="C43" s="149"/>
      <c r="D43" s="151">
        <v>14</v>
      </c>
      <c r="E43" s="151">
        <v>8</v>
      </c>
      <c r="F43" s="175">
        <f>E43-D43</f>
        <v>-6</v>
      </c>
      <c r="G43" s="177">
        <f>ROUND(F43/D43*100,1)</f>
        <v>-42.9</v>
      </c>
      <c r="H43" s="147"/>
      <c r="I43" s="148" t="s">
        <v>223</v>
      </c>
      <c r="J43" s="149"/>
      <c r="K43" s="151">
        <v>1759</v>
      </c>
      <c r="L43" s="151">
        <v>1685</v>
      </c>
      <c r="M43" s="175">
        <f>L43-K43</f>
        <v>-74</v>
      </c>
      <c r="N43" s="176">
        <f>ROUND(M43/K43*100,1)</f>
        <v>-4.2</v>
      </c>
      <c r="O43" s="148"/>
      <c r="P43" s="148" t="s">
        <v>224</v>
      </c>
      <c r="Q43" s="149"/>
      <c r="R43" s="151">
        <v>155</v>
      </c>
      <c r="S43" s="151">
        <v>144</v>
      </c>
      <c r="T43" s="175">
        <f>S43-R43</f>
        <v>-11</v>
      </c>
      <c r="U43" s="177">
        <f>ROUND(T43/R43*100,1)</f>
        <v>-7.1</v>
      </c>
      <c r="V43" s="147"/>
      <c r="W43" s="148" t="s">
        <v>225</v>
      </c>
      <c r="X43" s="149"/>
      <c r="Y43" s="151">
        <v>8474</v>
      </c>
      <c r="Z43" s="151">
        <v>9343</v>
      </c>
      <c r="AA43" s="175">
        <f>Z43-Y43</f>
        <v>869</v>
      </c>
      <c r="AB43" s="176">
        <f>ROUND(AA43/Y43*100,1)</f>
        <v>10.3</v>
      </c>
    </row>
    <row r="44" spans="1:28" s="150" customFormat="1" ht="14.25" customHeight="1">
      <c r="A44" s="148"/>
      <c r="B44" s="148" t="s">
        <v>226</v>
      </c>
      <c r="C44" s="149"/>
      <c r="D44" s="151">
        <v>759</v>
      </c>
      <c r="E44" s="151">
        <v>689</v>
      </c>
      <c r="F44" s="175">
        <f>E44-D44</f>
        <v>-70</v>
      </c>
      <c r="G44" s="177">
        <f>ROUND(F44/D44*100,1)</f>
        <v>-9.2</v>
      </c>
      <c r="H44" s="147"/>
      <c r="I44" s="148" t="s">
        <v>227</v>
      </c>
      <c r="J44" s="149"/>
      <c r="K44" s="151">
        <v>3755</v>
      </c>
      <c r="L44" s="151">
        <v>3637</v>
      </c>
      <c r="M44" s="175">
        <f>L44-K44</f>
        <v>-118</v>
      </c>
      <c r="N44" s="176">
        <f>ROUND(M44/K44*100,1)</f>
        <v>-3.1</v>
      </c>
      <c r="O44" s="148"/>
      <c r="P44" s="148"/>
      <c r="Q44" s="149"/>
      <c r="R44" s="151"/>
      <c r="S44" s="151"/>
      <c r="T44" s="182"/>
      <c r="U44" s="176"/>
      <c r="V44" s="147"/>
      <c r="W44" s="148" t="s">
        <v>228</v>
      </c>
      <c r="X44" s="149"/>
      <c r="Y44" s="151">
        <v>2064</v>
      </c>
      <c r="Z44" s="151">
        <v>2436</v>
      </c>
      <c r="AA44" s="175">
        <f>Z44-Y44</f>
        <v>372</v>
      </c>
      <c r="AB44" s="176">
        <f>ROUND(AA44/Y44*100,1)</f>
        <v>18</v>
      </c>
    </row>
    <row r="45" spans="1:28" s="150" customFormat="1" ht="14.25" customHeight="1">
      <c r="A45" s="148"/>
      <c r="B45" s="148" t="s">
        <v>229</v>
      </c>
      <c r="C45" s="149"/>
      <c r="D45" s="151">
        <v>1040</v>
      </c>
      <c r="E45" s="151">
        <v>959</v>
      </c>
      <c r="F45" s="175">
        <f>E45-D45</f>
        <v>-81</v>
      </c>
      <c r="G45" s="177">
        <f>ROUND(F45/D45*100,1)</f>
        <v>-7.8</v>
      </c>
      <c r="H45" s="147"/>
      <c r="I45" s="148"/>
      <c r="J45" s="149"/>
      <c r="K45" s="151"/>
      <c r="L45" s="151"/>
      <c r="M45" s="182"/>
      <c r="N45" s="176"/>
      <c r="O45" s="216" t="s">
        <v>343</v>
      </c>
      <c r="P45" s="216"/>
      <c r="Q45" s="217"/>
      <c r="R45" s="152">
        <v>120871</v>
      </c>
      <c r="S45" s="152">
        <v>121519</v>
      </c>
      <c r="T45" s="178">
        <f>S45-R45</f>
        <v>648</v>
      </c>
      <c r="U45" s="179">
        <f>ROUND(T45/R45*100,1)</f>
        <v>0.5</v>
      </c>
      <c r="V45" s="147"/>
      <c r="W45" s="148" t="s">
        <v>230</v>
      </c>
      <c r="X45" s="149"/>
      <c r="Y45" s="151">
        <v>459</v>
      </c>
      <c r="Z45" s="151">
        <v>617</v>
      </c>
      <c r="AA45" s="175">
        <f>Z45-Y45</f>
        <v>158</v>
      </c>
      <c r="AB45" s="176">
        <f>ROUND(AA45/Y45*100,1)</f>
        <v>34.4</v>
      </c>
    </row>
    <row r="46" spans="1:28" s="150" customFormat="1" ht="14.25" customHeight="1">
      <c r="A46" s="148"/>
      <c r="B46" s="148"/>
      <c r="C46" s="149"/>
      <c r="D46" s="151"/>
      <c r="E46" s="151"/>
      <c r="F46" s="182"/>
      <c r="G46" s="177"/>
      <c r="H46" s="147"/>
      <c r="I46" s="148" t="s">
        <v>231</v>
      </c>
      <c r="J46" s="149"/>
      <c r="K46" s="151">
        <v>2704</v>
      </c>
      <c r="L46" s="151">
        <v>2513</v>
      </c>
      <c r="M46" s="175">
        <f>L46-K46</f>
        <v>-191</v>
      </c>
      <c r="N46" s="176">
        <f>ROUND(M46/K46*100,1)</f>
        <v>-7.1</v>
      </c>
      <c r="O46" s="148"/>
      <c r="P46" s="148"/>
      <c r="Q46" s="149"/>
      <c r="R46" s="151"/>
      <c r="S46" s="151"/>
      <c r="T46" s="182"/>
      <c r="U46" s="176"/>
      <c r="V46" s="147"/>
      <c r="W46" s="148" t="s">
        <v>232</v>
      </c>
      <c r="X46" s="149"/>
      <c r="Y46" s="151">
        <v>1921</v>
      </c>
      <c r="Z46" s="151">
        <v>1955</v>
      </c>
      <c r="AA46" s="175">
        <f>Z46-Y46</f>
        <v>34</v>
      </c>
      <c r="AB46" s="176">
        <f>ROUND(AA46/Y46*100,1)</f>
        <v>1.8</v>
      </c>
    </row>
    <row r="47" spans="1:28" s="150" customFormat="1" ht="14.25" customHeight="1">
      <c r="A47" s="148"/>
      <c r="B47" s="148" t="s">
        <v>233</v>
      </c>
      <c r="C47" s="149"/>
      <c r="D47" s="151">
        <v>2948</v>
      </c>
      <c r="E47" s="151">
        <v>2793</v>
      </c>
      <c r="F47" s="175">
        <f>E47-D47</f>
        <v>-155</v>
      </c>
      <c r="G47" s="177">
        <f>ROUND(F47/D47*100,1)</f>
        <v>-5.3</v>
      </c>
      <c r="H47" s="147"/>
      <c r="I47" s="148" t="s">
        <v>234</v>
      </c>
      <c r="J47" s="149"/>
      <c r="K47" s="151">
        <v>3354</v>
      </c>
      <c r="L47" s="151">
        <v>3198</v>
      </c>
      <c r="M47" s="175">
        <f>L47-K47</f>
        <v>-156</v>
      </c>
      <c r="N47" s="176">
        <f>ROUND(M47/K47*100,1)</f>
        <v>-4.7</v>
      </c>
      <c r="O47" s="148"/>
      <c r="P47" s="148" t="s">
        <v>235</v>
      </c>
      <c r="Q47" s="149"/>
      <c r="R47" s="151">
        <v>5225</v>
      </c>
      <c r="S47" s="151">
        <v>4904</v>
      </c>
      <c r="T47" s="175">
        <f>S47-R47</f>
        <v>-321</v>
      </c>
      <c r="U47" s="177">
        <f>ROUND(T47/R47*100,1)</f>
        <v>-6.1</v>
      </c>
      <c r="V47" s="147"/>
      <c r="W47" s="148"/>
      <c r="X47" s="149"/>
      <c r="Y47" s="151"/>
      <c r="Z47" s="151"/>
      <c r="AA47" s="182"/>
      <c r="AB47" s="176"/>
    </row>
    <row r="48" spans="1:28" s="150" customFormat="1" ht="14.25" customHeight="1">
      <c r="A48" s="148"/>
      <c r="B48" s="148" t="s">
        <v>236</v>
      </c>
      <c r="C48" s="149"/>
      <c r="D48" s="151">
        <v>1583</v>
      </c>
      <c r="E48" s="151">
        <v>1518</v>
      </c>
      <c r="F48" s="175">
        <f>E48-D48</f>
        <v>-65</v>
      </c>
      <c r="G48" s="177">
        <f>ROUND(F48/D48*100,1)</f>
        <v>-4.1</v>
      </c>
      <c r="H48" s="147"/>
      <c r="I48" s="148" t="s">
        <v>237</v>
      </c>
      <c r="J48" s="149"/>
      <c r="K48" s="151">
        <v>3423</v>
      </c>
      <c r="L48" s="151">
        <v>2914</v>
      </c>
      <c r="M48" s="175">
        <f>L48-K48</f>
        <v>-509</v>
      </c>
      <c r="N48" s="176">
        <f>ROUND(M48/K48*100,1)</f>
        <v>-14.9</v>
      </c>
      <c r="O48" s="148"/>
      <c r="P48" s="148" t="s">
        <v>238</v>
      </c>
      <c r="Q48" s="149"/>
      <c r="R48" s="151">
        <v>5796</v>
      </c>
      <c r="S48" s="151">
        <v>5623</v>
      </c>
      <c r="T48" s="175">
        <f>S48-R48</f>
        <v>-173</v>
      </c>
      <c r="U48" s="177">
        <f>ROUND(T48/R48*100,1)</f>
        <v>-3</v>
      </c>
      <c r="V48" s="147"/>
      <c r="W48" s="148" t="s">
        <v>239</v>
      </c>
      <c r="X48" s="149"/>
      <c r="Y48" s="151">
        <v>3252</v>
      </c>
      <c r="Z48" s="151">
        <v>3079</v>
      </c>
      <c r="AA48" s="175">
        <f>Z48-Y48</f>
        <v>-173</v>
      </c>
      <c r="AB48" s="176">
        <f>ROUND(AA48/Y48*100,1)</f>
        <v>-5.3</v>
      </c>
    </row>
    <row r="49" spans="1:28" s="150" customFormat="1" ht="14.25" customHeight="1">
      <c r="A49" s="148"/>
      <c r="B49" s="148" t="s">
        <v>240</v>
      </c>
      <c r="C49" s="149"/>
      <c r="D49" s="151">
        <v>1654</v>
      </c>
      <c r="E49" s="151">
        <v>1796</v>
      </c>
      <c r="F49" s="175">
        <f>E49-D49</f>
        <v>142</v>
      </c>
      <c r="G49" s="177">
        <f>ROUND(F49/D49*100,1)</f>
        <v>8.6</v>
      </c>
      <c r="H49" s="147"/>
      <c r="I49" s="148" t="s">
        <v>241</v>
      </c>
      <c r="J49" s="149"/>
      <c r="K49" s="151">
        <v>3473</v>
      </c>
      <c r="L49" s="151">
        <v>3229</v>
      </c>
      <c r="M49" s="175">
        <f>L49-K49</f>
        <v>-244</v>
      </c>
      <c r="N49" s="176">
        <f>ROUND(M49/K49*100,1)</f>
        <v>-7</v>
      </c>
      <c r="O49" s="148"/>
      <c r="P49" s="148" t="s">
        <v>242</v>
      </c>
      <c r="Q49" s="149"/>
      <c r="R49" s="151">
        <v>3402</v>
      </c>
      <c r="S49" s="151">
        <v>3204</v>
      </c>
      <c r="T49" s="175">
        <f>S49-R49</f>
        <v>-198</v>
      </c>
      <c r="U49" s="177">
        <f>ROUND(T49/R49*100,1)</f>
        <v>-5.8</v>
      </c>
      <c r="V49" s="147"/>
      <c r="W49" s="148" t="s">
        <v>243</v>
      </c>
      <c r="X49" s="149"/>
      <c r="Y49" s="151">
        <v>2670</v>
      </c>
      <c r="Z49" s="151">
        <v>2481</v>
      </c>
      <c r="AA49" s="175">
        <f>Z49-Y49</f>
        <v>-189</v>
      </c>
      <c r="AB49" s="176">
        <f>ROUND(AA49/Y49*100,1)</f>
        <v>-7.1</v>
      </c>
    </row>
    <row r="50" spans="1:28" s="150" customFormat="1" ht="14.25" customHeight="1">
      <c r="A50" s="148"/>
      <c r="B50" s="148" t="s">
        <v>244</v>
      </c>
      <c r="C50" s="149"/>
      <c r="D50" s="151">
        <v>271</v>
      </c>
      <c r="E50" s="151">
        <v>428</v>
      </c>
      <c r="F50" s="175">
        <f>E50-D50</f>
        <v>157</v>
      </c>
      <c r="G50" s="177">
        <f>ROUND(F50/D50*100,1)</f>
        <v>57.9</v>
      </c>
      <c r="H50" s="147"/>
      <c r="I50" s="148" t="s">
        <v>245</v>
      </c>
      <c r="J50" s="149"/>
      <c r="K50" s="151">
        <v>2581</v>
      </c>
      <c r="L50" s="151">
        <v>2701</v>
      </c>
      <c r="M50" s="175">
        <f>L50-K50</f>
        <v>120</v>
      </c>
      <c r="N50" s="176">
        <f>ROUND(M50/K50*100,1)</f>
        <v>4.6</v>
      </c>
      <c r="O50" s="148"/>
      <c r="P50" s="148" t="s">
        <v>246</v>
      </c>
      <c r="Q50" s="149"/>
      <c r="R50" s="151">
        <v>2869</v>
      </c>
      <c r="S50" s="151">
        <v>2744</v>
      </c>
      <c r="T50" s="175">
        <f>S50-R50</f>
        <v>-125</v>
      </c>
      <c r="U50" s="177">
        <f>ROUND(T50/R50*100,1)</f>
        <v>-4.4</v>
      </c>
      <c r="V50" s="147"/>
      <c r="W50" s="148" t="s">
        <v>247</v>
      </c>
      <c r="X50" s="149"/>
      <c r="Y50" s="151">
        <v>2519</v>
      </c>
      <c r="Z50" s="151">
        <v>3012</v>
      </c>
      <c r="AA50" s="175">
        <f>Z50-Y50</f>
        <v>493</v>
      </c>
      <c r="AB50" s="176">
        <f>ROUND(AA50/Y50*100,1)</f>
        <v>19.6</v>
      </c>
    </row>
    <row r="51" spans="1:28" s="150" customFormat="1" ht="14.25" customHeight="1">
      <c r="A51" s="148"/>
      <c r="B51" s="148" t="s">
        <v>248</v>
      </c>
      <c r="C51" s="149"/>
      <c r="D51" s="151">
        <v>1856</v>
      </c>
      <c r="E51" s="151">
        <v>1698</v>
      </c>
      <c r="F51" s="175">
        <f>E51-D51</f>
        <v>-158</v>
      </c>
      <c r="G51" s="177">
        <f>ROUND(F51/D51*100,1)</f>
        <v>-8.5</v>
      </c>
      <c r="H51" s="147"/>
      <c r="I51" s="148"/>
      <c r="J51" s="149"/>
      <c r="K51" s="151"/>
      <c r="L51" s="151"/>
      <c r="M51" s="182"/>
      <c r="N51" s="176"/>
      <c r="O51" s="148"/>
      <c r="P51" s="148" t="s">
        <v>249</v>
      </c>
      <c r="Q51" s="149"/>
      <c r="R51" s="151">
        <v>4957</v>
      </c>
      <c r="S51" s="151">
        <v>4677</v>
      </c>
      <c r="T51" s="175">
        <f>S51-R51</f>
        <v>-280</v>
      </c>
      <c r="U51" s="177">
        <f>ROUND(T51/R51*100,1)</f>
        <v>-5.6</v>
      </c>
      <c r="V51" s="147"/>
      <c r="W51" s="148" t="s">
        <v>250</v>
      </c>
      <c r="X51" s="149"/>
      <c r="Y51" s="151">
        <v>5017</v>
      </c>
      <c r="Z51" s="151">
        <v>4337</v>
      </c>
      <c r="AA51" s="175">
        <f>Z51-Y51</f>
        <v>-680</v>
      </c>
      <c r="AB51" s="176">
        <f>ROUND(AA51/Y51*100,1)</f>
        <v>-13.6</v>
      </c>
    </row>
    <row r="52" spans="1:28" s="150" customFormat="1" ht="14.25" customHeight="1">
      <c r="A52" s="148"/>
      <c r="B52" s="148"/>
      <c r="C52" s="149"/>
      <c r="D52" s="151"/>
      <c r="E52" s="151"/>
      <c r="F52" s="182"/>
      <c r="G52" s="177"/>
      <c r="H52" s="147"/>
      <c r="I52" s="148" t="s">
        <v>251</v>
      </c>
      <c r="J52" s="149"/>
      <c r="K52" s="151">
        <v>3236</v>
      </c>
      <c r="L52" s="151">
        <v>3101</v>
      </c>
      <c r="M52" s="175">
        <f>L52-K52</f>
        <v>-135</v>
      </c>
      <c r="N52" s="176">
        <f>ROUND(M52/K52*100,1)</f>
        <v>-4.2</v>
      </c>
      <c r="O52" s="148"/>
      <c r="P52" s="148"/>
      <c r="Q52" s="149"/>
      <c r="R52" s="151"/>
      <c r="S52" s="151"/>
      <c r="T52" s="182"/>
      <c r="U52" s="176"/>
      <c r="V52" s="147"/>
      <c r="W52" s="148" t="s">
        <v>252</v>
      </c>
      <c r="X52" s="149"/>
      <c r="Y52" s="151">
        <v>4409</v>
      </c>
      <c r="Z52" s="151">
        <v>4207</v>
      </c>
      <c r="AA52" s="175">
        <f>Z52-Y52</f>
        <v>-202</v>
      </c>
      <c r="AB52" s="176">
        <f>ROUND(AA52/Y52*100,1)</f>
        <v>-4.6</v>
      </c>
    </row>
    <row r="53" spans="1:28" s="150" customFormat="1" ht="14.25" customHeight="1">
      <c r="A53" s="148"/>
      <c r="B53" s="148" t="s">
        <v>253</v>
      </c>
      <c r="C53" s="149"/>
      <c r="D53" s="151">
        <v>2855</v>
      </c>
      <c r="E53" s="151">
        <v>2764</v>
      </c>
      <c r="F53" s="175">
        <f>E53-D53</f>
        <v>-91</v>
      </c>
      <c r="G53" s="177">
        <f>ROUND(F53/D53*100,1)</f>
        <v>-3.2</v>
      </c>
      <c r="H53" s="147"/>
      <c r="I53" s="148" t="s">
        <v>254</v>
      </c>
      <c r="J53" s="149"/>
      <c r="K53" s="151">
        <v>582</v>
      </c>
      <c r="L53" s="151">
        <v>565</v>
      </c>
      <c r="M53" s="175">
        <f>L53-K53</f>
        <v>-17</v>
      </c>
      <c r="N53" s="176">
        <f>ROUND(M53/K53*100,1)</f>
        <v>-2.9</v>
      </c>
      <c r="O53" s="148"/>
      <c r="P53" s="148" t="s">
        <v>255</v>
      </c>
      <c r="Q53" s="149"/>
      <c r="R53" s="151">
        <v>1944</v>
      </c>
      <c r="S53" s="151">
        <v>1848</v>
      </c>
      <c r="T53" s="175">
        <f>S53-R53</f>
        <v>-96</v>
      </c>
      <c r="U53" s="177">
        <f>ROUND(T53/R53*100,1)</f>
        <v>-4.9</v>
      </c>
      <c r="V53" s="147"/>
      <c r="W53" s="148"/>
      <c r="X53" s="148"/>
      <c r="Y53" s="188"/>
      <c r="Z53" s="173"/>
      <c r="AA53" s="173"/>
      <c r="AB53" s="173"/>
    </row>
    <row r="54" spans="1:28" s="150" customFormat="1" ht="14.25" customHeight="1">
      <c r="A54" s="148"/>
      <c r="B54" s="148" t="s">
        <v>256</v>
      </c>
      <c r="C54" s="149"/>
      <c r="D54" s="151">
        <v>3189</v>
      </c>
      <c r="E54" s="151">
        <v>3398</v>
      </c>
      <c r="F54" s="175">
        <f>E54-D54</f>
        <v>209</v>
      </c>
      <c r="G54" s="177">
        <f>ROUND(F54/D54*100,1)</f>
        <v>6.6</v>
      </c>
      <c r="H54" s="147"/>
      <c r="I54" s="148" t="s">
        <v>257</v>
      </c>
      <c r="J54" s="149"/>
      <c r="K54" s="151">
        <v>464</v>
      </c>
      <c r="L54" s="151">
        <v>484</v>
      </c>
      <c r="M54" s="175">
        <f>L54-K54</f>
        <v>20</v>
      </c>
      <c r="N54" s="176">
        <f>ROUND(M54/K54*100,1)</f>
        <v>4.3</v>
      </c>
      <c r="O54" s="148"/>
      <c r="P54" s="148" t="s">
        <v>258</v>
      </c>
      <c r="Q54" s="149"/>
      <c r="R54" s="151">
        <v>3211</v>
      </c>
      <c r="S54" s="151">
        <v>3088</v>
      </c>
      <c r="T54" s="175">
        <f>S54-R54</f>
        <v>-123</v>
      </c>
      <c r="U54" s="177">
        <f>ROUND(T54/R54*100,1)</f>
        <v>-3.8</v>
      </c>
      <c r="V54" s="147"/>
      <c r="W54" s="148"/>
      <c r="X54" s="148"/>
      <c r="Y54" s="188"/>
      <c r="Z54" s="173"/>
      <c r="AA54" s="173"/>
      <c r="AB54" s="173"/>
    </row>
    <row r="55" spans="1:28" s="150" customFormat="1" ht="14.25" customHeight="1">
      <c r="A55" s="148"/>
      <c r="B55" s="148" t="s">
        <v>259</v>
      </c>
      <c r="C55" s="149"/>
      <c r="D55" s="151">
        <v>2203</v>
      </c>
      <c r="E55" s="151">
        <v>2125</v>
      </c>
      <c r="F55" s="175">
        <f>E55-D55</f>
        <v>-78</v>
      </c>
      <c r="G55" s="177">
        <f>ROUND(F55/D55*100,1)</f>
        <v>-3.5</v>
      </c>
      <c r="H55" s="147"/>
      <c r="I55" s="148" t="s">
        <v>260</v>
      </c>
      <c r="J55" s="149"/>
      <c r="K55" s="151">
        <v>117</v>
      </c>
      <c r="L55" s="151">
        <v>104</v>
      </c>
      <c r="M55" s="175">
        <f>L55-K55</f>
        <v>-13</v>
      </c>
      <c r="N55" s="176">
        <f>ROUND(M55/K55*100,1)</f>
        <v>-11.1</v>
      </c>
      <c r="O55" s="148"/>
      <c r="P55" s="148" t="s">
        <v>261</v>
      </c>
      <c r="Q55" s="149"/>
      <c r="R55" s="151">
        <v>3254</v>
      </c>
      <c r="S55" s="151">
        <v>3261</v>
      </c>
      <c r="T55" s="175">
        <f>S55-R55</f>
        <v>7</v>
      </c>
      <c r="U55" s="177">
        <f>ROUND(T55/R55*100,1)</f>
        <v>0.2</v>
      </c>
      <c r="V55" s="147"/>
      <c r="W55" s="148"/>
      <c r="X55" s="148"/>
      <c r="Y55" s="188"/>
      <c r="Z55" s="173"/>
      <c r="AA55" s="173"/>
      <c r="AB55" s="173"/>
    </row>
    <row r="56" spans="1:28" s="150" customFormat="1" ht="14.25" customHeight="1">
      <c r="A56" s="155"/>
      <c r="B56" s="155"/>
      <c r="C56" s="156"/>
      <c r="D56" s="189"/>
      <c r="E56" s="189"/>
      <c r="F56" s="189"/>
      <c r="G56" s="190"/>
      <c r="H56" s="159"/>
      <c r="I56" s="155"/>
      <c r="J56" s="156"/>
      <c r="K56" s="189"/>
      <c r="L56" s="189"/>
      <c r="M56" s="189"/>
      <c r="N56" s="189"/>
      <c r="O56" s="155"/>
      <c r="P56" s="155"/>
      <c r="Q56" s="156"/>
      <c r="R56" s="191"/>
      <c r="S56" s="191"/>
      <c r="T56" s="191"/>
      <c r="U56" s="191"/>
      <c r="V56" s="159"/>
      <c r="W56" s="155"/>
      <c r="X56" s="155"/>
      <c r="Y56" s="192"/>
      <c r="Z56" s="191"/>
      <c r="AA56" s="191"/>
      <c r="AB56" s="191"/>
    </row>
  </sheetData>
  <mergeCells count="12">
    <mergeCell ref="Y3:Z3"/>
    <mergeCell ref="A3:C4"/>
    <mergeCell ref="H3:J4"/>
    <mergeCell ref="O3:Q4"/>
    <mergeCell ref="V3:X4"/>
    <mergeCell ref="D3:E3"/>
    <mergeCell ref="K3:L3"/>
    <mergeCell ref="R3:S3"/>
    <mergeCell ref="A9:C9"/>
    <mergeCell ref="O26:Q26"/>
    <mergeCell ref="H32:J32"/>
    <mergeCell ref="O45:Q45"/>
  </mergeCells>
  <printOptions/>
  <pageMargins left="0.63" right="0.54" top="0.55" bottom="0.76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1">
      <selection activeCell="A1" sqref="A1"/>
    </sheetView>
  </sheetViews>
  <sheetFormatPr defaultColWidth="7.50390625" defaultRowHeight="13.5"/>
  <cols>
    <col min="1" max="1" width="13.125" style="261" customWidth="1"/>
    <col min="2" max="11" width="8.75390625" style="232" customWidth="1"/>
    <col min="12" max="12" width="7.75390625" style="269" customWidth="1"/>
    <col min="13" max="21" width="7.75390625" style="232" customWidth="1"/>
    <col min="22" max="22" width="9.00390625" style="233" customWidth="1"/>
    <col min="23" max="16384" width="7.50390625" style="232" customWidth="1"/>
  </cols>
  <sheetData>
    <row r="1" spans="1:12" s="227" customFormat="1" ht="17.25" customHeight="1">
      <c r="A1" s="227" t="s">
        <v>353</v>
      </c>
      <c r="L1" s="228"/>
    </row>
    <row r="2" s="227" customFormat="1" ht="10.5" customHeight="1">
      <c r="L2" s="228"/>
    </row>
    <row r="3" spans="1:12" s="227" customFormat="1" ht="17.25" customHeight="1">
      <c r="A3" s="227" t="s">
        <v>520</v>
      </c>
      <c r="L3" s="228"/>
    </row>
    <row r="4" spans="1:12" ht="10.5" customHeight="1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1"/>
    </row>
    <row r="5" spans="1:22" s="238" customFormat="1" ht="24.75" customHeight="1">
      <c r="A5" s="234" t="s">
        <v>521</v>
      </c>
      <c r="B5" s="235" t="s">
        <v>354</v>
      </c>
      <c r="C5" s="236"/>
      <c r="D5" s="236"/>
      <c r="E5" s="236"/>
      <c r="F5" s="236"/>
      <c r="G5" s="236"/>
      <c r="H5" s="236"/>
      <c r="I5" s="236"/>
      <c r="J5" s="236"/>
      <c r="K5" s="236"/>
      <c r="L5" s="235" t="s">
        <v>355</v>
      </c>
      <c r="M5" s="236"/>
      <c r="N5" s="236"/>
      <c r="O5" s="236"/>
      <c r="P5" s="236"/>
      <c r="Q5" s="236"/>
      <c r="R5" s="236"/>
      <c r="S5" s="236"/>
      <c r="T5" s="236"/>
      <c r="U5" s="236"/>
      <c r="V5" s="237" t="s">
        <v>356</v>
      </c>
    </row>
    <row r="6" spans="1:22" s="238" customFormat="1" ht="24.75" customHeight="1">
      <c r="A6" s="239" t="s">
        <v>357</v>
      </c>
      <c r="B6" s="240" t="s">
        <v>358</v>
      </c>
      <c r="C6" s="240" t="s">
        <v>359</v>
      </c>
      <c r="D6" s="240" t="s">
        <v>360</v>
      </c>
      <c r="E6" s="240" t="s">
        <v>53</v>
      </c>
      <c r="F6" s="240" t="s">
        <v>361</v>
      </c>
      <c r="G6" s="240" t="s">
        <v>362</v>
      </c>
      <c r="H6" s="240" t="s">
        <v>363</v>
      </c>
      <c r="I6" s="240" t="s">
        <v>364</v>
      </c>
      <c r="J6" s="241" t="s">
        <v>365</v>
      </c>
      <c r="K6" s="242" t="s">
        <v>366</v>
      </c>
      <c r="L6" s="243" t="s">
        <v>358</v>
      </c>
      <c r="M6" s="241" t="s">
        <v>359</v>
      </c>
      <c r="N6" s="241" t="s">
        <v>367</v>
      </c>
      <c r="O6" s="241" t="s">
        <v>53</v>
      </c>
      <c r="P6" s="241" t="s">
        <v>361</v>
      </c>
      <c r="Q6" s="241" t="s">
        <v>362</v>
      </c>
      <c r="R6" s="241" t="s">
        <v>363</v>
      </c>
      <c r="S6" s="241" t="s">
        <v>364</v>
      </c>
      <c r="T6" s="241" t="s">
        <v>365</v>
      </c>
      <c r="U6" s="241" t="s">
        <v>366</v>
      </c>
      <c r="V6" s="244" t="s">
        <v>368</v>
      </c>
    </row>
    <row r="7" spans="1:22" ht="19.5" customHeight="1">
      <c r="A7" s="234"/>
      <c r="B7" s="245"/>
      <c r="C7" s="245"/>
      <c r="D7" s="246"/>
      <c r="E7" s="246"/>
      <c r="F7" s="246"/>
      <c r="G7" s="246"/>
      <c r="H7" s="246"/>
      <c r="I7" s="246"/>
      <c r="J7" s="246"/>
      <c r="K7" s="246"/>
      <c r="L7" s="247"/>
      <c r="M7" s="246"/>
      <c r="N7" s="246"/>
      <c r="O7" s="246"/>
      <c r="P7" s="246"/>
      <c r="Q7" s="246"/>
      <c r="R7" s="246"/>
      <c r="S7" s="246"/>
      <c r="T7" s="246"/>
      <c r="U7" s="246"/>
      <c r="V7" s="248"/>
    </row>
    <row r="8" spans="1:22" s="252" customFormat="1" ht="19.5" customHeight="1">
      <c r="A8" s="249" t="s">
        <v>369</v>
      </c>
      <c r="B8" s="33">
        <v>287637</v>
      </c>
      <c r="C8" s="33">
        <v>298881</v>
      </c>
      <c r="D8" s="33">
        <v>307249</v>
      </c>
      <c r="E8" s="33">
        <v>319194</v>
      </c>
      <c r="F8" s="33">
        <v>320154</v>
      </c>
      <c r="G8" s="33">
        <v>307453</v>
      </c>
      <c r="H8" s="33">
        <v>292286</v>
      </c>
      <c r="I8" s="33">
        <v>281029</v>
      </c>
      <c r="J8" s="33">
        <v>271163</v>
      </c>
      <c r="K8" s="33">
        <v>267936</v>
      </c>
      <c r="L8" s="250">
        <v>100</v>
      </c>
      <c r="M8" s="250">
        <v>100</v>
      </c>
      <c r="N8" s="250">
        <v>100</v>
      </c>
      <c r="O8" s="250">
        <v>100</v>
      </c>
      <c r="P8" s="250">
        <v>100</v>
      </c>
      <c r="Q8" s="250">
        <v>100</v>
      </c>
      <c r="R8" s="250">
        <v>100</v>
      </c>
      <c r="S8" s="250">
        <v>100</v>
      </c>
      <c r="T8" s="250">
        <v>100</v>
      </c>
      <c r="U8" s="250">
        <v>100</v>
      </c>
      <c r="V8" s="251" t="s">
        <v>370</v>
      </c>
    </row>
    <row r="9" spans="1:24" ht="19.5" customHeight="1">
      <c r="A9" s="253"/>
      <c r="B9" s="27"/>
      <c r="C9" s="27"/>
      <c r="D9" s="27"/>
      <c r="E9" s="27"/>
      <c r="F9" s="27"/>
      <c r="G9" s="27"/>
      <c r="H9" s="27"/>
      <c r="I9" s="27"/>
      <c r="J9" s="27"/>
      <c r="K9" s="27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5"/>
      <c r="X9" s="256"/>
    </row>
    <row r="10" spans="1:22" s="252" customFormat="1" ht="19.5" customHeight="1">
      <c r="A10" s="249" t="s">
        <v>371</v>
      </c>
      <c r="B10" s="33">
        <v>37165</v>
      </c>
      <c r="C10" s="33">
        <v>44371</v>
      </c>
      <c r="D10" s="33">
        <v>54686</v>
      </c>
      <c r="E10" s="33">
        <v>68320</v>
      </c>
      <c r="F10" s="33">
        <v>73744</v>
      </c>
      <c r="G10" s="33">
        <v>72291</v>
      </c>
      <c r="H10" s="33">
        <v>67407</v>
      </c>
      <c r="I10" s="33">
        <v>70525</v>
      </c>
      <c r="J10" s="33">
        <v>81928</v>
      </c>
      <c r="K10" s="33">
        <v>89398</v>
      </c>
      <c r="L10" s="250">
        <v>12.9</v>
      </c>
      <c r="M10" s="250">
        <v>14.8</v>
      </c>
      <c r="N10" s="250">
        <v>17.8</v>
      </c>
      <c r="O10" s="250">
        <v>21.4</v>
      </c>
      <c r="P10" s="250">
        <v>23</v>
      </c>
      <c r="Q10" s="250">
        <v>23.5</v>
      </c>
      <c r="R10" s="250">
        <v>23</v>
      </c>
      <c r="S10" s="250">
        <v>25.1</v>
      </c>
      <c r="T10" s="250">
        <v>30.2</v>
      </c>
      <c r="U10" s="250">
        <v>33.4</v>
      </c>
      <c r="V10" s="257" t="s">
        <v>372</v>
      </c>
    </row>
    <row r="11" spans="1:22" ht="19.5" customHeight="1">
      <c r="A11" s="253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5"/>
    </row>
    <row r="12" spans="1:24" ht="19.5" customHeight="1">
      <c r="A12" s="253" t="s">
        <v>373</v>
      </c>
      <c r="B12" s="27">
        <v>10974</v>
      </c>
      <c r="C12" s="27">
        <v>12311</v>
      </c>
      <c r="D12" s="27">
        <v>14802</v>
      </c>
      <c r="E12" s="27">
        <v>19081</v>
      </c>
      <c r="F12" s="27">
        <v>22765</v>
      </c>
      <c r="G12" s="27">
        <v>26639</v>
      </c>
      <c r="H12" s="27">
        <v>23643</v>
      </c>
      <c r="I12" s="27">
        <v>21663</v>
      </c>
      <c r="J12" s="27">
        <v>21570</v>
      </c>
      <c r="K12" s="27">
        <v>26482</v>
      </c>
      <c r="L12" s="254">
        <v>3.8</v>
      </c>
      <c r="M12" s="254">
        <v>4.1</v>
      </c>
      <c r="N12" s="254">
        <v>4.8</v>
      </c>
      <c r="O12" s="254">
        <v>6</v>
      </c>
      <c r="P12" s="254">
        <v>7.1</v>
      </c>
      <c r="Q12" s="254">
        <v>8.7</v>
      </c>
      <c r="R12" s="254">
        <v>8.1</v>
      </c>
      <c r="S12" s="254">
        <v>7.7</v>
      </c>
      <c r="T12" s="254">
        <v>8</v>
      </c>
      <c r="U12" s="254">
        <v>9.9</v>
      </c>
      <c r="V12" s="255" t="s">
        <v>374</v>
      </c>
      <c r="X12" s="254"/>
    </row>
    <row r="13" spans="1:22" ht="19.5" customHeight="1">
      <c r="A13" s="253" t="s">
        <v>375</v>
      </c>
      <c r="B13" s="27">
        <v>11913</v>
      </c>
      <c r="C13" s="27">
        <v>14527</v>
      </c>
      <c r="D13" s="27">
        <v>18172</v>
      </c>
      <c r="E13" s="27">
        <v>22550</v>
      </c>
      <c r="F13" s="27">
        <v>27020</v>
      </c>
      <c r="G13" s="27">
        <v>23785</v>
      </c>
      <c r="H13" s="27">
        <v>21698</v>
      </c>
      <c r="I13" s="27">
        <v>21850</v>
      </c>
      <c r="J13" s="27">
        <v>26542</v>
      </c>
      <c r="K13" s="27">
        <v>33792</v>
      </c>
      <c r="L13" s="254">
        <v>4.1</v>
      </c>
      <c r="M13" s="254">
        <v>4.9</v>
      </c>
      <c r="N13" s="254">
        <v>5.9</v>
      </c>
      <c r="O13" s="254">
        <v>7.1</v>
      </c>
      <c r="P13" s="254">
        <v>8.4</v>
      </c>
      <c r="Q13" s="254">
        <v>7.7</v>
      </c>
      <c r="R13" s="254">
        <v>7.4</v>
      </c>
      <c r="S13" s="254">
        <v>7.8</v>
      </c>
      <c r="T13" s="254">
        <v>9.8</v>
      </c>
      <c r="U13" s="254">
        <v>12.6</v>
      </c>
      <c r="V13" s="255" t="s">
        <v>376</v>
      </c>
    </row>
    <row r="14" spans="1:22" ht="19.5" customHeight="1">
      <c r="A14" s="253" t="s">
        <v>377</v>
      </c>
      <c r="B14" s="27">
        <v>14278</v>
      </c>
      <c r="C14" s="27">
        <v>17533</v>
      </c>
      <c r="D14" s="27">
        <v>21712</v>
      </c>
      <c r="E14" s="27">
        <v>26689</v>
      </c>
      <c r="F14" s="27">
        <v>23959</v>
      </c>
      <c r="G14" s="27">
        <v>21867</v>
      </c>
      <c r="H14" s="27">
        <v>22066</v>
      </c>
      <c r="I14" s="27">
        <v>27012</v>
      </c>
      <c r="J14" s="27">
        <v>33816</v>
      </c>
      <c r="K14" s="27">
        <v>29124</v>
      </c>
      <c r="L14" s="254">
        <v>5</v>
      </c>
      <c r="M14" s="254">
        <v>5.8</v>
      </c>
      <c r="N14" s="254">
        <v>7.1</v>
      </c>
      <c r="O14" s="254">
        <v>8.3</v>
      </c>
      <c r="P14" s="254">
        <v>7.5</v>
      </c>
      <c r="Q14" s="254">
        <v>7.1</v>
      </c>
      <c r="R14" s="254">
        <v>7.5</v>
      </c>
      <c r="S14" s="254">
        <v>9.6</v>
      </c>
      <c r="T14" s="254">
        <v>12.4</v>
      </c>
      <c r="U14" s="254">
        <v>10.9</v>
      </c>
      <c r="V14" s="255" t="s">
        <v>378</v>
      </c>
    </row>
    <row r="15" spans="1:22" ht="19.5" customHeight="1">
      <c r="A15" s="25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5"/>
    </row>
    <row r="16" spans="1:22" s="252" customFormat="1" ht="19.5" customHeight="1">
      <c r="A16" s="258" t="s">
        <v>379</v>
      </c>
      <c r="B16" s="33">
        <v>193119</v>
      </c>
      <c r="C16" s="33">
        <v>205862</v>
      </c>
      <c r="D16" s="33">
        <v>212518</v>
      </c>
      <c r="E16" s="33">
        <v>216885</v>
      </c>
      <c r="F16" s="33">
        <v>217297</v>
      </c>
      <c r="G16" s="33">
        <v>210639</v>
      </c>
      <c r="H16" s="33">
        <v>204787</v>
      </c>
      <c r="I16" s="33">
        <v>194126</v>
      </c>
      <c r="J16" s="33">
        <v>175696</v>
      </c>
      <c r="K16" s="33">
        <v>167043</v>
      </c>
      <c r="L16" s="250">
        <v>67.1</v>
      </c>
      <c r="M16" s="250">
        <v>68.9</v>
      </c>
      <c r="N16" s="250">
        <v>69.2</v>
      </c>
      <c r="O16" s="250">
        <v>68</v>
      </c>
      <c r="P16" s="250">
        <v>67.9</v>
      </c>
      <c r="Q16" s="250">
        <v>68.5</v>
      </c>
      <c r="R16" s="250">
        <v>70.1</v>
      </c>
      <c r="S16" s="250">
        <v>69.1</v>
      </c>
      <c r="T16" s="250">
        <v>64.8</v>
      </c>
      <c r="U16" s="250">
        <v>62.3</v>
      </c>
      <c r="V16" s="257" t="s">
        <v>380</v>
      </c>
    </row>
    <row r="17" spans="1:22" ht="19.5" customHeight="1">
      <c r="A17" s="253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5"/>
    </row>
    <row r="18" spans="1:22" ht="19.5" customHeight="1">
      <c r="A18" s="253" t="s">
        <v>381</v>
      </c>
      <c r="B18" s="27">
        <v>17777</v>
      </c>
      <c r="C18" s="27">
        <v>21857</v>
      </c>
      <c r="D18" s="27">
        <v>25908</v>
      </c>
      <c r="E18" s="27">
        <v>24312</v>
      </c>
      <c r="F18" s="27">
        <v>23737</v>
      </c>
      <c r="G18" s="27">
        <v>24279</v>
      </c>
      <c r="H18" s="27">
        <v>28928</v>
      </c>
      <c r="I18" s="27">
        <v>34525</v>
      </c>
      <c r="J18" s="27">
        <v>29285</v>
      </c>
      <c r="K18" s="27">
        <v>28470</v>
      </c>
      <c r="L18" s="254">
        <v>6.2</v>
      </c>
      <c r="M18" s="254">
        <v>7.3</v>
      </c>
      <c r="N18" s="254">
        <v>8.4</v>
      </c>
      <c r="O18" s="254">
        <v>7.6</v>
      </c>
      <c r="P18" s="254">
        <v>7.4</v>
      </c>
      <c r="Q18" s="254">
        <v>7.9</v>
      </c>
      <c r="R18" s="254">
        <v>9.9</v>
      </c>
      <c r="S18" s="254">
        <v>12.3</v>
      </c>
      <c r="T18" s="254">
        <v>10.8</v>
      </c>
      <c r="U18" s="254">
        <v>10.6</v>
      </c>
      <c r="V18" s="255" t="s">
        <v>382</v>
      </c>
    </row>
    <row r="19" spans="1:22" ht="19.5" customHeight="1">
      <c r="A19" s="253" t="s">
        <v>383</v>
      </c>
      <c r="B19" s="27">
        <v>16922</v>
      </c>
      <c r="C19" s="27">
        <v>20954</v>
      </c>
      <c r="D19" s="27">
        <v>18727</v>
      </c>
      <c r="E19" s="27">
        <v>19336</v>
      </c>
      <c r="F19" s="27">
        <v>21204</v>
      </c>
      <c r="G19" s="27">
        <v>24631</v>
      </c>
      <c r="H19" s="27">
        <v>29995</v>
      </c>
      <c r="I19" s="27">
        <v>24551</v>
      </c>
      <c r="J19" s="27">
        <v>23231</v>
      </c>
      <c r="K19" s="27">
        <v>25289</v>
      </c>
      <c r="L19" s="254">
        <v>5.9</v>
      </c>
      <c r="M19" s="254">
        <v>7</v>
      </c>
      <c r="N19" s="254">
        <v>6.1</v>
      </c>
      <c r="O19" s="254">
        <v>6.1</v>
      </c>
      <c r="P19" s="254">
        <v>6.6</v>
      </c>
      <c r="Q19" s="254">
        <v>8</v>
      </c>
      <c r="R19" s="254">
        <v>10.4</v>
      </c>
      <c r="S19" s="254">
        <v>8.7</v>
      </c>
      <c r="T19" s="254">
        <v>8.6</v>
      </c>
      <c r="U19" s="254">
        <v>9.4</v>
      </c>
      <c r="V19" s="255" t="s">
        <v>384</v>
      </c>
    </row>
    <row r="20" spans="1:22" ht="19.5" customHeight="1">
      <c r="A20" s="253" t="s">
        <v>385</v>
      </c>
      <c r="B20" s="27">
        <v>19510</v>
      </c>
      <c r="C20" s="27">
        <v>18107</v>
      </c>
      <c r="D20" s="27">
        <v>18018</v>
      </c>
      <c r="E20" s="27">
        <v>20155</v>
      </c>
      <c r="F20" s="27">
        <v>25630</v>
      </c>
      <c r="G20" s="27">
        <v>29889</v>
      </c>
      <c r="H20" s="27">
        <v>24294</v>
      </c>
      <c r="I20" s="27">
        <v>22500</v>
      </c>
      <c r="J20" s="27">
        <v>22948</v>
      </c>
      <c r="K20" s="27">
        <v>22786</v>
      </c>
      <c r="L20" s="254">
        <v>6.8</v>
      </c>
      <c r="M20" s="254">
        <v>6.1</v>
      </c>
      <c r="N20" s="254">
        <v>5.9</v>
      </c>
      <c r="O20" s="254">
        <v>6.3</v>
      </c>
      <c r="P20" s="254">
        <v>8</v>
      </c>
      <c r="Q20" s="254">
        <v>9.7</v>
      </c>
      <c r="R20" s="254">
        <v>8.3</v>
      </c>
      <c r="S20" s="254">
        <v>8</v>
      </c>
      <c r="T20" s="254">
        <v>8.5</v>
      </c>
      <c r="U20" s="254">
        <v>8.5</v>
      </c>
      <c r="V20" s="255" t="s">
        <v>386</v>
      </c>
    </row>
    <row r="21" spans="1:22" ht="19.5" customHeight="1">
      <c r="A21" s="253" t="s">
        <v>387</v>
      </c>
      <c r="B21" s="27">
        <v>17433</v>
      </c>
      <c r="C21" s="27">
        <v>17514</v>
      </c>
      <c r="D21" s="27">
        <v>18704</v>
      </c>
      <c r="E21" s="27">
        <v>24572</v>
      </c>
      <c r="F21" s="27">
        <v>29920</v>
      </c>
      <c r="G21" s="27">
        <v>24143</v>
      </c>
      <c r="H21" s="27">
        <v>22396</v>
      </c>
      <c r="I21" s="27">
        <v>23147</v>
      </c>
      <c r="J21" s="27">
        <v>21777</v>
      </c>
      <c r="K21" s="27">
        <v>18659</v>
      </c>
      <c r="L21" s="254">
        <v>6.1</v>
      </c>
      <c r="M21" s="254">
        <v>5.9</v>
      </c>
      <c r="N21" s="254">
        <v>6.1</v>
      </c>
      <c r="O21" s="254">
        <v>7.7</v>
      </c>
      <c r="P21" s="254">
        <v>9.4</v>
      </c>
      <c r="Q21" s="254">
        <v>7.9</v>
      </c>
      <c r="R21" s="254">
        <v>7.7</v>
      </c>
      <c r="S21" s="254">
        <v>8.2</v>
      </c>
      <c r="T21" s="254">
        <v>8</v>
      </c>
      <c r="U21" s="254">
        <v>7</v>
      </c>
      <c r="V21" s="255" t="s">
        <v>388</v>
      </c>
    </row>
    <row r="22" spans="1:22" ht="19.5" customHeight="1">
      <c r="A22" s="253" t="s">
        <v>389</v>
      </c>
      <c r="B22" s="27">
        <v>16894</v>
      </c>
      <c r="C22" s="27">
        <v>18204</v>
      </c>
      <c r="D22" s="27">
        <v>23350</v>
      </c>
      <c r="E22" s="27">
        <v>28911</v>
      </c>
      <c r="F22" s="27">
        <v>24026</v>
      </c>
      <c r="G22" s="27">
        <v>22179</v>
      </c>
      <c r="H22" s="27">
        <v>22896</v>
      </c>
      <c r="I22" s="27">
        <v>21851</v>
      </c>
      <c r="J22" s="27">
        <v>17809</v>
      </c>
      <c r="K22" s="27">
        <v>15803</v>
      </c>
      <c r="L22" s="254">
        <v>5.9</v>
      </c>
      <c r="M22" s="254">
        <v>6.1</v>
      </c>
      <c r="N22" s="254">
        <v>7.6</v>
      </c>
      <c r="O22" s="254">
        <v>9.1</v>
      </c>
      <c r="P22" s="254">
        <v>7.5</v>
      </c>
      <c r="Q22" s="254">
        <v>7.2</v>
      </c>
      <c r="R22" s="254">
        <v>7.8</v>
      </c>
      <c r="S22" s="254">
        <v>7.8</v>
      </c>
      <c r="T22" s="254">
        <v>6.6</v>
      </c>
      <c r="U22" s="254">
        <v>5.9</v>
      </c>
      <c r="V22" s="255" t="s">
        <v>390</v>
      </c>
    </row>
    <row r="23" spans="1:22" ht="19.5" customHeight="1">
      <c r="A23" s="25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5"/>
    </row>
    <row r="24" spans="1:22" ht="19.5" customHeight="1">
      <c r="A24" s="253" t="s">
        <v>391</v>
      </c>
      <c r="B24" s="27">
        <v>17830</v>
      </c>
      <c r="C24" s="27">
        <v>22551</v>
      </c>
      <c r="D24" s="27">
        <v>27502</v>
      </c>
      <c r="E24" s="27">
        <v>23253</v>
      </c>
      <c r="F24" s="27">
        <v>21906</v>
      </c>
      <c r="G24" s="27">
        <v>22590</v>
      </c>
      <c r="H24" s="27">
        <v>21184</v>
      </c>
      <c r="I24" s="27">
        <v>17624</v>
      </c>
      <c r="J24" s="27">
        <v>15061</v>
      </c>
      <c r="K24" s="27">
        <v>14705</v>
      </c>
      <c r="L24" s="254">
        <v>6.2</v>
      </c>
      <c r="M24" s="254">
        <v>7.5</v>
      </c>
      <c r="N24" s="254">
        <v>8.9</v>
      </c>
      <c r="O24" s="254">
        <v>7.3</v>
      </c>
      <c r="P24" s="254">
        <v>6.9</v>
      </c>
      <c r="Q24" s="254">
        <v>7.3</v>
      </c>
      <c r="R24" s="254">
        <v>7.2</v>
      </c>
      <c r="S24" s="254">
        <v>6.3</v>
      </c>
      <c r="T24" s="254">
        <v>5.6</v>
      </c>
      <c r="U24" s="254">
        <v>5.5</v>
      </c>
      <c r="V24" s="255" t="s">
        <v>392</v>
      </c>
    </row>
    <row r="25" spans="1:22" ht="19.5" customHeight="1">
      <c r="A25" s="253" t="s">
        <v>393</v>
      </c>
      <c r="B25" s="27">
        <v>21777</v>
      </c>
      <c r="C25" s="27">
        <v>26493</v>
      </c>
      <c r="D25" s="27">
        <v>21986</v>
      </c>
      <c r="E25" s="27">
        <v>21158</v>
      </c>
      <c r="F25" s="27">
        <v>22177</v>
      </c>
      <c r="G25" s="27">
        <v>20806</v>
      </c>
      <c r="H25" s="27">
        <v>17258</v>
      </c>
      <c r="I25" s="27">
        <v>14839</v>
      </c>
      <c r="J25" s="27">
        <v>13961</v>
      </c>
      <c r="K25" s="27">
        <v>13240</v>
      </c>
      <c r="L25" s="254">
        <v>7.6</v>
      </c>
      <c r="M25" s="254">
        <v>8.9</v>
      </c>
      <c r="N25" s="254">
        <v>7.2</v>
      </c>
      <c r="O25" s="254">
        <v>6.6</v>
      </c>
      <c r="P25" s="254">
        <v>6.9</v>
      </c>
      <c r="Q25" s="254">
        <v>6.8</v>
      </c>
      <c r="R25" s="254">
        <v>5.9</v>
      </c>
      <c r="S25" s="254">
        <v>5.3</v>
      </c>
      <c r="T25" s="254">
        <v>5.1</v>
      </c>
      <c r="U25" s="254">
        <v>4.9</v>
      </c>
      <c r="V25" s="255" t="s">
        <v>394</v>
      </c>
    </row>
    <row r="26" spans="1:22" ht="19.5" customHeight="1">
      <c r="A26" s="253" t="s">
        <v>395</v>
      </c>
      <c r="B26" s="27">
        <v>25437</v>
      </c>
      <c r="C26" s="27">
        <v>21274</v>
      </c>
      <c r="D26" s="27">
        <v>20023</v>
      </c>
      <c r="E26" s="27">
        <v>21071</v>
      </c>
      <c r="F26" s="27">
        <v>20031</v>
      </c>
      <c r="G26" s="27">
        <v>16592</v>
      </c>
      <c r="H26" s="27">
        <v>14247</v>
      </c>
      <c r="I26" s="27">
        <v>13404</v>
      </c>
      <c r="J26" s="27">
        <v>12456</v>
      </c>
      <c r="K26" s="27">
        <v>11559</v>
      </c>
      <c r="L26" s="254">
        <v>8.8</v>
      </c>
      <c r="M26" s="254">
        <v>7.1</v>
      </c>
      <c r="N26" s="254">
        <v>6.5</v>
      </c>
      <c r="O26" s="254">
        <v>6.6</v>
      </c>
      <c r="P26" s="254">
        <v>6.3</v>
      </c>
      <c r="Q26" s="254">
        <v>5.4</v>
      </c>
      <c r="R26" s="254">
        <v>4.9</v>
      </c>
      <c r="S26" s="254">
        <v>4.8</v>
      </c>
      <c r="T26" s="254">
        <v>4.6</v>
      </c>
      <c r="U26" s="254">
        <v>4.3</v>
      </c>
      <c r="V26" s="255" t="s">
        <v>396</v>
      </c>
    </row>
    <row r="27" spans="1:22" ht="19.5" customHeight="1">
      <c r="A27" s="253" t="s">
        <v>397</v>
      </c>
      <c r="B27" s="27">
        <v>20486</v>
      </c>
      <c r="C27" s="27">
        <v>19329</v>
      </c>
      <c r="D27" s="27">
        <v>19999</v>
      </c>
      <c r="E27" s="27">
        <v>19071</v>
      </c>
      <c r="F27" s="27">
        <v>15821</v>
      </c>
      <c r="G27" s="27">
        <v>13554</v>
      </c>
      <c r="H27" s="27">
        <v>12704</v>
      </c>
      <c r="I27" s="27">
        <v>11801</v>
      </c>
      <c r="J27" s="27">
        <v>10706</v>
      </c>
      <c r="K27" s="27">
        <v>9528</v>
      </c>
      <c r="L27" s="254">
        <v>7.1</v>
      </c>
      <c r="M27" s="254">
        <v>6.5</v>
      </c>
      <c r="N27" s="254">
        <v>6.5</v>
      </c>
      <c r="O27" s="254">
        <v>6</v>
      </c>
      <c r="P27" s="254">
        <v>4.9</v>
      </c>
      <c r="Q27" s="254">
        <v>4.4</v>
      </c>
      <c r="R27" s="254">
        <v>4.3</v>
      </c>
      <c r="S27" s="254">
        <v>4.2</v>
      </c>
      <c r="T27" s="254">
        <v>3.9</v>
      </c>
      <c r="U27" s="254">
        <v>3.6</v>
      </c>
      <c r="V27" s="255" t="s">
        <v>398</v>
      </c>
    </row>
    <row r="28" spans="1:22" ht="19.5" customHeight="1">
      <c r="A28" s="253" t="s">
        <v>399</v>
      </c>
      <c r="B28" s="27">
        <v>19053</v>
      </c>
      <c r="C28" s="27">
        <v>19579</v>
      </c>
      <c r="D28" s="27">
        <v>18301</v>
      </c>
      <c r="E28" s="27">
        <v>15046</v>
      </c>
      <c r="F28" s="27">
        <v>12845</v>
      </c>
      <c r="G28" s="27">
        <v>11976</v>
      </c>
      <c r="H28" s="27">
        <v>10885</v>
      </c>
      <c r="I28" s="27">
        <v>9884</v>
      </c>
      <c r="J28" s="27">
        <v>8462</v>
      </c>
      <c r="K28" s="27">
        <v>7004</v>
      </c>
      <c r="L28" s="254">
        <v>6.6</v>
      </c>
      <c r="M28" s="254">
        <v>6.5</v>
      </c>
      <c r="N28" s="254">
        <v>6</v>
      </c>
      <c r="O28" s="254">
        <v>4.7</v>
      </c>
      <c r="P28" s="254">
        <v>4</v>
      </c>
      <c r="Q28" s="254">
        <v>3.9</v>
      </c>
      <c r="R28" s="254">
        <v>3.7</v>
      </c>
      <c r="S28" s="254">
        <v>3.5</v>
      </c>
      <c r="T28" s="254">
        <v>3.1</v>
      </c>
      <c r="U28" s="254">
        <v>2.6</v>
      </c>
      <c r="V28" s="255" t="s">
        <v>400</v>
      </c>
    </row>
    <row r="29" spans="1:22" ht="19.5" customHeight="1">
      <c r="A29" s="25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5"/>
    </row>
    <row r="30" spans="1:22" s="252" customFormat="1" ht="19.5" customHeight="1">
      <c r="A30" s="249" t="s">
        <v>401</v>
      </c>
      <c r="B30" s="33">
        <v>57343</v>
      </c>
      <c r="C30" s="33">
        <v>48619</v>
      </c>
      <c r="D30" s="33">
        <v>39958</v>
      </c>
      <c r="E30" s="33">
        <v>33707</v>
      </c>
      <c r="F30" s="33">
        <v>29032</v>
      </c>
      <c r="G30" s="33">
        <v>24523</v>
      </c>
      <c r="H30" s="33">
        <v>20092</v>
      </c>
      <c r="I30" s="33">
        <v>16378</v>
      </c>
      <c r="J30" s="33">
        <v>13539</v>
      </c>
      <c r="K30" s="33">
        <v>11480</v>
      </c>
      <c r="L30" s="250">
        <v>19.9</v>
      </c>
      <c r="M30" s="250">
        <v>16.3</v>
      </c>
      <c r="N30" s="250">
        <v>13</v>
      </c>
      <c r="O30" s="250">
        <v>10.6</v>
      </c>
      <c r="P30" s="250">
        <v>9.1</v>
      </c>
      <c r="Q30" s="250">
        <v>8</v>
      </c>
      <c r="R30" s="250">
        <v>6.9</v>
      </c>
      <c r="S30" s="250">
        <v>5.8</v>
      </c>
      <c r="T30" s="250">
        <v>5</v>
      </c>
      <c r="U30" s="250">
        <v>4.3</v>
      </c>
      <c r="V30" s="257" t="s">
        <v>402</v>
      </c>
    </row>
    <row r="31" spans="1:22" ht="19.5" customHeight="1">
      <c r="A31" s="25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5"/>
    </row>
    <row r="32" spans="1:22" ht="19.5" customHeight="1">
      <c r="A32" s="253" t="s">
        <v>403</v>
      </c>
      <c r="B32" s="27">
        <v>18608</v>
      </c>
      <c r="C32" s="27">
        <v>17239</v>
      </c>
      <c r="D32" s="27">
        <v>14093</v>
      </c>
      <c r="E32" s="27">
        <v>11835</v>
      </c>
      <c r="F32" s="27">
        <v>10874</v>
      </c>
      <c r="G32" s="27">
        <v>9895</v>
      </c>
      <c r="H32" s="27">
        <v>8634</v>
      </c>
      <c r="I32" s="27">
        <v>7359</v>
      </c>
      <c r="J32" s="27">
        <v>5874</v>
      </c>
      <c r="K32" s="27">
        <v>4996</v>
      </c>
      <c r="L32" s="254">
        <v>6.5</v>
      </c>
      <c r="M32" s="254">
        <v>5.7</v>
      </c>
      <c r="N32" s="254">
        <v>4.6</v>
      </c>
      <c r="O32" s="254">
        <v>3.7</v>
      </c>
      <c r="P32" s="254">
        <v>3.4</v>
      </c>
      <c r="Q32" s="254">
        <v>3.1</v>
      </c>
      <c r="R32" s="254">
        <v>2.9</v>
      </c>
      <c r="S32" s="254">
        <v>2.6</v>
      </c>
      <c r="T32" s="254">
        <v>2.3</v>
      </c>
      <c r="U32" s="254">
        <v>1.9</v>
      </c>
      <c r="V32" s="255" t="s">
        <v>404</v>
      </c>
    </row>
    <row r="33" spans="1:22" ht="19.5" customHeight="1">
      <c r="A33" s="253" t="s">
        <v>405</v>
      </c>
      <c r="B33" s="27">
        <v>15707</v>
      </c>
      <c r="C33" s="27">
        <v>12885</v>
      </c>
      <c r="D33" s="27">
        <v>10557</v>
      </c>
      <c r="E33" s="27">
        <v>9531</v>
      </c>
      <c r="F33" s="27">
        <v>8459</v>
      </c>
      <c r="G33" s="27">
        <v>7264</v>
      </c>
      <c r="H33" s="27">
        <v>6017</v>
      </c>
      <c r="I33" s="27">
        <v>4687</v>
      </c>
      <c r="J33" s="27">
        <v>3927</v>
      </c>
      <c r="K33" s="27">
        <v>3396</v>
      </c>
      <c r="L33" s="254">
        <v>5.5</v>
      </c>
      <c r="M33" s="254">
        <v>4.3</v>
      </c>
      <c r="N33" s="254">
        <v>3.5</v>
      </c>
      <c r="O33" s="254">
        <v>3</v>
      </c>
      <c r="P33" s="254">
        <v>2.6</v>
      </c>
      <c r="Q33" s="254">
        <v>2.4</v>
      </c>
      <c r="R33" s="254">
        <v>2.1</v>
      </c>
      <c r="S33" s="254">
        <v>1.7</v>
      </c>
      <c r="T33" s="254">
        <v>1.4</v>
      </c>
      <c r="U33" s="254">
        <v>1.3</v>
      </c>
      <c r="V33" s="255" t="s">
        <v>406</v>
      </c>
    </row>
    <row r="34" spans="1:22" ht="19.5" customHeight="1">
      <c r="A34" s="253" t="s">
        <v>407</v>
      </c>
      <c r="B34" s="27">
        <v>11044</v>
      </c>
      <c r="C34" s="27">
        <v>8896</v>
      </c>
      <c r="D34" s="27">
        <v>7827</v>
      </c>
      <c r="E34" s="27">
        <v>6682</v>
      </c>
      <c r="F34" s="27">
        <v>5608</v>
      </c>
      <c r="G34" s="27">
        <v>4481</v>
      </c>
      <c r="H34" s="27">
        <v>3263</v>
      </c>
      <c r="I34" s="27">
        <v>2604</v>
      </c>
      <c r="J34" s="27">
        <v>2259</v>
      </c>
      <c r="K34" s="27">
        <v>1984</v>
      </c>
      <c r="L34" s="254">
        <v>3.8</v>
      </c>
      <c r="M34" s="254">
        <v>3</v>
      </c>
      <c r="N34" s="254">
        <v>2.5</v>
      </c>
      <c r="O34" s="254">
        <v>2.1</v>
      </c>
      <c r="P34" s="254">
        <v>1.8</v>
      </c>
      <c r="Q34" s="254">
        <v>1.5</v>
      </c>
      <c r="R34" s="254">
        <v>1.1</v>
      </c>
      <c r="S34" s="254">
        <v>0.9</v>
      </c>
      <c r="T34" s="254">
        <v>0.8</v>
      </c>
      <c r="U34" s="254">
        <v>0.7</v>
      </c>
      <c r="V34" s="255" t="s">
        <v>408</v>
      </c>
    </row>
    <row r="35" spans="1:22" ht="19.5" customHeight="1">
      <c r="A35" s="253" t="s">
        <v>409</v>
      </c>
      <c r="B35" s="27">
        <v>6771</v>
      </c>
      <c r="C35" s="27">
        <v>5675</v>
      </c>
      <c r="D35" s="27">
        <v>4762</v>
      </c>
      <c r="E35" s="27">
        <v>3777</v>
      </c>
      <c r="F35" s="27">
        <v>2842</v>
      </c>
      <c r="G35" s="27">
        <v>2025</v>
      </c>
      <c r="H35" s="27">
        <v>1483</v>
      </c>
      <c r="I35" s="27">
        <v>1165</v>
      </c>
      <c r="J35" s="27">
        <v>1060</v>
      </c>
      <c r="K35" s="27">
        <v>822</v>
      </c>
      <c r="L35" s="254">
        <v>2.4</v>
      </c>
      <c r="M35" s="254">
        <v>1.9</v>
      </c>
      <c r="N35" s="254">
        <v>1.5</v>
      </c>
      <c r="O35" s="254">
        <v>1.2</v>
      </c>
      <c r="P35" s="254">
        <v>0.9</v>
      </c>
      <c r="Q35" s="254">
        <v>0.7</v>
      </c>
      <c r="R35" s="254">
        <v>0.5</v>
      </c>
      <c r="S35" s="254">
        <v>0.4</v>
      </c>
      <c r="T35" s="254">
        <v>0.4</v>
      </c>
      <c r="U35" s="254">
        <v>0.3</v>
      </c>
      <c r="V35" s="255" t="s">
        <v>410</v>
      </c>
    </row>
    <row r="36" spans="1:22" ht="19.5" customHeight="1">
      <c r="A36" s="253" t="s">
        <v>411</v>
      </c>
      <c r="B36" s="27">
        <v>3605</v>
      </c>
      <c r="C36" s="27">
        <v>2879</v>
      </c>
      <c r="D36" s="27">
        <v>2090</v>
      </c>
      <c r="E36" s="27">
        <v>1485</v>
      </c>
      <c r="F36" s="27">
        <v>986</v>
      </c>
      <c r="G36" s="27">
        <v>695</v>
      </c>
      <c r="H36" s="27">
        <v>529</v>
      </c>
      <c r="I36" s="27">
        <v>440</v>
      </c>
      <c r="J36" s="27">
        <v>347</v>
      </c>
      <c r="K36" s="27">
        <v>239</v>
      </c>
      <c r="L36" s="254">
        <v>1.3</v>
      </c>
      <c r="M36" s="254">
        <v>1</v>
      </c>
      <c r="N36" s="254">
        <v>0.7</v>
      </c>
      <c r="O36" s="254">
        <v>0.5</v>
      </c>
      <c r="P36" s="254">
        <v>0.3</v>
      </c>
      <c r="Q36" s="254">
        <v>0.2</v>
      </c>
      <c r="R36" s="254">
        <v>0.2</v>
      </c>
      <c r="S36" s="254">
        <v>0.2</v>
      </c>
      <c r="T36" s="254">
        <v>0.1</v>
      </c>
      <c r="U36" s="254">
        <v>0.1</v>
      </c>
      <c r="V36" s="255" t="s">
        <v>412</v>
      </c>
    </row>
    <row r="37" spans="1:22" ht="19.5" customHeight="1">
      <c r="A37" s="25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5"/>
    </row>
    <row r="38" spans="1:22" ht="19.5" customHeight="1">
      <c r="A38" s="253" t="s">
        <v>413</v>
      </c>
      <c r="B38" s="27">
        <v>1299</v>
      </c>
      <c r="C38" s="27">
        <v>870</v>
      </c>
      <c r="D38" s="27">
        <v>551</v>
      </c>
      <c r="E38" s="27">
        <v>343</v>
      </c>
      <c r="F38" s="27">
        <v>230</v>
      </c>
      <c r="G38" s="27">
        <v>141</v>
      </c>
      <c r="H38" s="27">
        <v>148</v>
      </c>
      <c r="I38" s="27">
        <v>114</v>
      </c>
      <c r="J38" s="27">
        <v>66</v>
      </c>
      <c r="K38" s="27">
        <v>41</v>
      </c>
      <c r="L38" s="254">
        <v>0.5</v>
      </c>
      <c r="M38" s="254">
        <v>0.3</v>
      </c>
      <c r="N38" s="254">
        <v>0.2</v>
      </c>
      <c r="O38" s="254">
        <v>0.1</v>
      </c>
      <c r="P38" s="254">
        <v>0.1</v>
      </c>
      <c r="Q38" s="254">
        <v>0.1</v>
      </c>
      <c r="R38" s="254">
        <v>0.1</v>
      </c>
      <c r="S38" s="254">
        <v>0</v>
      </c>
      <c r="T38" s="254">
        <v>0</v>
      </c>
      <c r="U38" s="254">
        <v>0</v>
      </c>
      <c r="V38" s="255" t="s">
        <v>414</v>
      </c>
    </row>
    <row r="39" spans="1:22" ht="19.5" customHeight="1">
      <c r="A39" s="253" t="s">
        <v>415</v>
      </c>
      <c r="B39" s="27">
        <v>279</v>
      </c>
      <c r="C39" s="27">
        <v>165</v>
      </c>
      <c r="D39" s="27">
        <v>72</v>
      </c>
      <c r="E39" s="27">
        <v>50</v>
      </c>
      <c r="F39" s="27">
        <v>29</v>
      </c>
      <c r="G39" s="27">
        <v>21</v>
      </c>
      <c r="H39" s="27">
        <v>17</v>
      </c>
      <c r="I39" s="27">
        <v>8</v>
      </c>
      <c r="J39" s="27">
        <v>6</v>
      </c>
      <c r="K39" s="27">
        <v>2</v>
      </c>
      <c r="L39" s="254">
        <v>0.1</v>
      </c>
      <c r="M39" s="254">
        <v>0.1</v>
      </c>
      <c r="N39" s="254">
        <v>0</v>
      </c>
      <c r="O39" s="254">
        <v>0</v>
      </c>
      <c r="P39" s="254">
        <v>0</v>
      </c>
      <c r="Q39" s="254">
        <v>0</v>
      </c>
      <c r="R39" s="254">
        <v>0</v>
      </c>
      <c r="S39" s="254">
        <v>0</v>
      </c>
      <c r="T39" s="254">
        <v>0</v>
      </c>
      <c r="U39" s="254">
        <v>0</v>
      </c>
      <c r="V39" s="255" t="s">
        <v>416</v>
      </c>
    </row>
    <row r="40" spans="1:22" s="261" customFormat="1" ht="19.5" customHeight="1">
      <c r="A40" s="253" t="s">
        <v>417</v>
      </c>
      <c r="B40" s="27">
        <v>30</v>
      </c>
      <c r="C40" s="27">
        <v>10</v>
      </c>
      <c r="D40" s="27">
        <v>6</v>
      </c>
      <c r="E40" s="27">
        <v>4</v>
      </c>
      <c r="F40" s="27">
        <v>4</v>
      </c>
      <c r="G40" s="27">
        <v>1</v>
      </c>
      <c r="H40" s="27">
        <v>1</v>
      </c>
      <c r="I40" s="27">
        <v>1</v>
      </c>
      <c r="J40" s="27">
        <v>0</v>
      </c>
      <c r="K40" s="27">
        <v>0</v>
      </c>
      <c r="L40" s="259">
        <v>0</v>
      </c>
      <c r="M40" s="259">
        <v>0</v>
      </c>
      <c r="N40" s="259">
        <v>0</v>
      </c>
      <c r="O40" s="259">
        <v>0</v>
      </c>
      <c r="P40" s="259">
        <v>0</v>
      </c>
      <c r="Q40" s="259">
        <v>0</v>
      </c>
      <c r="R40" s="259">
        <v>0</v>
      </c>
      <c r="S40" s="259">
        <v>0</v>
      </c>
      <c r="T40" s="27" t="s">
        <v>418</v>
      </c>
      <c r="U40" s="27" t="s">
        <v>418</v>
      </c>
      <c r="V40" s="260" t="s">
        <v>417</v>
      </c>
    </row>
    <row r="41" spans="1:22" ht="19.5" customHeight="1">
      <c r="A41" s="25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5"/>
    </row>
    <row r="42" spans="1:22" s="252" customFormat="1" ht="19.5" customHeight="1">
      <c r="A42" s="249" t="s">
        <v>419</v>
      </c>
      <c r="B42" s="33">
        <v>10</v>
      </c>
      <c r="C42" s="33">
        <v>29</v>
      </c>
      <c r="D42" s="33">
        <v>87</v>
      </c>
      <c r="E42" s="33">
        <v>282</v>
      </c>
      <c r="F42" s="33">
        <v>81</v>
      </c>
      <c r="G42" s="33" t="s">
        <v>418</v>
      </c>
      <c r="H42" s="33" t="s">
        <v>418</v>
      </c>
      <c r="I42" s="33" t="s">
        <v>418</v>
      </c>
      <c r="J42" s="33" t="s">
        <v>418</v>
      </c>
      <c r="K42" s="33">
        <v>15</v>
      </c>
      <c r="L42" s="262">
        <v>0</v>
      </c>
      <c r="M42" s="262">
        <v>0</v>
      </c>
      <c r="N42" s="262">
        <v>0</v>
      </c>
      <c r="O42" s="262">
        <v>0.1</v>
      </c>
      <c r="P42" s="262">
        <v>0</v>
      </c>
      <c r="Q42" s="33" t="s">
        <v>418</v>
      </c>
      <c r="R42" s="33" t="s">
        <v>418</v>
      </c>
      <c r="S42" s="33" t="s">
        <v>418</v>
      </c>
      <c r="T42" s="33" t="s">
        <v>418</v>
      </c>
      <c r="U42" s="262">
        <v>0</v>
      </c>
      <c r="V42" s="257" t="s">
        <v>420</v>
      </c>
    </row>
    <row r="43" spans="1:22" ht="11.25" customHeight="1">
      <c r="A43" s="263"/>
      <c r="B43" s="264"/>
      <c r="C43" s="265"/>
      <c r="D43" s="265"/>
      <c r="E43" s="265"/>
      <c r="F43" s="265"/>
      <c r="G43" s="265"/>
      <c r="H43" s="265"/>
      <c r="I43" s="265"/>
      <c r="J43" s="265"/>
      <c r="K43" s="265"/>
      <c r="L43" s="266"/>
      <c r="M43" s="266"/>
      <c r="N43" s="266"/>
      <c r="O43" s="266"/>
      <c r="P43" s="266"/>
      <c r="Q43" s="266"/>
      <c r="R43" s="266"/>
      <c r="S43" s="266"/>
      <c r="T43" s="266"/>
      <c r="U43" s="267"/>
      <c r="V43" s="268"/>
    </row>
  </sheetData>
  <mergeCells count="2">
    <mergeCell ref="B5:K5"/>
    <mergeCell ref="L5:U5"/>
  </mergeCells>
  <printOptions/>
  <pageMargins left="0.32" right="0.33" top="0.5" bottom="0.72" header="0.5118055555555556" footer="0.7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A1" sqref="A1"/>
    </sheetView>
  </sheetViews>
  <sheetFormatPr defaultColWidth="7.50390625" defaultRowHeight="13.5"/>
  <cols>
    <col min="1" max="16" width="10.75390625" style="5" customWidth="1"/>
    <col min="17" max="16384" width="7.50390625" style="5" customWidth="1"/>
  </cols>
  <sheetData>
    <row r="1" s="1" customFormat="1" ht="17.25" customHeight="1">
      <c r="A1" s="1" t="s">
        <v>421</v>
      </c>
    </row>
    <row r="2" spans="1:8" ht="13.5">
      <c r="A2" s="3"/>
      <c r="B2" s="3"/>
      <c r="C2" s="3"/>
      <c r="D2" s="3"/>
      <c r="E2" s="3"/>
      <c r="F2" s="3"/>
      <c r="G2" s="3"/>
      <c r="H2" s="3"/>
    </row>
    <row r="3" spans="1:16" s="274" customFormat="1" ht="31.5" customHeight="1">
      <c r="A3" s="270" t="s">
        <v>422</v>
      </c>
      <c r="B3" s="271" t="s">
        <v>522</v>
      </c>
      <c r="C3" s="271" t="s">
        <v>523</v>
      </c>
      <c r="D3" s="271" t="s">
        <v>524</v>
      </c>
      <c r="E3" s="271" t="s">
        <v>525</v>
      </c>
      <c r="F3" s="271" t="s">
        <v>423</v>
      </c>
      <c r="G3" s="271" t="s">
        <v>523</v>
      </c>
      <c r="H3" s="272" t="s">
        <v>526</v>
      </c>
      <c r="I3" s="273" t="s">
        <v>422</v>
      </c>
      <c r="J3" s="271" t="s">
        <v>423</v>
      </c>
      <c r="K3" s="271" t="s">
        <v>523</v>
      </c>
      <c r="L3" s="271" t="s">
        <v>526</v>
      </c>
      <c r="M3" s="271" t="s">
        <v>422</v>
      </c>
      <c r="N3" s="12" t="s">
        <v>423</v>
      </c>
      <c r="O3" s="12" t="s">
        <v>523</v>
      </c>
      <c r="P3" s="272" t="s">
        <v>526</v>
      </c>
    </row>
    <row r="4" spans="1:16" s="280" customFormat="1" ht="15.75" customHeight="1">
      <c r="A4" s="275"/>
      <c r="B4" s="276"/>
      <c r="C4" s="277"/>
      <c r="D4" s="278"/>
      <c r="E4" s="279"/>
      <c r="F4" s="276"/>
      <c r="G4" s="277"/>
      <c r="H4" s="277"/>
      <c r="I4" s="278"/>
      <c r="J4" s="276"/>
      <c r="K4" s="277"/>
      <c r="L4" s="278"/>
      <c r="M4" s="279"/>
      <c r="N4" s="276"/>
      <c r="O4" s="277"/>
      <c r="P4" s="277"/>
    </row>
    <row r="5" spans="1:16" s="288" customFormat="1" ht="15.75" customHeight="1">
      <c r="A5" s="281" t="s">
        <v>527</v>
      </c>
      <c r="B5" s="282">
        <f>C5+D5</f>
        <v>287637</v>
      </c>
      <c r="C5" s="27">
        <f>C7+C15+C23+C31+C39+G7+G15+G23+G31+G39+K7+K15+K23+K31+K39+O7+O15+O23+O31+O39+O47+O49</f>
        <v>131725</v>
      </c>
      <c r="D5" s="283">
        <f>D7+D15+D23+D31+D39+H7+H15+H23+H31+H39+L7+L15+L23+L31+L39+P7+P15+P23+P31+P39+P47+P49</f>
        <v>155912</v>
      </c>
      <c r="E5" s="284"/>
      <c r="F5" s="285"/>
      <c r="G5" s="286"/>
      <c r="H5" s="286"/>
      <c r="I5" s="287"/>
      <c r="J5" s="285"/>
      <c r="K5" s="286"/>
      <c r="L5" s="287"/>
      <c r="M5" s="284"/>
      <c r="N5" s="285"/>
      <c r="O5" s="286"/>
      <c r="P5" s="286"/>
    </row>
    <row r="6" spans="1:16" s="288" customFormat="1" ht="15.75" customHeight="1">
      <c r="A6" s="281"/>
      <c r="B6" s="282"/>
      <c r="C6" s="27"/>
      <c r="D6" s="283"/>
      <c r="E6" s="284"/>
      <c r="F6" s="285"/>
      <c r="G6" s="286"/>
      <c r="H6" s="286"/>
      <c r="I6" s="287"/>
      <c r="J6" s="285"/>
      <c r="K6" s="286"/>
      <c r="L6" s="287"/>
      <c r="M6" s="284"/>
      <c r="N6" s="285"/>
      <c r="O6" s="286"/>
      <c r="P6" s="286"/>
    </row>
    <row r="7" spans="1:16" s="293" customFormat="1" ht="15.75" customHeight="1">
      <c r="A7" s="289" t="s">
        <v>528</v>
      </c>
      <c r="B7" s="290">
        <f>SUM(C7:D7)</f>
        <v>10974</v>
      </c>
      <c r="C7" s="33">
        <f>SUM(C9:C13)</f>
        <v>5584</v>
      </c>
      <c r="D7" s="291">
        <f>SUM(D9:D13)</f>
        <v>5390</v>
      </c>
      <c r="E7" s="292" t="s">
        <v>529</v>
      </c>
      <c r="F7" s="290">
        <f>SUM(G7:H7)</f>
        <v>19510</v>
      </c>
      <c r="G7" s="33">
        <f>SUM(G9:G13)</f>
        <v>9321</v>
      </c>
      <c r="H7" s="33">
        <f>SUM(H9:H13)</f>
        <v>10189</v>
      </c>
      <c r="I7" s="32" t="s">
        <v>530</v>
      </c>
      <c r="J7" s="290">
        <f>SUM(K7:L7)</f>
        <v>25437</v>
      </c>
      <c r="K7" s="33">
        <f>SUM(K9:K13)</f>
        <v>11846</v>
      </c>
      <c r="L7" s="291">
        <f>SUM(L9:L13)</f>
        <v>13591</v>
      </c>
      <c r="M7" s="292" t="s">
        <v>531</v>
      </c>
      <c r="N7" s="290">
        <f>SUM(O7:P7)</f>
        <v>11044</v>
      </c>
      <c r="O7" s="33">
        <f>SUM(O9:O13)</f>
        <v>4073</v>
      </c>
      <c r="P7" s="33">
        <f>SUM(P9:P13)</f>
        <v>6971</v>
      </c>
    </row>
    <row r="8" spans="1:16" s="288" customFormat="1" ht="15.75" customHeight="1">
      <c r="A8" s="281"/>
      <c r="B8" s="282"/>
      <c r="C8" s="27"/>
      <c r="D8" s="283"/>
      <c r="E8" s="284"/>
      <c r="F8" s="282"/>
      <c r="G8" s="27"/>
      <c r="H8" s="27"/>
      <c r="I8" s="26"/>
      <c r="J8" s="282"/>
      <c r="K8" s="27"/>
      <c r="L8" s="283"/>
      <c r="M8" s="284"/>
      <c r="N8" s="282"/>
      <c r="O8" s="27"/>
      <c r="P8" s="27"/>
    </row>
    <row r="9" spans="1:16" s="288" customFormat="1" ht="15.75" customHeight="1">
      <c r="A9" s="281">
        <v>0</v>
      </c>
      <c r="B9" s="282">
        <f>SUM(C9:D9)</f>
        <v>2117</v>
      </c>
      <c r="C9" s="27">
        <v>1068</v>
      </c>
      <c r="D9" s="283">
        <v>1049</v>
      </c>
      <c r="E9" s="284">
        <v>25</v>
      </c>
      <c r="F9" s="282">
        <f>SUM(G9:H9)</f>
        <v>3783</v>
      </c>
      <c r="G9" s="27">
        <v>1816</v>
      </c>
      <c r="H9" s="27">
        <v>1967</v>
      </c>
      <c r="I9" s="26">
        <v>50</v>
      </c>
      <c r="J9" s="282">
        <f>SUM(K9:L9)</f>
        <v>5389</v>
      </c>
      <c r="K9" s="27">
        <v>2471</v>
      </c>
      <c r="L9" s="283">
        <v>2918</v>
      </c>
      <c r="M9" s="284">
        <v>75</v>
      </c>
      <c r="N9" s="282">
        <f>SUM(O9:P9)</f>
        <v>2784</v>
      </c>
      <c r="O9" s="27">
        <v>1151</v>
      </c>
      <c r="P9" s="27">
        <v>1633</v>
      </c>
    </row>
    <row r="10" spans="1:16" s="288" customFormat="1" ht="15.75" customHeight="1">
      <c r="A10" s="281">
        <v>1</v>
      </c>
      <c r="B10" s="282">
        <f>SUM(C10:D10)</f>
        <v>2194</v>
      </c>
      <c r="C10" s="27">
        <v>1125</v>
      </c>
      <c r="D10" s="283">
        <v>1069</v>
      </c>
      <c r="E10" s="284">
        <v>26</v>
      </c>
      <c r="F10" s="282">
        <f>SUM(G10:H10)</f>
        <v>4059</v>
      </c>
      <c r="G10" s="27">
        <v>1910</v>
      </c>
      <c r="H10" s="27">
        <v>2149</v>
      </c>
      <c r="I10" s="26">
        <v>51</v>
      </c>
      <c r="J10" s="282">
        <f>SUM(K10:L10)</f>
        <v>5761</v>
      </c>
      <c r="K10" s="27">
        <v>2690</v>
      </c>
      <c r="L10" s="283">
        <v>3071</v>
      </c>
      <c r="M10" s="284">
        <v>76</v>
      </c>
      <c r="N10" s="282">
        <f>SUM(O10:P10)</f>
        <v>2430</v>
      </c>
      <c r="O10" s="27">
        <v>920</v>
      </c>
      <c r="P10" s="27">
        <v>1510</v>
      </c>
    </row>
    <row r="11" spans="1:16" s="288" customFormat="1" ht="15.75" customHeight="1">
      <c r="A11" s="281">
        <v>2</v>
      </c>
      <c r="B11" s="282">
        <f>SUM(C11:D11)</f>
        <v>2224</v>
      </c>
      <c r="C11" s="27">
        <v>1140</v>
      </c>
      <c r="D11" s="283">
        <v>1084</v>
      </c>
      <c r="E11" s="284">
        <v>27</v>
      </c>
      <c r="F11" s="282">
        <f>SUM(G11:H11)</f>
        <v>4027</v>
      </c>
      <c r="G11" s="27">
        <v>1923</v>
      </c>
      <c r="H11" s="27">
        <v>2104</v>
      </c>
      <c r="I11" s="26">
        <v>52</v>
      </c>
      <c r="J11" s="282">
        <f>SUM(K11:L11)</f>
        <v>5422</v>
      </c>
      <c r="K11" s="27">
        <v>2522</v>
      </c>
      <c r="L11" s="283">
        <v>2900</v>
      </c>
      <c r="M11" s="284">
        <v>77</v>
      </c>
      <c r="N11" s="282">
        <f>SUM(O11:P11)</f>
        <v>2095</v>
      </c>
      <c r="O11" s="27">
        <v>733</v>
      </c>
      <c r="P11" s="27">
        <v>1362</v>
      </c>
    </row>
    <row r="12" spans="1:16" s="288" customFormat="1" ht="15.75" customHeight="1">
      <c r="A12" s="281">
        <v>3</v>
      </c>
      <c r="B12" s="282">
        <f>SUM(C12:D12)</f>
        <v>2180</v>
      </c>
      <c r="C12" s="27">
        <v>1141</v>
      </c>
      <c r="D12" s="283">
        <v>1039</v>
      </c>
      <c r="E12" s="284">
        <v>28</v>
      </c>
      <c r="F12" s="282">
        <f>SUM(G12:H12)</f>
        <v>3899</v>
      </c>
      <c r="G12" s="27">
        <v>1883</v>
      </c>
      <c r="H12" s="27">
        <v>2016</v>
      </c>
      <c r="I12" s="26">
        <v>53</v>
      </c>
      <c r="J12" s="282">
        <f>SUM(K12:L12)</f>
        <v>5295</v>
      </c>
      <c r="K12" s="27">
        <v>2472</v>
      </c>
      <c r="L12" s="283">
        <v>2823</v>
      </c>
      <c r="M12" s="284">
        <v>78</v>
      </c>
      <c r="N12" s="282">
        <f>SUM(O12:P12)</f>
        <v>1945</v>
      </c>
      <c r="O12" s="27">
        <v>657</v>
      </c>
      <c r="P12" s="27">
        <v>1288</v>
      </c>
    </row>
    <row r="13" spans="1:16" s="288" customFormat="1" ht="15.75" customHeight="1">
      <c r="A13" s="281">
        <v>4</v>
      </c>
      <c r="B13" s="282">
        <f>SUM(C13:D13)</f>
        <v>2259</v>
      </c>
      <c r="C13" s="27">
        <v>1110</v>
      </c>
      <c r="D13" s="283">
        <v>1149</v>
      </c>
      <c r="E13" s="284">
        <v>29</v>
      </c>
      <c r="F13" s="282">
        <f>SUM(G13:H13)</f>
        <v>3742</v>
      </c>
      <c r="G13" s="27">
        <v>1789</v>
      </c>
      <c r="H13" s="27">
        <v>1953</v>
      </c>
      <c r="I13" s="26">
        <v>54</v>
      </c>
      <c r="J13" s="282">
        <f>SUM(K13:L13)</f>
        <v>3570</v>
      </c>
      <c r="K13" s="27">
        <v>1691</v>
      </c>
      <c r="L13" s="283">
        <v>1879</v>
      </c>
      <c r="M13" s="284">
        <v>79</v>
      </c>
      <c r="N13" s="282">
        <f>SUM(O13:P13)</f>
        <v>1790</v>
      </c>
      <c r="O13" s="27">
        <v>612</v>
      </c>
      <c r="P13" s="27">
        <v>1178</v>
      </c>
    </row>
    <row r="14" spans="1:16" s="288" customFormat="1" ht="15.75" customHeight="1">
      <c r="A14" s="281"/>
      <c r="B14" s="282"/>
      <c r="C14" s="27"/>
      <c r="D14" s="283"/>
      <c r="E14" s="284"/>
      <c r="F14" s="282"/>
      <c r="G14" s="27"/>
      <c r="H14" s="27"/>
      <c r="I14" s="26"/>
      <c r="J14" s="282"/>
      <c r="K14" s="27"/>
      <c r="L14" s="283"/>
      <c r="M14" s="284"/>
      <c r="N14" s="282"/>
      <c r="O14" s="27"/>
      <c r="P14" s="27"/>
    </row>
    <row r="15" spans="1:16" s="293" customFormat="1" ht="15.75" customHeight="1">
      <c r="A15" s="289" t="s">
        <v>532</v>
      </c>
      <c r="B15" s="290">
        <f>SUM(C15:D15)</f>
        <v>11913</v>
      </c>
      <c r="C15" s="33">
        <f>SUM(C17:C21)</f>
        <v>5997</v>
      </c>
      <c r="D15" s="291">
        <f>SUM(D17:D21)</f>
        <v>5916</v>
      </c>
      <c r="E15" s="292" t="s">
        <v>533</v>
      </c>
      <c r="F15" s="290">
        <f>SUM(G15:H15)</f>
        <v>17433</v>
      </c>
      <c r="G15" s="33">
        <f>SUM(G17:G21)</f>
        <v>8129</v>
      </c>
      <c r="H15" s="33">
        <f>SUM(H17:H21)</f>
        <v>9304</v>
      </c>
      <c r="I15" s="32" t="s">
        <v>534</v>
      </c>
      <c r="J15" s="290">
        <f>SUM(K15:L15)</f>
        <v>20486</v>
      </c>
      <c r="K15" s="33">
        <f>SUM(K17:K21)</f>
        <v>9205</v>
      </c>
      <c r="L15" s="291">
        <f>SUM(L17:L21)</f>
        <v>11281</v>
      </c>
      <c r="M15" s="292" t="s">
        <v>535</v>
      </c>
      <c r="N15" s="290">
        <f>SUM(O15:P15)</f>
        <v>6771</v>
      </c>
      <c r="O15" s="33">
        <f>SUM(O17:O21)</f>
        <v>2303</v>
      </c>
      <c r="P15" s="33">
        <f>SUM(P17:P21)</f>
        <v>4468</v>
      </c>
    </row>
    <row r="16" spans="1:16" s="288" customFormat="1" ht="15.75" customHeight="1">
      <c r="A16" s="281"/>
      <c r="B16" s="282"/>
      <c r="C16" s="27"/>
      <c r="D16" s="283"/>
      <c r="E16" s="284"/>
      <c r="F16" s="282"/>
      <c r="G16" s="27"/>
      <c r="H16" s="27"/>
      <c r="I16" s="26"/>
      <c r="J16" s="282"/>
      <c r="K16" s="27"/>
      <c r="L16" s="283"/>
      <c r="M16" s="284"/>
      <c r="N16" s="282"/>
      <c r="O16" s="27"/>
      <c r="P16" s="27"/>
    </row>
    <row r="17" spans="1:16" s="288" customFormat="1" ht="15.75" customHeight="1">
      <c r="A17" s="281">
        <v>5</v>
      </c>
      <c r="B17" s="282">
        <f>SUM(C17:D17)</f>
        <v>2347</v>
      </c>
      <c r="C17" s="27">
        <v>1197</v>
      </c>
      <c r="D17" s="283">
        <v>1150</v>
      </c>
      <c r="E17" s="284">
        <v>30</v>
      </c>
      <c r="F17" s="282">
        <f>SUM(G17:H17)</f>
        <v>3661</v>
      </c>
      <c r="G17" s="27">
        <v>1705</v>
      </c>
      <c r="H17" s="27">
        <v>1956</v>
      </c>
      <c r="I17" s="26">
        <v>55</v>
      </c>
      <c r="J17" s="282">
        <f>SUM(K17:L17)</f>
        <v>3436</v>
      </c>
      <c r="K17" s="27">
        <v>1566</v>
      </c>
      <c r="L17" s="283">
        <v>1870</v>
      </c>
      <c r="M17" s="284">
        <v>80</v>
      </c>
      <c r="N17" s="282">
        <f>SUM(O17:P17)</f>
        <v>1806</v>
      </c>
      <c r="O17" s="27">
        <v>601</v>
      </c>
      <c r="P17" s="27">
        <v>1205</v>
      </c>
    </row>
    <row r="18" spans="1:16" s="288" customFormat="1" ht="15.75" customHeight="1">
      <c r="A18" s="281">
        <v>6</v>
      </c>
      <c r="B18" s="282">
        <f>SUM(C18:D18)</f>
        <v>2321</v>
      </c>
      <c r="C18" s="27">
        <v>1142</v>
      </c>
      <c r="D18" s="283">
        <v>1179</v>
      </c>
      <c r="E18" s="284">
        <v>31</v>
      </c>
      <c r="F18" s="282">
        <f>SUM(G18:H18)</f>
        <v>3631</v>
      </c>
      <c r="G18" s="27">
        <v>1712</v>
      </c>
      <c r="H18" s="27">
        <v>1919</v>
      </c>
      <c r="I18" s="26">
        <v>56</v>
      </c>
      <c r="J18" s="282">
        <f>SUM(K18:L18)</f>
        <v>4290</v>
      </c>
      <c r="K18" s="27">
        <v>1931</v>
      </c>
      <c r="L18" s="283">
        <v>2359</v>
      </c>
      <c r="M18" s="284">
        <v>81</v>
      </c>
      <c r="N18" s="282">
        <f>SUM(O18:P18)</f>
        <v>1406</v>
      </c>
      <c r="O18" s="27">
        <v>505</v>
      </c>
      <c r="P18" s="27">
        <v>901</v>
      </c>
    </row>
    <row r="19" spans="1:16" s="288" customFormat="1" ht="15.75" customHeight="1">
      <c r="A19" s="281">
        <v>7</v>
      </c>
      <c r="B19" s="282">
        <f>SUM(C19:D19)</f>
        <v>2381</v>
      </c>
      <c r="C19" s="27">
        <v>1206</v>
      </c>
      <c r="D19" s="283">
        <v>1175</v>
      </c>
      <c r="E19" s="284">
        <v>32</v>
      </c>
      <c r="F19" s="282">
        <f>SUM(G19:H19)</f>
        <v>3573</v>
      </c>
      <c r="G19" s="27">
        <v>1648</v>
      </c>
      <c r="H19" s="27">
        <v>1925</v>
      </c>
      <c r="I19" s="26">
        <v>57</v>
      </c>
      <c r="J19" s="282">
        <f>SUM(K19:L19)</f>
        <v>4332</v>
      </c>
      <c r="K19" s="27">
        <v>1953</v>
      </c>
      <c r="L19" s="283">
        <v>2379</v>
      </c>
      <c r="M19" s="284">
        <v>82</v>
      </c>
      <c r="N19" s="282">
        <f>SUM(O19:P19)</f>
        <v>1320</v>
      </c>
      <c r="O19" s="27">
        <v>440</v>
      </c>
      <c r="P19" s="27">
        <v>880</v>
      </c>
    </row>
    <row r="20" spans="1:19" s="288" customFormat="1" ht="15.75" customHeight="1">
      <c r="A20" s="281">
        <v>8</v>
      </c>
      <c r="B20" s="282">
        <f>SUM(C20:D20)</f>
        <v>2385</v>
      </c>
      <c r="C20" s="27">
        <v>1220</v>
      </c>
      <c r="D20" s="283">
        <v>1165</v>
      </c>
      <c r="E20" s="284">
        <v>33</v>
      </c>
      <c r="F20" s="282">
        <f>SUM(G20:H20)</f>
        <v>3678</v>
      </c>
      <c r="G20" s="27">
        <v>1717</v>
      </c>
      <c r="H20" s="27">
        <v>1961</v>
      </c>
      <c r="I20" s="26">
        <v>58</v>
      </c>
      <c r="J20" s="282">
        <f>SUM(K20:L20)</f>
        <v>4200</v>
      </c>
      <c r="K20" s="27">
        <v>1907</v>
      </c>
      <c r="L20" s="283">
        <v>2293</v>
      </c>
      <c r="M20" s="284">
        <v>83</v>
      </c>
      <c r="N20" s="282">
        <f>SUM(O20:P20)</f>
        <v>1174</v>
      </c>
      <c r="O20" s="27">
        <v>385</v>
      </c>
      <c r="P20" s="27">
        <v>789</v>
      </c>
      <c r="S20" s="27"/>
    </row>
    <row r="21" spans="1:16" s="288" customFormat="1" ht="15.75" customHeight="1">
      <c r="A21" s="281">
        <v>9</v>
      </c>
      <c r="B21" s="282">
        <f>SUM(C21:D21)</f>
        <v>2479</v>
      </c>
      <c r="C21" s="27">
        <v>1232</v>
      </c>
      <c r="D21" s="283">
        <v>1247</v>
      </c>
      <c r="E21" s="284">
        <v>34</v>
      </c>
      <c r="F21" s="282">
        <f>SUM(G21:H21)</f>
        <v>2890</v>
      </c>
      <c r="G21" s="27">
        <v>1347</v>
      </c>
      <c r="H21" s="27">
        <v>1543</v>
      </c>
      <c r="I21" s="26">
        <v>59</v>
      </c>
      <c r="J21" s="282">
        <f>SUM(K21:L21)</f>
        <v>4228</v>
      </c>
      <c r="K21" s="27">
        <v>1848</v>
      </c>
      <c r="L21" s="283">
        <v>2380</v>
      </c>
      <c r="M21" s="284">
        <v>84</v>
      </c>
      <c r="N21" s="282">
        <f>SUM(O21:P21)</f>
        <v>1065</v>
      </c>
      <c r="O21" s="27">
        <v>372</v>
      </c>
      <c r="P21" s="27">
        <v>693</v>
      </c>
    </row>
    <row r="22" spans="1:16" s="288" customFormat="1" ht="15.75" customHeight="1">
      <c r="A22" s="281"/>
      <c r="B22" s="282"/>
      <c r="C22" s="27"/>
      <c r="D22" s="283"/>
      <c r="E22" s="284"/>
      <c r="F22" s="282"/>
      <c r="G22" s="27"/>
      <c r="H22" s="27"/>
      <c r="I22" s="26"/>
      <c r="J22" s="282"/>
      <c r="K22" s="27"/>
      <c r="L22" s="283"/>
      <c r="M22" s="284"/>
      <c r="N22" s="282"/>
      <c r="O22" s="27"/>
      <c r="P22" s="27"/>
    </row>
    <row r="23" spans="1:16" s="293" customFormat="1" ht="15.75" customHeight="1">
      <c r="A23" s="289" t="s">
        <v>536</v>
      </c>
      <c r="B23" s="290">
        <f>SUM(C23:D23)</f>
        <v>14278</v>
      </c>
      <c r="C23" s="33">
        <f>SUM(C25:C29)</f>
        <v>7338</v>
      </c>
      <c r="D23" s="291">
        <f>SUM(D25:D29)</f>
        <v>6940</v>
      </c>
      <c r="E23" s="292" t="s">
        <v>537</v>
      </c>
      <c r="F23" s="290">
        <f>SUM(G23:H23)</f>
        <v>16894</v>
      </c>
      <c r="G23" s="33">
        <f>SUM(G25:G29)</f>
        <v>7671</v>
      </c>
      <c r="H23" s="33">
        <f>SUM(H25:H29)</f>
        <v>9223</v>
      </c>
      <c r="I23" s="32" t="s">
        <v>538</v>
      </c>
      <c r="J23" s="290">
        <f>SUM(K23:L23)</f>
        <v>19053</v>
      </c>
      <c r="K23" s="33">
        <f>SUM(K25:K29)</f>
        <v>8417</v>
      </c>
      <c r="L23" s="291">
        <f>SUM(L25:L29)</f>
        <v>10636</v>
      </c>
      <c r="M23" s="292" t="s">
        <v>539</v>
      </c>
      <c r="N23" s="290">
        <f>SUM(O23:P23)</f>
        <v>3605</v>
      </c>
      <c r="O23" s="33">
        <f>SUM(O25:O29)</f>
        <v>1057</v>
      </c>
      <c r="P23" s="33">
        <f>SUM(P25:P29)</f>
        <v>2548</v>
      </c>
    </row>
    <row r="24" spans="1:16" s="288" customFormat="1" ht="15.75" customHeight="1">
      <c r="A24" s="281"/>
      <c r="B24" s="282"/>
      <c r="C24" s="27"/>
      <c r="D24" s="283"/>
      <c r="E24" s="284"/>
      <c r="F24" s="282"/>
      <c r="G24" s="27"/>
      <c r="H24" s="27"/>
      <c r="I24" s="26"/>
      <c r="J24" s="282"/>
      <c r="K24" s="27"/>
      <c r="L24" s="283"/>
      <c r="M24" s="284"/>
      <c r="N24" s="282"/>
      <c r="O24" s="27"/>
      <c r="P24" s="27"/>
    </row>
    <row r="25" spans="1:16" s="288" customFormat="1" ht="15.75" customHeight="1">
      <c r="A25" s="281">
        <v>10</v>
      </c>
      <c r="B25" s="282">
        <f>SUM(C25:D25)</f>
        <v>2597</v>
      </c>
      <c r="C25" s="27">
        <v>1332</v>
      </c>
      <c r="D25" s="283">
        <v>1265</v>
      </c>
      <c r="E25" s="284">
        <v>35</v>
      </c>
      <c r="F25" s="282">
        <f>SUM(G25:H25)</f>
        <v>3473</v>
      </c>
      <c r="G25" s="27">
        <v>1577</v>
      </c>
      <c r="H25" s="27">
        <v>1896</v>
      </c>
      <c r="I25" s="26">
        <v>60</v>
      </c>
      <c r="J25" s="282">
        <f>SUM(K25:L25)</f>
        <v>3833</v>
      </c>
      <c r="K25" s="27">
        <v>1702</v>
      </c>
      <c r="L25" s="283">
        <v>2131</v>
      </c>
      <c r="M25" s="284">
        <v>85</v>
      </c>
      <c r="N25" s="282">
        <f>SUM(O25:P25)</f>
        <v>947</v>
      </c>
      <c r="O25" s="27">
        <v>290</v>
      </c>
      <c r="P25" s="27">
        <v>657</v>
      </c>
    </row>
    <row r="26" spans="1:16" s="288" customFormat="1" ht="15.75" customHeight="1">
      <c r="A26" s="281">
        <v>11</v>
      </c>
      <c r="B26" s="282">
        <f>SUM(C26:D26)</f>
        <v>2756</v>
      </c>
      <c r="C26" s="27">
        <v>1402</v>
      </c>
      <c r="D26" s="283">
        <v>1354</v>
      </c>
      <c r="E26" s="284">
        <v>36</v>
      </c>
      <c r="F26" s="282">
        <f>SUM(G26:H26)</f>
        <v>3339</v>
      </c>
      <c r="G26" s="27">
        <v>1480</v>
      </c>
      <c r="H26" s="27">
        <v>1859</v>
      </c>
      <c r="I26" s="26">
        <v>61</v>
      </c>
      <c r="J26" s="282">
        <f>SUM(K26:L26)</f>
        <v>3542</v>
      </c>
      <c r="K26" s="27">
        <v>1505</v>
      </c>
      <c r="L26" s="283">
        <v>2037</v>
      </c>
      <c r="M26" s="284">
        <v>86</v>
      </c>
      <c r="N26" s="282">
        <f>SUM(O26:P26)</f>
        <v>821</v>
      </c>
      <c r="O26" s="27">
        <v>273</v>
      </c>
      <c r="P26" s="27">
        <v>548</v>
      </c>
    </row>
    <row r="27" spans="1:16" s="288" customFormat="1" ht="15.75" customHeight="1">
      <c r="A27" s="281">
        <v>12</v>
      </c>
      <c r="B27" s="282">
        <f>SUM(C27:D27)</f>
        <v>2907</v>
      </c>
      <c r="C27" s="27">
        <v>1545</v>
      </c>
      <c r="D27" s="283">
        <v>1362</v>
      </c>
      <c r="E27" s="284">
        <v>37</v>
      </c>
      <c r="F27" s="282">
        <f>SUM(G27:H27)</f>
        <v>3257</v>
      </c>
      <c r="G27" s="27">
        <v>1481</v>
      </c>
      <c r="H27" s="27">
        <v>1776</v>
      </c>
      <c r="I27" s="26">
        <v>62</v>
      </c>
      <c r="J27" s="282">
        <f>SUM(K27:L27)</f>
        <v>3896</v>
      </c>
      <c r="K27" s="27">
        <v>1702</v>
      </c>
      <c r="L27" s="283">
        <v>2194</v>
      </c>
      <c r="M27" s="284">
        <v>87</v>
      </c>
      <c r="N27" s="282">
        <f>SUM(O27:P27)</f>
        <v>737</v>
      </c>
      <c r="O27" s="27">
        <v>185</v>
      </c>
      <c r="P27" s="27">
        <v>552</v>
      </c>
    </row>
    <row r="28" spans="1:16" s="288" customFormat="1" ht="15.75" customHeight="1">
      <c r="A28" s="281">
        <v>13</v>
      </c>
      <c r="B28" s="282">
        <f>SUM(C28:D28)</f>
        <v>2976</v>
      </c>
      <c r="C28" s="27">
        <v>1531</v>
      </c>
      <c r="D28" s="283">
        <v>1445</v>
      </c>
      <c r="E28" s="284">
        <v>38</v>
      </c>
      <c r="F28" s="282">
        <f>SUM(G28:H28)</f>
        <v>3303</v>
      </c>
      <c r="G28" s="27">
        <v>1498</v>
      </c>
      <c r="H28" s="27">
        <v>1805</v>
      </c>
      <c r="I28" s="26">
        <v>63</v>
      </c>
      <c r="J28" s="282">
        <f>SUM(K28:L28)</f>
        <v>3830</v>
      </c>
      <c r="K28" s="27">
        <v>1725</v>
      </c>
      <c r="L28" s="283">
        <v>2105</v>
      </c>
      <c r="M28" s="284">
        <v>88</v>
      </c>
      <c r="N28" s="282">
        <f>SUM(O28:P28)</f>
        <v>565</v>
      </c>
      <c r="O28" s="27">
        <v>161</v>
      </c>
      <c r="P28" s="27">
        <v>404</v>
      </c>
    </row>
    <row r="29" spans="1:16" s="288" customFormat="1" ht="15.75" customHeight="1">
      <c r="A29" s="281">
        <v>14</v>
      </c>
      <c r="B29" s="282">
        <f>SUM(C29:D29)</f>
        <v>3042</v>
      </c>
      <c r="C29" s="27">
        <v>1528</v>
      </c>
      <c r="D29" s="283">
        <v>1514</v>
      </c>
      <c r="E29" s="284">
        <v>39</v>
      </c>
      <c r="F29" s="282">
        <f>SUM(G29:H29)</f>
        <v>3522</v>
      </c>
      <c r="G29" s="27">
        <v>1635</v>
      </c>
      <c r="H29" s="27">
        <v>1887</v>
      </c>
      <c r="I29" s="26">
        <v>64</v>
      </c>
      <c r="J29" s="282">
        <f>SUM(K29:L29)</f>
        <v>3952</v>
      </c>
      <c r="K29" s="27">
        <v>1783</v>
      </c>
      <c r="L29" s="283">
        <v>2169</v>
      </c>
      <c r="M29" s="284">
        <v>89</v>
      </c>
      <c r="N29" s="282">
        <f>SUM(O29:P29)</f>
        <v>535</v>
      </c>
      <c r="O29" s="27">
        <v>148</v>
      </c>
      <c r="P29" s="27">
        <v>387</v>
      </c>
    </row>
    <row r="30" spans="1:16" s="288" customFormat="1" ht="15.75" customHeight="1">
      <c r="A30" s="281"/>
      <c r="B30" s="282"/>
      <c r="C30" s="27"/>
      <c r="D30" s="283"/>
      <c r="E30" s="284"/>
      <c r="F30" s="282"/>
      <c r="G30" s="27"/>
      <c r="H30" s="27"/>
      <c r="I30" s="26"/>
      <c r="J30" s="282"/>
      <c r="K30" s="27"/>
      <c r="L30" s="283"/>
      <c r="M30" s="284"/>
      <c r="N30" s="282"/>
      <c r="O30" s="27"/>
      <c r="P30" s="27"/>
    </row>
    <row r="31" spans="1:16" s="293" customFormat="1" ht="15.75" customHeight="1">
      <c r="A31" s="289" t="s">
        <v>540</v>
      </c>
      <c r="B31" s="290">
        <f>SUM(C31:D31)</f>
        <v>17777</v>
      </c>
      <c r="C31" s="33">
        <f>SUM(C33:C37)</f>
        <v>9168</v>
      </c>
      <c r="D31" s="291">
        <f>SUM(D33:D37)</f>
        <v>8609</v>
      </c>
      <c r="E31" s="292" t="s">
        <v>541</v>
      </c>
      <c r="F31" s="290">
        <f>SUM(G31:H31)</f>
        <v>17830</v>
      </c>
      <c r="G31" s="33">
        <f>SUM(G33:G37)</f>
        <v>8213</v>
      </c>
      <c r="H31" s="33">
        <f>SUM(H33:H37)</f>
        <v>9617</v>
      </c>
      <c r="I31" s="32" t="s">
        <v>542</v>
      </c>
      <c r="J31" s="290">
        <f>SUM(K31:L31)</f>
        <v>18608</v>
      </c>
      <c r="K31" s="33">
        <f>SUM(K33:K37)</f>
        <v>8102</v>
      </c>
      <c r="L31" s="291">
        <f>SUM(L33:L37)</f>
        <v>10506</v>
      </c>
      <c r="M31" s="292" t="s">
        <v>543</v>
      </c>
      <c r="N31" s="290">
        <f>SUM(O31:P31)</f>
        <v>1299</v>
      </c>
      <c r="O31" s="33">
        <f>SUM(O33:O37)</f>
        <v>315</v>
      </c>
      <c r="P31" s="33">
        <f>SUM(P33:P37)</f>
        <v>984</v>
      </c>
    </row>
    <row r="32" spans="1:16" s="288" customFormat="1" ht="15.75" customHeight="1">
      <c r="A32" s="281"/>
      <c r="B32" s="282"/>
      <c r="C32" s="27"/>
      <c r="D32" s="283"/>
      <c r="E32" s="284"/>
      <c r="F32" s="282"/>
      <c r="G32" s="27"/>
      <c r="H32" s="27"/>
      <c r="I32" s="26"/>
      <c r="J32" s="282"/>
      <c r="K32" s="27"/>
      <c r="L32" s="283"/>
      <c r="M32" s="284"/>
      <c r="N32" s="282"/>
      <c r="O32" s="27"/>
      <c r="P32" s="27"/>
    </row>
    <row r="33" spans="1:16" s="288" customFormat="1" ht="15.75" customHeight="1">
      <c r="A33" s="281">
        <v>15</v>
      </c>
      <c r="B33" s="282">
        <f>SUM(C33:D33)</f>
        <v>3361</v>
      </c>
      <c r="C33" s="27">
        <v>1768</v>
      </c>
      <c r="D33" s="283">
        <v>1593</v>
      </c>
      <c r="E33" s="284">
        <v>40</v>
      </c>
      <c r="F33" s="282">
        <f>SUM(G33:H33)</f>
        <v>3444</v>
      </c>
      <c r="G33" s="27">
        <v>1554</v>
      </c>
      <c r="H33" s="27">
        <v>1890</v>
      </c>
      <c r="I33" s="26">
        <v>65</v>
      </c>
      <c r="J33" s="282">
        <f>SUM(K33:L33)</f>
        <v>3993</v>
      </c>
      <c r="K33" s="27">
        <v>1743</v>
      </c>
      <c r="L33" s="283">
        <v>2250</v>
      </c>
      <c r="M33" s="284">
        <v>90</v>
      </c>
      <c r="N33" s="282">
        <f>SUM(O33:P33)</f>
        <v>415</v>
      </c>
      <c r="O33" s="27">
        <v>104</v>
      </c>
      <c r="P33" s="27">
        <v>311</v>
      </c>
    </row>
    <row r="34" spans="1:16" s="288" customFormat="1" ht="15.75" customHeight="1">
      <c r="A34" s="281">
        <v>16</v>
      </c>
      <c r="B34" s="282">
        <f>SUM(C34:D34)</f>
        <v>3742</v>
      </c>
      <c r="C34" s="27">
        <v>1976</v>
      </c>
      <c r="D34" s="283">
        <v>1766</v>
      </c>
      <c r="E34" s="284">
        <v>41</v>
      </c>
      <c r="F34" s="282">
        <f>SUM(G34:H34)</f>
        <v>3522</v>
      </c>
      <c r="G34" s="27">
        <v>1622</v>
      </c>
      <c r="H34" s="27">
        <v>1900</v>
      </c>
      <c r="I34" s="26">
        <v>66</v>
      </c>
      <c r="J34" s="282">
        <f>SUM(K34:L34)</f>
        <v>3629</v>
      </c>
      <c r="K34" s="27">
        <v>1600</v>
      </c>
      <c r="L34" s="283">
        <v>2029</v>
      </c>
      <c r="M34" s="284">
        <v>91</v>
      </c>
      <c r="N34" s="282">
        <f>SUM(O34:P34)</f>
        <v>307</v>
      </c>
      <c r="O34" s="27">
        <v>88</v>
      </c>
      <c r="P34" s="27">
        <v>219</v>
      </c>
    </row>
    <row r="35" spans="1:16" s="288" customFormat="1" ht="15.75" customHeight="1">
      <c r="A35" s="281">
        <v>17</v>
      </c>
      <c r="B35" s="282">
        <f>SUM(C35:D35)</f>
        <v>3833</v>
      </c>
      <c r="C35" s="27">
        <v>2039</v>
      </c>
      <c r="D35" s="283">
        <v>1794</v>
      </c>
      <c r="E35" s="284">
        <v>42</v>
      </c>
      <c r="F35" s="282">
        <f>SUM(G35:H35)</f>
        <v>3436</v>
      </c>
      <c r="G35" s="27">
        <v>1608</v>
      </c>
      <c r="H35" s="27">
        <v>1828</v>
      </c>
      <c r="I35" s="26">
        <v>67</v>
      </c>
      <c r="J35" s="282">
        <f>SUM(K35:L35)</f>
        <v>3752</v>
      </c>
      <c r="K35" s="27">
        <v>1612</v>
      </c>
      <c r="L35" s="283">
        <v>2140</v>
      </c>
      <c r="M35" s="284">
        <v>92</v>
      </c>
      <c r="N35" s="282">
        <f>SUM(O35:P35)</f>
        <v>245</v>
      </c>
      <c r="O35" s="27">
        <v>56</v>
      </c>
      <c r="P35" s="27">
        <v>189</v>
      </c>
    </row>
    <row r="36" spans="1:16" s="288" customFormat="1" ht="15.75" customHeight="1">
      <c r="A36" s="281">
        <v>18</v>
      </c>
      <c r="B36" s="282">
        <f>SUM(C36:D36)</f>
        <v>3605</v>
      </c>
      <c r="C36" s="27">
        <v>1840</v>
      </c>
      <c r="D36" s="283">
        <v>1765</v>
      </c>
      <c r="E36" s="284">
        <v>43</v>
      </c>
      <c r="F36" s="282">
        <f>SUM(G36:H36)</f>
        <v>3574</v>
      </c>
      <c r="G36" s="27">
        <v>1663</v>
      </c>
      <c r="H36" s="27">
        <v>1911</v>
      </c>
      <c r="I36" s="26">
        <v>68</v>
      </c>
      <c r="J36" s="282">
        <f>SUM(K36:L36)</f>
        <v>3674</v>
      </c>
      <c r="K36" s="27">
        <v>1576</v>
      </c>
      <c r="L36" s="283">
        <v>2098</v>
      </c>
      <c r="M36" s="284">
        <v>93</v>
      </c>
      <c r="N36" s="282">
        <f>SUM(O36:P36)</f>
        <v>208</v>
      </c>
      <c r="O36" s="27">
        <v>35</v>
      </c>
      <c r="P36" s="27">
        <v>173</v>
      </c>
    </row>
    <row r="37" spans="1:16" s="288" customFormat="1" ht="15.75" customHeight="1">
      <c r="A37" s="281">
        <v>19</v>
      </c>
      <c r="B37" s="282">
        <f>SUM(C37:D37)</f>
        <v>3236</v>
      </c>
      <c r="C37" s="27">
        <v>1545</v>
      </c>
      <c r="D37" s="283">
        <v>1691</v>
      </c>
      <c r="E37" s="284">
        <v>44</v>
      </c>
      <c r="F37" s="282">
        <f>SUM(G37:H37)</f>
        <v>3854</v>
      </c>
      <c r="G37" s="27">
        <v>1766</v>
      </c>
      <c r="H37" s="27">
        <v>2088</v>
      </c>
      <c r="I37" s="26">
        <v>69</v>
      </c>
      <c r="J37" s="282">
        <f>SUM(K37:L37)</f>
        <v>3560</v>
      </c>
      <c r="K37" s="27">
        <v>1571</v>
      </c>
      <c r="L37" s="283">
        <v>1989</v>
      </c>
      <c r="M37" s="284">
        <v>94</v>
      </c>
      <c r="N37" s="282">
        <f>SUM(O37:P37)</f>
        <v>124</v>
      </c>
      <c r="O37" s="27">
        <v>32</v>
      </c>
      <c r="P37" s="27">
        <v>92</v>
      </c>
    </row>
    <row r="38" spans="1:16" s="288" customFormat="1" ht="15.75" customHeight="1">
      <c r="A38" s="281"/>
      <c r="B38" s="282"/>
      <c r="C38" s="27"/>
      <c r="D38" s="283"/>
      <c r="E38" s="284"/>
      <c r="F38" s="282"/>
      <c r="G38" s="27"/>
      <c r="H38" s="27"/>
      <c r="I38" s="26"/>
      <c r="J38" s="282"/>
      <c r="K38" s="27"/>
      <c r="L38" s="283"/>
      <c r="M38" s="284"/>
      <c r="N38" s="282"/>
      <c r="O38" s="27"/>
      <c r="P38" s="27"/>
    </row>
    <row r="39" spans="1:16" s="293" customFormat="1" ht="15.75" customHeight="1">
      <c r="A39" s="289" t="s">
        <v>544</v>
      </c>
      <c r="B39" s="290">
        <f>SUM(C39:D39)</f>
        <v>16922</v>
      </c>
      <c r="C39" s="33">
        <f>SUM(C41:C45)</f>
        <v>8015</v>
      </c>
      <c r="D39" s="291">
        <f>SUM(D41:D45)</f>
        <v>8907</v>
      </c>
      <c r="E39" s="292" t="s">
        <v>545</v>
      </c>
      <c r="F39" s="290">
        <f>SUM(G39:H39)</f>
        <v>21777</v>
      </c>
      <c r="G39" s="33">
        <f>SUM(G41:G45)</f>
        <v>10189</v>
      </c>
      <c r="H39" s="33">
        <f>SUM(H41:H45)</f>
        <v>11588</v>
      </c>
      <c r="I39" s="32" t="s">
        <v>546</v>
      </c>
      <c r="J39" s="290">
        <f>SUM(K39:L39)</f>
        <v>15707</v>
      </c>
      <c r="K39" s="33">
        <f>SUM(K41:K45)</f>
        <v>6716</v>
      </c>
      <c r="L39" s="291">
        <f>SUM(L41:L45)</f>
        <v>8991</v>
      </c>
      <c r="M39" s="292" t="s">
        <v>547</v>
      </c>
      <c r="N39" s="290">
        <f>SUM(O39:P39)</f>
        <v>279</v>
      </c>
      <c r="O39" s="33">
        <f>SUM(O41:O45)</f>
        <v>57</v>
      </c>
      <c r="P39" s="33">
        <f>SUM(P41:P45)</f>
        <v>222</v>
      </c>
    </row>
    <row r="40" spans="1:16" s="288" customFormat="1" ht="15.75" customHeight="1">
      <c r="A40" s="281"/>
      <c r="B40" s="282"/>
      <c r="C40" s="27"/>
      <c r="D40" s="283"/>
      <c r="E40" s="284"/>
      <c r="F40" s="282"/>
      <c r="G40" s="27"/>
      <c r="H40" s="27"/>
      <c r="I40" s="26"/>
      <c r="J40" s="282"/>
      <c r="K40" s="27"/>
      <c r="L40" s="283"/>
      <c r="M40" s="284"/>
      <c r="N40" s="282"/>
      <c r="O40" s="27"/>
      <c r="P40" s="27"/>
    </row>
    <row r="41" spans="1:16" s="288" customFormat="1" ht="15.75" customHeight="1">
      <c r="A41" s="281">
        <v>20</v>
      </c>
      <c r="B41" s="282">
        <f>SUM(C41:D41)</f>
        <v>3243</v>
      </c>
      <c r="C41" s="27">
        <v>1560</v>
      </c>
      <c r="D41" s="283">
        <v>1683</v>
      </c>
      <c r="E41" s="284">
        <v>45</v>
      </c>
      <c r="F41" s="282">
        <f>SUM(G41:H41)</f>
        <v>3859</v>
      </c>
      <c r="G41" s="27">
        <v>1807</v>
      </c>
      <c r="H41" s="27">
        <v>2052</v>
      </c>
      <c r="I41" s="26">
        <v>70</v>
      </c>
      <c r="J41" s="282">
        <f>SUM(K41:L41)</f>
        <v>3543</v>
      </c>
      <c r="K41" s="27">
        <v>1568</v>
      </c>
      <c r="L41" s="283">
        <v>1975</v>
      </c>
      <c r="M41" s="284">
        <v>95</v>
      </c>
      <c r="N41" s="282">
        <f>SUM(O41:P41)</f>
        <v>123</v>
      </c>
      <c r="O41" s="27">
        <v>25</v>
      </c>
      <c r="P41" s="27">
        <v>98</v>
      </c>
    </row>
    <row r="42" spans="1:16" s="288" customFormat="1" ht="15.75" customHeight="1">
      <c r="A42" s="281">
        <v>21</v>
      </c>
      <c r="B42" s="282">
        <f>SUM(C42:D42)</f>
        <v>3318</v>
      </c>
      <c r="C42" s="27">
        <v>1585</v>
      </c>
      <c r="D42" s="283">
        <v>1733</v>
      </c>
      <c r="E42" s="284">
        <v>46</v>
      </c>
      <c r="F42" s="282">
        <f>SUM(G42:H42)</f>
        <v>4050</v>
      </c>
      <c r="G42" s="27">
        <v>1861</v>
      </c>
      <c r="H42" s="27">
        <v>2189</v>
      </c>
      <c r="I42" s="26">
        <v>71</v>
      </c>
      <c r="J42" s="282">
        <f>SUM(K42:L42)</f>
        <v>3231</v>
      </c>
      <c r="K42" s="27">
        <v>1368</v>
      </c>
      <c r="L42" s="283">
        <v>1863</v>
      </c>
      <c r="M42" s="284">
        <v>96</v>
      </c>
      <c r="N42" s="282">
        <f>SUM(O42:P42)</f>
        <v>71</v>
      </c>
      <c r="O42" s="27">
        <v>11</v>
      </c>
      <c r="P42" s="27">
        <v>60</v>
      </c>
    </row>
    <row r="43" spans="1:16" s="288" customFormat="1" ht="15.75" customHeight="1">
      <c r="A43" s="281">
        <v>22</v>
      </c>
      <c r="B43" s="282">
        <f>SUM(C43:D43)</f>
        <v>3415</v>
      </c>
      <c r="C43" s="27">
        <v>1637</v>
      </c>
      <c r="D43" s="283">
        <v>1778</v>
      </c>
      <c r="E43" s="284">
        <v>47</v>
      </c>
      <c r="F43" s="282">
        <f>SUM(G43:H43)</f>
        <v>4361</v>
      </c>
      <c r="G43" s="27">
        <v>2055</v>
      </c>
      <c r="H43" s="27">
        <v>2306</v>
      </c>
      <c r="I43" s="26">
        <v>72</v>
      </c>
      <c r="J43" s="282">
        <f>SUM(K43:L43)</f>
        <v>3208</v>
      </c>
      <c r="K43" s="27">
        <v>1366</v>
      </c>
      <c r="L43" s="283">
        <v>1842</v>
      </c>
      <c r="M43" s="284">
        <v>97</v>
      </c>
      <c r="N43" s="282">
        <f>SUM(O43:P43)</f>
        <v>48</v>
      </c>
      <c r="O43" s="27">
        <v>14</v>
      </c>
      <c r="P43" s="27">
        <v>34</v>
      </c>
    </row>
    <row r="44" spans="1:16" s="288" customFormat="1" ht="15.75" customHeight="1">
      <c r="A44" s="281">
        <v>23</v>
      </c>
      <c r="B44" s="282">
        <f>SUM(C44:D44)</f>
        <v>3427</v>
      </c>
      <c r="C44" s="27">
        <v>1597</v>
      </c>
      <c r="D44" s="283">
        <v>1830</v>
      </c>
      <c r="E44" s="284">
        <v>48</v>
      </c>
      <c r="F44" s="282">
        <f>SUM(G44:H44)</f>
        <v>4575</v>
      </c>
      <c r="G44" s="27">
        <v>2166</v>
      </c>
      <c r="H44" s="27">
        <v>2409</v>
      </c>
      <c r="I44" s="26">
        <v>73</v>
      </c>
      <c r="J44" s="282">
        <f>SUM(K44:L44)</f>
        <v>2930</v>
      </c>
      <c r="K44" s="27">
        <v>1237</v>
      </c>
      <c r="L44" s="283">
        <v>1693</v>
      </c>
      <c r="M44" s="284">
        <v>98</v>
      </c>
      <c r="N44" s="282">
        <f>SUM(O44:P44)</f>
        <v>24</v>
      </c>
      <c r="O44" s="27">
        <v>5</v>
      </c>
      <c r="P44" s="27">
        <v>19</v>
      </c>
    </row>
    <row r="45" spans="1:16" s="288" customFormat="1" ht="15.75" customHeight="1">
      <c r="A45" s="281">
        <v>24</v>
      </c>
      <c r="B45" s="282">
        <f>SUM(C45:D45)</f>
        <v>3519</v>
      </c>
      <c r="C45" s="27">
        <v>1636</v>
      </c>
      <c r="D45" s="283">
        <v>1883</v>
      </c>
      <c r="E45" s="284">
        <v>49</v>
      </c>
      <c r="F45" s="282">
        <f>SUM(G45:H45)</f>
        <v>4932</v>
      </c>
      <c r="G45" s="27">
        <v>2300</v>
      </c>
      <c r="H45" s="27">
        <v>2632</v>
      </c>
      <c r="I45" s="26">
        <v>74</v>
      </c>
      <c r="J45" s="282">
        <f>SUM(K45:L45)</f>
        <v>2795</v>
      </c>
      <c r="K45" s="27">
        <v>1177</v>
      </c>
      <c r="L45" s="283">
        <v>1618</v>
      </c>
      <c r="M45" s="284">
        <v>99</v>
      </c>
      <c r="N45" s="282">
        <f>SUM(O45:P45)</f>
        <v>13</v>
      </c>
      <c r="O45" s="27">
        <v>2</v>
      </c>
      <c r="P45" s="27">
        <v>11</v>
      </c>
    </row>
    <row r="46" spans="1:16" s="288" customFormat="1" ht="12">
      <c r="A46" s="281"/>
      <c r="B46" s="282"/>
      <c r="C46" s="27"/>
      <c r="D46" s="283"/>
      <c r="E46" s="294"/>
      <c r="F46" s="282"/>
      <c r="G46" s="27"/>
      <c r="H46" s="27"/>
      <c r="I46" s="287"/>
      <c r="J46" s="282"/>
      <c r="K46" s="27"/>
      <c r="L46" s="283"/>
      <c r="M46" s="284"/>
      <c r="N46" s="282"/>
      <c r="O46" s="27"/>
      <c r="P46" s="27"/>
    </row>
    <row r="47" spans="1:16" s="293" customFormat="1" ht="12">
      <c r="A47" s="289"/>
      <c r="B47" s="290"/>
      <c r="C47" s="33"/>
      <c r="D47" s="291"/>
      <c r="E47" s="295"/>
      <c r="F47" s="290"/>
      <c r="G47" s="33"/>
      <c r="H47" s="33"/>
      <c r="I47" s="296"/>
      <c r="J47" s="290"/>
      <c r="K47" s="33"/>
      <c r="L47" s="291"/>
      <c r="M47" s="292" t="s">
        <v>548</v>
      </c>
      <c r="N47" s="290">
        <f>SUM(O47:P47)</f>
        <v>30</v>
      </c>
      <c r="O47" s="33">
        <v>4</v>
      </c>
      <c r="P47" s="33">
        <v>26</v>
      </c>
    </row>
    <row r="48" spans="1:16" s="280" customFormat="1" ht="13.5">
      <c r="A48" s="297"/>
      <c r="B48" s="282"/>
      <c r="C48" s="27"/>
      <c r="D48" s="283"/>
      <c r="E48" s="298"/>
      <c r="F48" s="299"/>
      <c r="G48" s="300"/>
      <c r="H48" s="300"/>
      <c r="I48" s="301"/>
      <c r="J48" s="299"/>
      <c r="K48" s="300"/>
      <c r="L48" s="301"/>
      <c r="M48" s="302"/>
      <c r="N48" s="282"/>
      <c r="O48" s="27"/>
      <c r="P48" s="27"/>
    </row>
    <row r="49" spans="1:16" s="293" customFormat="1" ht="12">
      <c r="A49" s="289"/>
      <c r="B49" s="290"/>
      <c r="C49" s="33"/>
      <c r="D49" s="291"/>
      <c r="E49" s="295"/>
      <c r="F49" s="303"/>
      <c r="G49" s="304"/>
      <c r="H49" s="304"/>
      <c r="I49" s="296"/>
      <c r="J49" s="303"/>
      <c r="K49" s="304"/>
      <c r="L49" s="296"/>
      <c r="M49" s="292" t="s">
        <v>549</v>
      </c>
      <c r="N49" s="290">
        <f>SUM(O49:P49)</f>
        <v>10</v>
      </c>
      <c r="O49" s="33">
        <v>5</v>
      </c>
      <c r="P49" s="33">
        <v>5</v>
      </c>
    </row>
    <row r="50" spans="1:16" s="280" customFormat="1" ht="13.5">
      <c r="A50" s="17"/>
      <c r="B50" s="305"/>
      <c r="C50" s="306"/>
      <c r="D50" s="307"/>
      <c r="E50" s="308"/>
      <c r="F50" s="309"/>
      <c r="G50" s="310"/>
      <c r="H50" s="310"/>
      <c r="I50" s="311"/>
      <c r="J50" s="309"/>
      <c r="K50" s="310"/>
      <c r="L50" s="311"/>
      <c r="M50" s="312"/>
      <c r="N50" s="309"/>
      <c r="O50" s="310"/>
      <c r="P50" s="310"/>
    </row>
  </sheetData>
  <printOptions/>
  <pageMargins left="0.75" right="0.75" top="0.57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1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138" customWidth="1"/>
    <col min="2" max="2" width="11.625" style="138" customWidth="1"/>
    <col min="3" max="3" width="1.00390625" style="138" customWidth="1"/>
    <col min="4" max="6" width="7.875" style="138" customWidth="1"/>
    <col min="7" max="8" width="7.875" style="142" customWidth="1"/>
    <col min="9" max="20" width="7.875" style="138" customWidth="1"/>
    <col min="21" max="21" width="7.75390625" style="138" customWidth="1"/>
    <col min="22" max="22" width="8.625" style="138" customWidth="1"/>
    <col min="23" max="24" width="7.75390625" style="138" customWidth="1"/>
    <col min="25" max="25" width="9.00390625" style="314" customWidth="1"/>
    <col min="26" max="16384" width="9.00390625" style="138" customWidth="1"/>
  </cols>
  <sheetData>
    <row r="1" ht="21.75" customHeight="1">
      <c r="B1" s="313" t="s">
        <v>424</v>
      </c>
    </row>
    <row r="2" ht="15" customHeight="1"/>
    <row r="3" spans="1:25" ht="17.25" customHeight="1">
      <c r="A3" s="168" t="s">
        <v>331</v>
      </c>
      <c r="B3" s="168"/>
      <c r="C3" s="168"/>
      <c r="D3" s="214" t="s">
        <v>346</v>
      </c>
      <c r="E3" s="214" t="s">
        <v>425</v>
      </c>
      <c r="F3" s="214" t="s">
        <v>550</v>
      </c>
      <c r="G3" s="214" t="s">
        <v>551</v>
      </c>
      <c r="H3" s="214" t="s">
        <v>552</v>
      </c>
      <c r="I3" s="214" t="s">
        <v>553</v>
      </c>
      <c r="J3" s="214" t="s">
        <v>554</v>
      </c>
      <c r="K3" s="214" t="s">
        <v>555</v>
      </c>
      <c r="L3" s="214" t="s">
        <v>556</v>
      </c>
      <c r="M3" s="214" t="s">
        <v>557</v>
      </c>
      <c r="N3" s="214" t="s">
        <v>558</v>
      </c>
      <c r="O3" s="214" t="s">
        <v>559</v>
      </c>
      <c r="P3" s="214" t="s">
        <v>560</v>
      </c>
      <c r="Q3" s="214" t="s">
        <v>561</v>
      </c>
      <c r="R3" s="214" t="s">
        <v>562</v>
      </c>
      <c r="S3" s="214" t="s">
        <v>563</v>
      </c>
      <c r="T3" s="214" t="s">
        <v>426</v>
      </c>
      <c r="U3" s="194" t="s">
        <v>427</v>
      </c>
      <c r="V3" s="195"/>
      <c r="W3" s="195"/>
      <c r="X3" s="66" t="s">
        <v>428</v>
      </c>
      <c r="Y3" s="214" t="s">
        <v>429</v>
      </c>
    </row>
    <row r="4" spans="1:25" ht="17.25" customHeight="1">
      <c r="A4" s="213"/>
      <c r="B4" s="213"/>
      <c r="C4" s="213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140" t="s">
        <v>430</v>
      </c>
      <c r="V4" s="140" t="s">
        <v>431</v>
      </c>
      <c r="W4" s="140" t="s">
        <v>432</v>
      </c>
      <c r="X4" s="196" t="s">
        <v>433</v>
      </c>
      <c r="Y4" s="215"/>
    </row>
    <row r="5" spans="1:25" s="150" customFormat="1" ht="14.25" customHeight="1">
      <c r="A5" s="143"/>
      <c r="B5" s="143"/>
      <c r="C5" s="144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316"/>
    </row>
    <row r="6" spans="1:25" s="150" customFormat="1" ht="14.25" customHeight="1">
      <c r="A6" s="148"/>
      <c r="B6" s="148"/>
      <c r="C6" s="149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317"/>
    </row>
    <row r="7" spans="1:25" s="150" customFormat="1" ht="14.25" customHeight="1">
      <c r="A7" s="148"/>
      <c r="B7" s="148" t="s">
        <v>338</v>
      </c>
      <c r="C7" s="149"/>
      <c r="D7" s="27">
        <f>D9+'第8表-2'!D32+'第8表-3'!D26+'第8表-3'!D45</f>
        <v>287637</v>
      </c>
      <c r="E7" s="27">
        <f>E9+'第8表-2'!E32+'第8表-3'!E26+'第8表-3'!E45</f>
        <v>10974</v>
      </c>
      <c r="F7" s="27">
        <f>F9+'第8表-2'!F32+'第8表-3'!F26+'第8表-3'!F45</f>
        <v>11913</v>
      </c>
      <c r="G7" s="27">
        <f>G9+'第8表-2'!G32+'第8表-3'!G26+'第8表-3'!G45</f>
        <v>14278</v>
      </c>
      <c r="H7" s="27">
        <f>H9+'第8表-2'!H32+'第8表-3'!H26+'第8表-3'!H45</f>
        <v>17777</v>
      </c>
      <c r="I7" s="27">
        <f>I9+'第8表-2'!I32+'第8表-3'!I26+'第8表-3'!I45</f>
        <v>16922</v>
      </c>
      <c r="J7" s="27">
        <f>J9+'第8表-2'!J32+'第8表-3'!J26+'第8表-3'!J45</f>
        <v>19510</v>
      </c>
      <c r="K7" s="27">
        <f>K9+'第8表-2'!K32+'第8表-3'!K26+'第8表-3'!K45</f>
        <v>17433</v>
      </c>
      <c r="L7" s="27">
        <f>L9+'第8表-2'!L32+'第8表-3'!L26+'第8表-3'!L45</f>
        <v>16894</v>
      </c>
      <c r="M7" s="27">
        <f>M9+'第8表-2'!M32+'第8表-3'!M26+'第8表-3'!M45</f>
        <v>17830</v>
      </c>
      <c r="N7" s="27">
        <f>N9+'第8表-2'!N32+'第8表-3'!N26+'第8表-3'!N45</f>
        <v>21777</v>
      </c>
      <c r="O7" s="27">
        <f>O9+'第8表-2'!O32+'第8表-3'!O26+'第8表-3'!O45</f>
        <v>25437</v>
      </c>
      <c r="P7" s="27">
        <f>P9+'第8表-2'!P32+'第8表-3'!P26+'第8表-3'!P45</f>
        <v>20486</v>
      </c>
      <c r="Q7" s="27">
        <f>Q9+'第8表-2'!Q32+'第8表-3'!Q26+'第8表-3'!Q45</f>
        <v>19053</v>
      </c>
      <c r="R7" s="27">
        <f>R9+'第8表-2'!R32+'第8表-3'!R26+'第8表-3'!R45</f>
        <v>18608</v>
      </c>
      <c r="S7" s="27">
        <f>S9+'第8表-2'!S32+'第8表-3'!S26+'第8表-3'!S45</f>
        <v>15707</v>
      </c>
      <c r="T7" s="27">
        <f>T9+'第8表-2'!T32+'第8表-3'!T26+'第8表-3'!T45</f>
        <v>23028</v>
      </c>
      <c r="U7" s="27">
        <f>U9+'第8表-2'!U32+'第8表-3'!U26+'第8表-3'!U45</f>
        <v>37165</v>
      </c>
      <c r="V7" s="27">
        <f>V9+'第8表-2'!V32+'第8表-3'!V26+'第8表-3'!V45</f>
        <v>193119</v>
      </c>
      <c r="W7" s="27">
        <f>W9+'第8表-2'!W32+'第8表-3'!W26+'第8表-3'!W45</f>
        <v>57343</v>
      </c>
      <c r="X7" s="27">
        <f>X9+'第8表-2'!X32+'第8表-3'!X26+'第8表-3'!X45</f>
        <v>469</v>
      </c>
      <c r="Y7" s="317" t="s">
        <v>338</v>
      </c>
    </row>
    <row r="8" spans="1:25" s="150" customFormat="1" ht="14.25" customHeight="1">
      <c r="A8" s="148"/>
      <c r="B8" s="148"/>
      <c r="C8" s="149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317"/>
    </row>
    <row r="9" spans="1:25" s="319" customFormat="1" ht="14.25" customHeight="1">
      <c r="A9" s="216" t="s">
        <v>339</v>
      </c>
      <c r="B9" s="218"/>
      <c r="C9" s="219"/>
      <c r="D9" s="33">
        <f>SUM(D11:D55,'第8表-2'!D6:D30)</f>
        <v>100160</v>
      </c>
      <c r="E9" s="33">
        <f>SUM(E11:E55,'第8表-2'!E6:E30)</f>
        <v>3238</v>
      </c>
      <c r="F9" s="33">
        <f>SUM(F11:F55,'第8表-2'!F6:F30)</f>
        <v>3488</v>
      </c>
      <c r="G9" s="33">
        <f>SUM(G11:G55,'第8表-2'!G6:G30)</f>
        <v>4386</v>
      </c>
      <c r="H9" s="33">
        <f>SUM(H11:H55,'第8表-2'!H6:H30)</f>
        <v>5550</v>
      </c>
      <c r="I9" s="33">
        <f>SUM(I11:I55,'第8表-2'!I6:I30)</f>
        <v>6142</v>
      </c>
      <c r="J9" s="33">
        <f>SUM(J11:J55,'第8表-2'!J6:J30)</f>
        <v>6584</v>
      </c>
      <c r="K9" s="33">
        <f>SUM(K11:K55,'第8表-2'!K6:K30)</f>
        <v>5657</v>
      </c>
      <c r="L9" s="33">
        <f>SUM(L11:L55,'第8表-2'!L6:L30)</f>
        <v>5428</v>
      </c>
      <c r="M9" s="33">
        <f>SUM(M11:M55,'第8表-2'!M6:M30)</f>
        <v>5971</v>
      </c>
      <c r="N9" s="33">
        <f>SUM(N11:N55,'第8表-2'!N6:N30)</f>
        <v>7351</v>
      </c>
      <c r="O9" s="33">
        <f>SUM(O11:O55,'第8表-2'!O6:O30)</f>
        <v>8771</v>
      </c>
      <c r="P9" s="33">
        <f>SUM(P11:P55,'第8表-2'!P6:P30)</f>
        <v>7351</v>
      </c>
      <c r="Q9" s="33">
        <f>SUM(Q11:Q55,'第8表-2'!Q6:Q30)</f>
        <v>6934</v>
      </c>
      <c r="R9" s="33">
        <f>SUM(R11:R55,'第8表-2'!R6:R30)</f>
        <v>7000</v>
      </c>
      <c r="S9" s="33">
        <f>SUM(S11:S55,'第8表-2'!S6:S30)</f>
        <v>6300</v>
      </c>
      <c r="T9" s="33">
        <f>SUM(T11:T55,'第8表-2'!T6:T30)</f>
        <v>10003</v>
      </c>
      <c r="U9" s="33">
        <f>SUM(U11:U55,'第8表-2'!U6:U30)</f>
        <v>11112</v>
      </c>
      <c r="V9" s="33">
        <f>SUM(V11:V55,'第8表-2'!V6:V30)</f>
        <v>65739</v>
      </c>
      <c r="W9" s="33">
        <f>SUM(W11:W55,'第8表-2'!W6:W30)</f>
        <v>23303</v>
      </c>
      <c r="X9" s="33">
        <f>SUM(X11:X55,'第8表-2'!X6:X30)</f>
        <v>224</v>
      </c>
      <c r="Y9" s="318" t="s">
        <v>564</v>
      </c>
    </row>
    <row r="10" spans="1:25" s="150" customFormat="1" ht="14.25" customHeight="1">
      <c r="A10" s="148"/>
      <c r="B10" s="148" t="s">
        <v>59</v>
      </c>
      <c r="C10" s="149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317" t="s">
        <v>59</v>
      </c>
    </row>
    <row r="11" spans="1:25" s="150" customFormat="1" ht="14.25" customHeight="1">
      <c r="A11" s="148"/>
      <c r="B11" s="148" t="s">
        <v>565</v>
      </c>
      <c r="C11" s="149"/>
      <c r="D11" s="27">
        <v>1064</v>
      </c>
      <c r="E11" s="27">
        <v>21</v>
      </c>
      <c r="F11" s="27">
        <v>22</v>
      </c>
      <c r="G11" s="27">
        <v>36</v>
      </c>
      <c r="H11" s="27">
        <v>52</v>
      </c>
      <c r="I11" s="27">
        <v>46</v>
      </c>
      <c r="J11" s="27">
        <v>56</v>
      </c>
      <c r="K11" s="27">
        <v>54</v>
      </c>
      <c r="L11" s="27">
        <v>45</v>
      </c>
      <c r="M11" s="27">
        <v>55</v>
      </c>
      <c r="N11" s="27">
        <v>63</v>
      </c>
      <c r="O11" s="27">
        <v>84</v>
      </c>
      <c r="P11" s="27">
        <v>85</v>
      </c>
      <c r="Q11" s="27">
        <v>111</v>
      </c>
      <c r="R11" s="27">
        <v>101</v>
      </c>
      <c r="S11" s="27">
        <v>83</v>
      </c>
      <c r="T11" s="27">
        <v>150</v>
      </c>
      <c r="U11" s="27">
        <v>79</v>
      </c>
      <c r="V11" s="27">
        <v>651</v>
      </c>
      <c r="W11" s="27">
        <v>334</v>
      </c>
      <c r="X11" s="27" t="s">
        <v>566</v>
      </c>
      <c r="Y11" s="317" t="s">
        <v>565</v>
      </c>
    </row>
    <row r="12" spans="1:25" s="150" customFormat="1" ht="14.25" customHeight="1">
      <c r="A12" s="148"/>
      <c r="B12" s="148" t="s">
        <v>121</v>
      </c>
      <c r="C12" s="149"/>
      <c r="D12" s="27">
        <v>1615</v>
      </c>
      <c r="E12" s="27">
        <v>51</v>
      </c>
      <c r="F12" s="27">
        <v>50</v>
      </c>
      <c r="G12" s="27">
        <v>58</v>
      </c>
      <c r="H12" s="27">
        <v>68</v>
      </c>
      <c r="I12" s="27">
        <v>71</v>
      </c>
      <c r="J12" s="27">
        <v>113</v>
      </c>
      <c r="K12" s="27">
        <v>96</v>
      </c>
      <c r="L12" s="27">
        <v>66</v>
      </c>
      <c r="M12" s="27">
        <v>73</v>
      </c>
      <c r="N12" s="27">
        <v>107</v>
      </c>
      <c r="O12" s="27">
        <v>158</v>
      </c>
      <c r="P12" s="27">
        <v>149</v>
      </c>
      <c r="Q12" s="27">
        <v>127</v>
      </c>
      <c r="R12" s="27">
        <v>147</v>
      </c>
      <c r="S12" s="27">
        <v>106</v>
      </c>
      <c r="T12" s="27">
        <v>175</v>
      </c>
      <c r="U12" s="27">
        <v>159</v>
      </c>
      <c r="V12" s="27">
        <v>1028</v>
      </c>
      <c r="W12" s="27">
        <v>428</v>
      </c>
      <c r="X12" s="27">
        <v>4</v>
      </c>
      <c r="Y12" s="317" t="s">
        <v>121</v>
      </c>
    </row>
    <row r="13" spans="1:25" s="150" customFormat="1" ht="14.25" customHeight="1">
      <c r="A13" s="148"/>
      <c r="B13" s="148" t="s">
        <v>125</v>
      </c>
      <c r="C13" s="149"/>
      <c r="D13" s="27">
        <v>1772</v>
      </c>
      <c r="E13" s="27">
        <v>39</v>
      </c>
      <c r="F13" s="27">
        <v>52</v>
      </c>
      <c r="G13" s="27">
        <v>59</v>
      </c>
      <c r="H13" s="27">
        <v>86</v>
      </c>
      <c r="I13" s="27">
        <v>102</v>
      </c>
      <c r="J13" s="27">
        <v>90</v>
      </c>
      <c r="K13" s="27">
        <v>86</v>
      </c>
      <c r="L13" s="27">
        <v>61</v>
      </c>
      <c r="M13" s="27">
        <v>81</v>
      </c>
      <c r="N13" s="27">
        <v>114</v>
      </c>
      <c r="O13" s="27">
        <v>168</v>
      </c>
      <c r="P13" s="27">
        <v>174</v>
      </c>
      <c r="Q13" s="27">
        <v>146</v>
      </c>
      <c r="R13" s="27">
        <v>182</v>
      </c>
      <c r="S13" s="27">
        <v>126</v>
      </c>
      <c r="T13" s="27">
        <v>206</v>
      </c>
      <c r="U13" s="27">
        <v>150</v>
      </c>
      <c r="V13" s="27">
        <v>1108</v>
      </c>
      <c r="W13" s="27">
        <v>514</v>
      </c>
      <c r="X13" s="27">
        <v>2</v>
      </c>
      <c r="Y13" s="317" t="s">
        <v>125</v>
      </c>
    </row>
    <row r="14" spans="1:25" s="150" customFormat="1" ht="14.25" customHeight="1">
      <c r="A14" s="148"/>
      <c r="B14" s="148" t="s">
        <v>129</v>
      </c>
      <c r="C14" s="149"/>
      <c r="D14" s="27">
        <f>SUM(E14:T14)</f>
        <v>1333</v>
      </c>
      <c r="E14" s="27">
        <v>50</v>
      </c>
      <c r="F14" s="27">
        <v>26</v>
      </c>
      <c r="G14" s="27">
        <v>51</v>
      </c>
      <c r="H14" s="27">
        <v>60</v>
      </c>
      <c r="I14" s="27">
        <v>69</v>
      </c>
      <c r="J14" s="27">
        <v>85</v>
      </c>
      <c r="K14" s="27">
        <v>62</v>
      </c>
      <c r="L14" s="27">
        <v>57</v>
      </c>
      <c r="M14" s="27">
        <v>78</v>
      </c>
      <c r="N14" s="27">
        <v>95</v>
      </c>
      <c r="O14" s="27">
        <v>136</v>
      </c>
      <c r="P14" s="27">
        <v>109</v>
      </c>
      <c r="Q14" s="27">
        <v>121</v>
      </c>
      <c r="R14" s="27">
        <v>101</v>
      </c>
      <c r="S14" s="27">
        <v>100</v>
      </c>
      <c r="T14" s="27">
        <v>133</v>
      </c>
      <c r="U14" s="27">
        <v>127</v>
      </c>
      <c r="V14" s="27">
        <v>872</v>
      </c>
      <c r="W14" s="27">
        <v>334</v>
      </c>
      <c r="X14" s="27">
        <v>3</v>
      </c>
      <c r="Y14" s="317" t="s">
        <v>129</v>
      </c>
    </row>
    <row r="15" spans="1:25" s="150" customFormat="1" ht="14.25" customHeight="1">
      <c r="A15" s="148"/>
      <c r="B15" s="148" t="s">
        <v>134</v>
      </c>
      <c r="C15" s="149"/>
      <c r="D15" s="27">
        <v>762</v>
      </c>
      <c r="E15" s="27">
        <v>17</v>
      </c>
      <c r="F15" s="27">
        <v>22</v>
      </c>
      <c r="G15" s="27">
        <v>28</v>
      </c>
      <c r="H15" s="27">
        <v>49</v>
      </c>
      <c r="I15" s="27">
        <v>36</v>
      </c>
      <c r="J15" s="27">
        <v>52</v>
      </c>
      <c r="K15" s="27">
        <v>52</v>
      </c>
      <c r="L15" s="27">
        <v>43</v>
      </c>
      <c r="M15" s="27">
        <v>42</v>
      </c>
      <c r="N15" s="27">
        <v>55</v>
      </c>
      <c r="O15" s="27">
        <v>61</v>
      </c>
      <c r="P15" s="27">
        <v>51</v>
      </c>
      <c r="Q15" s="27">
        <v>58</v>
      </c>
      <c r="R15" s="27">
        <v>54</v>
      </c>
      <c r="S15" s="27">
        <v>45</v>
      </c>
      <c r="T15" s="27">
        <v>97</v>
      </c>
      <c r="U15" s="27">
        <v>67</v>
      </c>
      <c r="V15" s="27">
        <v>499</v>
      </c>
      <c r="W15" s="27">
        <v>196</v>
      </c>
      <c r="X15" s="27">
        <v>1</v>
      </c>
      <c r="Y15" s="317" t="s">
        <v>134</v>
      </c>
    </row>
    <row r="16" spans="1:25" s="150" customFormat="1" ht="14.25" customHeight="1">
      <c r="A16" s="148"/>
      <c r="B16" s="148"/>
      <c r="C16" s="149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317"/>
    </row>
    <row r="17" spans="1:25" s="150" customFormat="1" ht="14.25" customHeight="1">
      <c r="A17" s="148"/>
      <c r="B17" s="148" t="s">
        <v>141</v>
      </c>
      <c r="C17" s="149"/>
      <c r="D17" s="27">
        <v>1143</v>
      </c>
      <c r="E17" s="27">
        <v>32</v>
      </c>
      <c r="F17" s="27">
        <v>26</v>
      </c>
      <c r="G17" s="27">
        <v>33</v>
      </c>
      <c r="H17" s="27">
        <v>50</v>
      </c>
      <c r="I17" s="27">
        <v>72</v>
      </c>
      <c r="J17" s="27">
        <v>75</v>
      </c>
      <c r="K17" s="27">
        <v>75</v>
      </c>
      <c r="L17" s="27">
        <v>61</v>
      </c>
      <c r="M17" s="27">
        <v>59</v>
      </c>
      <c r="N17" s="27">
        <v>67</v>
      </c>
      <c r="O17" s="27">
        <v>111</v>
      </c>
      <c r="P17" s="27">
        <v>94</v>
      </c>
      <c r="Q17" s="27">
        <v>80</v>
      </c>
      <c r="R17" s="27">
        <v>92</v>
      </c>
      <c r="S17" s="27">
        <v>80</v>
      </c>
      <c r="T17" s="27">
        <v>136</v>
      </c>
      <c r="U17" s="27">
        <v>91</v>
      </c>
      <c r="V17" s="27">
        <v>744</v>
      </c>
      <c r="W17" s="27">
        <v>308</v>
      </c>
      <c r="X17" s="27">
        <v>7</v>
      </c>
      <c r="Y17" s="317" t="s">
        <v>141</v>
      </c>
    </row>
    <row r="18" spans="1:25" s="150" customFormat="1" ht="14.25" customHeight="1">
      <c r="A18" s="148"/>
      <c r="B18" s="148" t="s">
        <v>142</v>
      </c>
      <c r="C18" s="149"/>
      <c r="D18" s="27">
        <v>1616</v>
      </c>
      <c r="E18" s="27">
        <v>55</v>
      </c>
      <c r="F18" s="27">
        <v>28</v>
      </c>
      <c r="G18" s="27">
        <v>52</v>
      </c>
      <c r="H18" s="27">
        <v>75</v>
      </c>
      <c r="I18" s="27">
        <v>61</v>
      </c>
      <c r="J18" s="27">
        <v>70</v>
      </c>
      <c r="K18" s="27">
        <v>74</v>
      </c>
      <c r="L18" s="27">
        <v>72</v>
      </c>
      <c r="M18" s="27">
        <v>61</v>
      </c>
      <c r="N18" s="27">
        <v>90</v>
      </c>
      <c r="O18" s="27">
        <v>135</v>
      </c>
      <c r="P18" s="27">
        <v>129</v>
      </c>
      <c r="Q18" s="27">
        <v>124</v>
      </c>
      <c r="R18" s="27">
        <v>128</v>
      </c>
      <c r="S18" s="27">
        <v>137</v>
      </c>
      <c r="T18" s="27">
        <v>325</v>
      </c>
      <c r="U18" s="27">
        <v>135</v>
      </c>
      <c r="V18" s="27">
        <v>891</v>
      </c>
      <c r="W18" s="27">
        <v>590</v>
      </c>
      <c r="X18" s="27">
        <v>11</v>
      </c>
      <c r="Y18" s="317" t="s">
        <v>142</v>
      </c>
    </row>
    <row r="19" spans="1:25" s="150" customFormat="1" ht="14.25" customHeight="1">
      <c r="A19" s="148"/>
      <c r="B19" s="148" t="s">
        <v>146</v>
      </c>
      <c r="C19" s="149"/>
      <c r="D19" s="27">
        <v>2280</v>
      </c>
      <c r="E19" s="27">
        <v>74</v>
      </c>
      <c r="F19" s="27">
        <v>86</v>
      </c>
      <c r="G19" s="27">
        <v>125</v>
      </c>
      <c r="H19" s="27">
        <v>105</v>
      </c>
      <c r="I19" s="27">
        <v>79</v>
      </c>
      <c r="J19" s="27">
        <v>120</v>
      </c>
      <c r="K19" s="27">
        <v>118</v>
      </c>
      <c r="L19" s="27">
        <v>121</v>
      </c>
      <c r="M19" s="27">
        <v>135</v>
      </c>
      <c r="N19" s="27">
        <v>193</v>
      </c>
      <c r="O19" s="27">
        <v>206</v>
      </c>
      <c r="P19" s="27">
        <v>190</v>
      </c>
      <c r="Q19" s="27">
        <v>155</v>
      </c>
      <c r="R19" s="27">
        <v>152</v>
      </c>
      <c r="S19" s="27">
        <v>160</v>
      </c>
      <c r="T19" s="27">
        <v>261</v>
      </c>
      <c r="U19" s="27">
        <v>285</v>
      </c>
      <c r="V19" s="27">
        <v>1422</v>
      </c>
      <c r="W19" s="27">
        <v>573</v>
      </c>
      <c r="X19" s="27">
        <v>6</v>
      </c>
      <c r="Y19" s="317" t="s">
        <v>146</v>
      </c>
    </row>
    <row r="20" spans="1:25" s="150" customFormat="1" ht="14.25" customHeight="1">
      <c r="A20" s="148"/>
      <c r="B20" s="148" t="s">
        <v>150</v>
      </c>
      <c r="C20" s="149"/>
      <c r="D20" s="27">
        <v>1774</v>
      </c>
      <c r="E20" s="27">
        <v>60</v>
      </c>
      <c r="F20" s="27">
        <v>72</v>
      </c>
      <c r="G20" s="27">
        <v>79</v>
      </c>
      <c r="H20" s="27">
        <v>67</v>
      </c>
      <c r="I20" s="27">
        <v>74</v>
      </c>
      <c r="J20" s="27">
        <v>106</v>
      </c>
      <c r="K20" s="27">
        <v>87</v>
      </c>
      <c r="L20" s="27">
        <v>82</v>
      </c>
      <c r="M20" s="27">
        <v>97</v>
      </c>
      <c r="N20" s="27">
        <v>115</v>
      </c>
      <c r="O20" s="27">
        <v>178</v>
      </c>
      <c r="P20" s="27">
        <v>136</v>
      </c>
      <c r="Q20" s="27">
        <v>125</v>
      </c>
      <c r="R20" s="27">
        <v>136</v>
      </c>
      <c r="S20" s="27">
        <v>119</v>
      </c>
      <c r="T20" s="27">
        <v>241</v>
      </c>
      <c r="U20" s="27">
        <v>211</v>
      </c>
      <c r="V20" s="27">
        <v>1067</v>
      </c>
      <c r="W20" s="27">
        <v>496</v>
      </c>
      <c r="X20" s="27">
        <v>3</v>
      </c>
      <c r="Y20" s="317" t="s">
        <v>150</v>
      </c>
    </row>
    <row r="21" spans="1:25" s="150" customFormat="1" ht="14.25" customHeight="1">
      <c r="A21" s="148"/>
      <c r="B21" s="148" t="s">
        <v>154</v>
      </c>
      <c r="C21" s="149"/>
      <c r="D21" s="27">
        <v>1194</v>
      </c>
      <c r="E21" s="27">
        <v>29</v>
      </c>
      <c r="F21" s="27">
        <v>31</v>
      </c>
      <c r="G21" s="27">
        <v>45</v>
      </c>
      <c r="H21" s="27">
        <v>34</v>
      </c>
      <c r="I21" s="27">
        <v>36</v>
      </c>
      <c r="J21" s="27">
        <v>56</v>
      </c>
      <c r="K21" s="27">
        <v>50</v>
      </c>
      <c r="L21" s="27">
        <v>54</v>
      </c>
      <c r="M21" s="27">
        <v>42</v>
      </c>
      <c r="N21" s="27">
        <v>64</v>
      </c>
      <c r="O21" s="27">
        <v>103</v>
      </c>
      <c r="P21" s="27">
        <v>94</v>
      </c>
      <c r="Q21" s="27">
        <v>102</v>
      </c>
      <c r="R21" s="27">
        <v>121</v>
      </c>
      <c r="S21" s="27">
        <v>98</v>
      </c>
      <c r="T21" s="27">
        <v>235</v>
      </c>
      <c r="U21" s="27">
        <v>105</v>
      </c>
      <c r="V21" s="27">
        <v>635</v>
      </c>
      <c r="W21" s="27">
        <v>454</v>
      </c>
      <c r="X21" s="27">
        <v>5</v>
      </c>
      <c r="Y21" s="317" t="s">
        <v>154</v>
      </c>
    </row>
    <row r="22" spans="1:25" s="150" customFormat="1" ht="14.25" customHeight="1">
      <c r="A22" s="148"/>
      <c r="B22" s="148"/>
      <c r="C22" s="149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317"/>
    </row>
    <row r="23" spans="1:25" s="150" customFormat="1" ht="14.25" customHeight="1">
      <c r="A23" s="148"/>
      <c r="B23" s="148" t="s">
        <v>161</v>
      </c>
      <c r="C23" s="149"/>
      <c r="D23" s="27">
        <v>1969</v>
      </c>
      <c r="E23" s="27">
        <v>39</v>
      </c>
      <c r="F23" s="27">
        <v>51</v>
      </c>
      <c r="G23" s="27">
        <v>72</v>
      </c>
      <c r="H23" s="27">
        <v>90</v>
      </c>
      <c r="I23" s="27">
        <v>98</v>
      </c>
      <c r="J23" s="27">
        <v>95</v>
      </c>
      <c r="K23" s="27">
        <v>96</v>
      </c>
      <c r="L23" s="27">
        <v>86</v>
      </c>
      <c r="M23" s="27">
        <v>99</v>
      </c>
      <c r="N23" s="27">
        <v>147</v>
      </c>
      <c r="O23" s="27">
        <v>159</v>
      </c>
      <c r="P23" s="27">
        <v>165</v>
      </c>
      <c r="Q23" s="27">
        <v>180</v>
      </c>
      <c r="R23" s="27">
        <v>146</v>
      </c>
      <c r="S23" s="27">
        <v>149</v>
      </c>
      <c r="T23" s="27">
        <v>297</v>
      </c>
      <c r="U23" s="27">
        <v>162</v>
      </c>
      <c r="V23" s="27">
        <v>1215</v>
      </c>
      <c r="W23" s="27">
        <v>592</v>
      </c>
      <c r="X23" s="27">
        <v>8</v>
      </c>
      <c r="Y23" s="317" t="s">
        <v>161</v>
      </c>
    </row>
    <row r="24" spans="1:25" s="150" customFormat="1" ht="14.25" customHeight="1">
      <c r="A24" s="148"/>
      <c r="B24" s="148" t="s">
        <v>162</v>
      </c>
      <c r="C24" s="149"/>
      <c r="D24" s="27">
        <v>1343</v>
      </c>
      <c r="E24" s="27">
        <v>34</v>
      </c>
      <c r="F24" s="27">
        <v>44</v>
      </c>
      <c r="G24" s="27">
        <v>65</v>
      </c>
      <c r="H24" s="27">
        <v>69</v>
      </c>
      <c r="I24" s="27">
        <v>57</v>
      </c>
      <c r="J24" s="27">
        <v>72</v>
      </c>
      <c r="K24" s="27">
        <v>74</v>
      </c>
      <c r="L24" s="27">
        <v>64</v>
      </c>
      <c r="M24" s="27">
        <v>76</v>
      </c>
      <c r="N24" s="27">
        <v>108</v>
      </c>
      <c r="O24" s="27">
        <v>115</v>
      </c>
      <c r="P24" s="27">
        <v>135</v>
      </c>
      <c r="Q24" s="27">
        <v>106</v>
      </c>
      <c r="R24" s="27">
        <v>104</v>
      </c>
      <c r="S24" s="27">
        <v>81</v>
      </c>
      <c r="T24" s="27">
        <v>139</v>
      </c>
      <c r="U24" s="27">
        <v>143</v>
      </c>
      <c r="V24" s="27">
        <v>876</v>
      </c>
      <c r="W24" s="27">
        <v>324</v>
      </c>
      <c r="X24" s="27" t="s">
        <v>566</v>
      </c>
      <c r="Y24" s="317" t="s">
        <v>162</v>
      </c>
    </row>
    <row r="25" spans="1:25" s="150" customFormat="1" ht="14.25" customHeight="1">
      <c r="A25" s="148"/>
      <c r="B25" s="148" t="s">
        <v>166</v>
      </c>
      <c r="C25" s="149"/>
      <c r="D25" s="27">
        <v>969</v>
      </c>
      <c r="E25" s="27">
        <v>39</v>
      </c>
      <c r="F25" s="27">
        <v>30</v>
      </c>
      <c r="G25" s="27">
        <v>32</v>
      </c>
      <c r="H25" s="27">
        <v>42</v>
      </c>
      <c r="I25" s="27">
        <v>41</v>
      </c>
      <c r="J25" s="27">
        <v>61</v>
      </c>
      <c r="K25" s="27">
        <v>83</v>
      </c>
      <c r="L25" s="27">
        <v>63</v>
      </c>
      <c r="M25" s="27">
        <v>58</v>
      </c>
      <c r="N25" s="27">
        <v>79</v>
      </c>
      <c r="O25" s="27">
        <v>85</v>
      </c>
      <c r="P25" s="27">
        <v>73</v>
      </c>
      <c r="Q25" s="27">
        <v>72</v>
      </c>
      <c r="R25" s="27">
        <v>69</v>
      </c>
      <c r="S25" s="27">
        <v>48</v>
      </c>
      <c r="T25" s="27">
        <v>94</v>
      </c>
      <c r="U25" s="27">
        <v>101</v>
      </c>
      <c r="V25" s="27">
        <v>657</v>
      </c>
      <c r="W25" s="27">
        <v>211</v>
      </c>
      <c r="X25" s="27" t="s">
        <v>566</v>
      </c>
      <c r="Y25" s="317" t="s">
        <v>166</v>
      </c>
    </row>
    <row r="26" spans="1:25" s="150" customFormat="1" ht="14.25" customHeight="1">
      <c r="A26" s="148"/>
      <c r="B26" s="148" t="s">
        <v>169</v>
      </c>
      <c r="C26" s="149"/>
      <c r="D26" s="27">
        <v>710</v>
      </c>
      <c r="E26" s="27">
        <v>10</v>
      </c>
      <c r="F26" s="27">
        <v>13</v>
      </c>
      <c r="G26" s="27">
        <v>10</v>
      </c>
      <c r="H26" s="27">
        <v>37</v>
      </c>
      <c r="I26" s="27">
        <v>56</v>
      </c>
      <c r="J26" s="27">
        <v>62</v>
      </c>
      <c r="K26" s="27">
        <v>32</v>
      </c>
      <c r="L26" s="27">
        <v>30</v>
      </c>
      <c r="M26" s="27">
        <v>35</v>
      </c>
      <c r="N26" s="27">
        <v>43</v>
      </c>
      <c r="O26" s="27">
        <v>69</v>
      </c>
      <c r="P26" s="27">
        <v>48</v>
      </c>
      <c r="Q26" s="27">
        <v>51</v>
      </c>
      <c r="R26" s="27">
        <v>54</v>
      </c>
      <c r="S26" s="27">
        <v>64</v>
      </c>
      <c r="T26" s="27">
        <v>96</v>
      </c>
      <c r="U26" s="27">
        <v>33</v>
      </c>
      <c r="V26" s="27">
        <v>463</v>
      </c>
      <c r="W26" s="27">
        <v>214</v>
      </c>
      <c r="X26" s="27">
        <v>3</v>
      </c>
      <c r="Y26" s="317" t="s">
        <v>169</v>
      </c>
    </row>
    <row r="27" spans="1:25" s="150" customFormat="1" ht="14.25" customHeight="1">
      <c r="A27" s="148"/>
      <c r="B27" s="148" t="s">
        <v>172</v>
      </c>
      <c r="C27" s="149"/>
      <c r="D27" s="27">
        <v>1248</v>
      </c>
      <c r="E27" s="27">
        <v>31</v>
      </c>
      <c r="F27" s="27">
        <v>39</v>
      </c>
      <c r="G27" s="27">
        <v>33</v>
      </c>
      <c r="H27" s="27">
        <v>61</v>
      </c>
      <c r="I27" s="27">
        <v>66</v>
      </c>
      <c r="J27" s="27">
        <v>79</v>
      </c>
      <c r="K27" s="27">
        <v>77</v>
      </c>
      <c r="L27" s="27">
        <v>63</v>
      </c>
      <c r="M27" s="27">
        <v>63</v>
      </c>
      <c r="N27" s="27">
        <v>83</v>
      </c>
      <c r="O27" s="27">
        <v>106</v>
      </c>
      <c r="P27" s="27">
        <v>109</v>
      </c>
      <c r="Q27" s="27">
        <v>97</v>
      </c>
      <c r="R27" s="27">
        <v>99</v>
      </c>
      <c r="S27" s="27">
        <v>86</v>
      </c>
      <c r="T27" s="27">
        <v>156</v>
      </c>
      <c r="U27" s="27">
        <v>103</v>
      </c>
      <c r="V27" s="27">
        <v>804</v>
      </c>
      <c r="W27" s="27">
        <v>341</v>
      </c>
      <c r="X27" s="27">
        <v>1</v>
      </c>
      <c r="Y27" s="317" t="s">
        <v>172</v>
      </c>
    </row>
    <row r="28" spans="1:25" s="150" customFormat="1" ht="14.25" customHeight="1">
      <c r="A28" s="148"/>
      <c r="B28" s="148"/>
      <c r="C28" s="149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317"/>
    </row>
    <row r="29" spans="1:25" s="150" customFormat="1" ht="14.25" customHeight="1">
      <c r="A29" s="148"/>
      <c r="B29" s="148" t="s">
        <v>178</v>
      </c>
      <c r="C29" s="149"/>
      <c r="D29" s="27">
        <v>854</v>
      </c>
      <c r="E29" s="27">
        <v>20</v>
      </c>
      <c r="F29" s="27">
        <v>28</v>
      </c>
      <c r="G29" s="27">
        <v>38</v>
      </c>
      <c r="H29" s="27">
        <v>38</v>
      </c>
      <c r="I29" s="27">
        <v>42</v>
      </c>
      <c r="J29" s="27">
        <v>46</v>
      </c>
      <c r="K29" s="27">
        <v>38</v>
      </c>
      <c r="L29" s="27">
        <v>44</v>
      </c>
      <c r="M29" s="27">
        <v>46</v>
      </c>
      <c r="N29" s="27">
        <v>61</v>
      </c>
      <c r="O29" s="27">
        <v>85</v>
      </c>
      <c r="P29" s="27">
        <v>80</v>
      </c>
      <c r="Q29" s="27">
        <v>63</v>
      </c>
      <c r="R29" s="27">
        <v>53</v>
      </c>
      <c r="S29" s="27">
        <v>64</v>
      </c>
      <c r="T29" s="27">
        <v>108</v>
      </c>
      <c r="U29" s="27">
        <v>86</v>
      </c>
      <c r="V29" s="27">
        <v>543</v>
      </c>
      <c r="W29" s="27">
        <v>225</v>
      </c>
      <c r="X29" s="27" t="s">
        <v>566</v>
      </c>
      <c r="Y29" s="317" t="s">
        <v>178</v>
      </c>
    </row>
    <row r="30" spans="1:25" s="150" customFormat="1" ht="14.25" customHeight="1">
      <c r="A30" s="148"/>
      <c r="B30" s="148" t="s">
        <v>180</v>
      </c>
      <c r="C30" s="149"/>
      <c r="D30" s="27">
        <v>393</v>
      </c>
      <c r="E30" s="27">
        <v>10</v>
      </c>
      <c r="F30" s="27">
        <v>6</v>
      </c>
      <c r="G30" s="27">
        <v>8</v>
      </c>
      <c r="H30" s="27">
        <v>16</v>
      </c>
      <c r="I30" s="27">
        <v>13</v>
      </c>
      <c r="J30" s="27">
        <v>22</v>
      </c>
      <c r="K30" s="27">
        <v>30</v>
      </c>
      <c r="L30" s="27">
        <v>22</v>
      </c>
      <c r="M30" s="27">
        <v>15</v>
      </c>
      <c r="N30" s="27">
        <v>23</v>
      </c>
      <c r="O30" s="27">
        <v>40</v>
      </c>
      <c r="P30" s="27">
        <v>34</v>
      </c>
      <c r="Q30" s="27">
        <v>33</v>
      </c>
      <c r="R30" s="27">
        <v>36</v>
      </c>
      <c r="S30" s="27">
        <v>37</v>
      </c>
      <c r="T30" s="27">
        <v>48</v>
      </c>
      <c r="U30" s="27">
        <v>24</v>
      </c>
      <c r="V30" s="27">
        <v>248</v>
      </c>
      <c r="W30" s="27">
        <v>121</v>
      </c>
      <c r="X30" s="27">
        <v>1</v>
      </c>
      <c r="Y30" s="317" t="s">
        <v>180</v>
      </c>
    </row>
    <row r="31" spans="1:25" s="150" customFormat="1" ht="14.25" customHeight="1">
      <c r="A31" s="148"/>
      <c r="B31" s="148" t="s">
        <v>184</v>
      </c>
      <c r="C31" s="149"/>
      <c r="D31" s="27">
        <v>1883</v>
      </c>
      <c r="E31" s="27">
        <v>47</v>
      </c>
      <c r="F31" s="27">
        <v>49</v>
      </c>
      <c r="G31" s="27">
        <v>77</v>
      </c>
      <c r="H31" s="27">
        <v>95</v>
      </c>
      <c r="I31" s="27">
        <v>113</v>
      </c>
      <c r="J31" s="27">
        <v>137</v>
      </c>
      <c r="K31" s="27">
        <v>112</v>
      </c>
      <c r="L31" s="27">
        <v>89</v>
      </c>
      <c r="M31" s="27">
        <v>99</v>
      </c>
      <c r="N31" s="27">
        <v>152</v>
      </c>
      <c r="O31" s="27">
        <v>183</v>
      </c>
      <c r="P31" s="27">
        <v>168</v>
      </c>
      <c r="Q31" s="27">
        <v>147</v>
      </c>
      <c r="R31" s="27">
        <v>133</v>
      </c>
      <c r="S31" s="27">
        <v>112</v>
      </c>
      <c r="T31" s="27">
        <v>170</v>
      </c>
      <c r="U31" s="27">
        <v>173</v>
      </c>
      <c r="V31" s="27">
        <v>1295</v>
      </c>
      <c r="W31" s="27">
        <v>415</v>
      </c>
      <c r="X31" s="27">
        <v>4</v>
      </c>
      <c r="Y31" s="317" t="s">
        <v>184</v>
      </c>
    </row>
    <row r="32" spans="1:25" s="150" customFormat="1" ht="14.25" customHeight="1">
      <c r="A32" s="148"/>
      <c r="B32" s="148" t="s">
        <v>187</v>
      </c>
      <c r="C32" s="149"/>
      <c r="D32" s="27">
        <v>342</v>
      </c>
      <c r="E32" s="27">
        <v>7</v>
      </c>
      <c r="F32" s="27">
        <v>9</v>
      </c>
      <c r="G32" s="27">
        <v>7</v>
      </c>
      <c r="H32" s="27">
        <v>13</v>
      </c>
      <c r="I32" s="27">
        <v>11</v>
      </c>
      <c r="J32" s="27">
        <v>17</v>
      </c>
      <c r="K32" s="27">
        <v>23</v>
      </c>
      <c r="L32" s="27">
        <v>12</v>
      </c>
      <c r="M32" s="27">
        <v>12</v>
      </c>
      <c r="N32" s="27">
        <v>30</v>
      </c>
      <c r="O32" s="27">
        <v>31</v>
      </c>
      <c r="P32" s="27">
        <v>33</v>
      </c>
      <c r="Q32" s="27">
        <v>31</v>
      </c>
      <c r="R32" s="27">
        <v>27</v>
      </c>
      <c r="S32" s="27">
        <v>27</v>
      </c>
      <c r="T32" s="27">
        <v>52</v>
      </c>
      <c r="U32" s="27">
        <v>23</v>
      </c>
      <c r="V32" s="27">
        <v>213</v>
      </c>
      <c r="W32" s="27">
        <v>106</v>
      </c>
      <c r="X32" s="27" t="s">
        <v>566</v>
      </c>
      <c r="Y32" s="317" t="s">
        <v>187</v>
      </c>
    </row>
    <row r="33" spans="1:25" s="150" customFormat="1" ht="14.25" customHeight="1">
      <c r="A33" s="148"/>
      <c r="B33" s="148" t="s">
        <v>190</v>
      </c>
      <c r="C33" s="149"/>
      <c r="D33" s="27">
        <v>1634</v>
      </c>
      <c r="E33" s="27">
        <v>42</v>
      </c>
      <c r="F33" s="27">
        <v>59</v>
      </c>
      <c r="G33" s="27">
        <v>52</v>
      </c>
      <c r="H33" s="27">
        <v>66</v>
      </c>
      <c r="I33" s="27">
        <v>66</v>
      </c>
      <c r="J33" s="27">
        <v>79</v>
      </c>
      <c r="K33" s="27">
        <v>72</v>
      </c>
      <c r="L33" s="27">
        <v>77</v>
      </c>
      <c r="M33" s="27">
        <v>66</v>
      </c>
      <c r="N33" s="27">
        <v>125</v>
      </c>
      <c r="O33" s="27">
        <v>168</v>
      </c>
      <c r="P33" s="27">
        <v>146</v>
      </c>
      <c r="Q33" s="27">
        <v>150</v>
      </c>
      <c r="R33" s="27">
        <v>133</v>
      </c>
      <c r="S33" s="27">
        <v>128</v>
      </c>
      <c r="T33" s="27">
        <v>205</v>
      </c>
      <c r="U33" s="27">
        <v>153</v>
      </c>
      <c r="V33" s="27">
        <v>1015</v>
      </c>
      <c r="W33" s="27">
        <v>466</v>
      </c>
      <c r="X33" s="27">
        <v>8</v>
      </c>
      <c r="Y33" s="317" t="s">
        <v>190</v>
      </c>
    </row>
    <row r="34" spans="1:25" s="150" customFormat="1" ht="14.25" customHeight="1">
      <c r="A34" s="148"/>
      <c r="B34" s="148"/>
      <c r="C34" s="14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317"/>
    </row>
    <row r="35" spans="1:25" s="150" customFormat="1" ht="14.25" customHeight="1">
      <c r="A35" s="148"/>
      <c r="B35" s="148" t="s">
        <v>195</v>
      </c>
      <c r="C35" s="149"/>
      <c r="D35" s="27">
        <v>1139</v>
      </c>
      <c r="E35" s="27">
        <v>36</v>
      </c>
      <c r="F35" s="27">
        <v>33</v>
      </c>
      <c r="G35" s="27">
        <v>35</v>
      </c>
      <c r="H35" s="27">
        <v>58</v>
      </c>
      <c r="I35" s="27">
        <v>53</v>
      </c>
      <c r="J35" s="27">
        <v>87</v>
      </c>
      <c r="K35" s="27">
        <v>66</v>
      </c>
      <c r="L35" s="27">
        <v>58</v>
      </c>
      <c r="M35" s="27">
        <v>71</v>
      </c>
      <c r="N35" s="27">
        <v>75</v>
      </c>
      <c r="O35" s="27">
        <v>103</v>
      </c>
      <c r="P35" s="27">
        <v>105</v>
      </c>
      <c r="Q35" s="27">
        <v>96</v>
      </c>
      <c r="R35" s="27">
        <v>87</v>
      </c>
      <c r="S35" s="27">
        <v>61</v>
      </c>
      <c r="T35" s="27">
        <v>115</v>
      </c>
      <c r="U35" s="27">
        <v>104</v>
      </c>
      <c r="V35" s="27">
        <v>772</v>
      </c>
      <c r="W35" s="27">
        <v>263</v>
      </c>
      <c r="X35" s="27">
        <v>2</v>
      </c>
      <c r="Y35" s="317" t="s">
        <v>195</v>
      </c>
    </row>
    <row r="36" spans="1:25" s="150" customFormat="1" ht="14.25" customHeight="1">
      <c r="A36" s="148"/>
      <c r="B36" s="148" t="s">
        <v>198</v>
      </c>
      <c r="C36" s="149"/>
      <c r="D36" s="27">
        <v>1677</v>
      </c>
      <c r="E36" s="27">
        <v>31</v>
      </c>
      <c r="F36" s="27">
        <v>38</v>
      </c>
      <c r="G36" s="27">
        <v>56</v>
      </c>
      <c r="H36" s="27">
        <v>75</v>
      </c>
      <c r="I36" s="27">
        <v>86</v>
      </c>
      <c r="J36" s="27">
        <v>106</v>
      </c>
      <c r="K36" s="27">
        <v>65</v>
      </c>
      <c r="L36" s="27">
        <v>63</v>
      </c>
      <c r="M36" s="27">
        <v>69</v>
      </c>
      <c r="N36" s="27">
        <v>145</v>
      </c>
      <c r="O36" s="27">
        <v>173</v>
      </c>
      <c r="P36" s="27">
        <v>160</v>
      </c>
      <c r="Q36" s="27">
        <v>123</v>
      </c>
      <c r="R36" s="27">
        <v>149</v>
      </c>
      <c r="S36" s="27">
        <v>121</v>
      </c>
      <c r="T36" s="27">
        <v>217</v>
      </c>
      <c r="U36" s="27">
        <v>125</v>
      </c>
      <c r="V36" s="27">
        <v>1065</v>
      </c>
      <c r="W36" s="27">
        <v>487</v>
      </c>
      <c r="X36" s="27">
        <v>5</v>
      </c>
      <c r="Y36" s="317" t="s">
        <v>198</v>
      </c>
    </row>
    <row r="37" spans="1:25" s="150" customFormat="1" ht="14.25" customHeight="1">
      <c r="A37" s="148"/>
      <c r="B37" s="148" t="s">
        <v>202</v>
      </c>
      <c r="C37" s="149"/>
      <c r="D37" s="27">
        <v>945</v>
      </c>
      <c r="E37" s="27">
        <v>28</v>
      </c>
      <c r="F37" s="27">
        <v>28</v>
      </c>
      <c r="G37" s="27">
        <v>47</v>
      </c>
      <c r="H37" s="27">
        <v>45</v>
      </c>
      <c r="I37" s="27">
        <v>48</v>
      </c>
      <c r="J37" s="27">
        <v>60</v>
      </c>
      <c r="K37" s="27">
        <v>39</v>
      </c>
      <c r="L37" s="27">
        <v>47</v>
      </c>
      <c r="M37" s="27">
        <v>43</v>
      </c>
      <c r="N37" s="27">
        <v>77</v>
      </c>
      <c r="O37" s="27">
        <v>81</v>
      </c>
      <c r="P37" s="27">
        <v>74</v>
      </c>
      <c r="Q37" s="27">
        <v>91</v>
      </c>
      <c r="R37" s="27">
        <v>73</v>
      </c>
      <c r="S37" s="27">
        <v>63</v>
      </c>
      <c r="T37" s="27">
        <v>101</v>
      </c>
      <c r="U37" s="27">
        <v>103</v>
      </c>
      <c r="V37" s="27">
        <v>605</v>
      </c>
      <c r="W37" s="27">
        <v>237</v>
      </c>
      <c r="X37" s="27" t="s">
        <v>566</v>
      </c>
      <c r="Y37" s="317" t="s">
        <v>202</v>
      </c>
    </row>
    <row r="38" spans="1:25" s="150" customFormat="1" ht="14.25" customHeight="1">
      <c r="A38" s="148"/>
      <c r="B38" s="148" t="s">
        <v>206</v>
      </c>
      <c r="C38" s="149"/>
      <c r="D38" s="27">
        <v>1409</v>
      </c>
      <c r="E38" s="27">
        <v>47</v>
      </c>
      <c r="F38" s="27">
        <v>33</v>
      </c>
      <c r="G38" s="27">
        <v>57</v>
      </c>
      <c r="H38" s="27">
        <v>75</v>
      </c>
      <c r="I38" s="27">
        <v>68</v>
      </c>
      <c r="J38" s="27">
        <v>86</v>
      </c>
      <c r="K38" s="27">
        <v>80</v>
      </c>
      <c r="L38" s="27">
        <v>75</v>
      </c>
      <c r="M38" s="27">
        <v>83</v>
      </c>
      <c r="N38" s="27">
        <v>121</v>
      </c>
      <c r="O38" s="27">
        <v>121</v>
      </c>
      <c r="P38" s="27">
        <v>106</v>
      </c>
      <c r="Q38" s="27">
        <v>122</v>
      </c>
      <c r="R38" s="27">
        <v>122</v>
      </c>
      <c r="S38" s="27">
        <v>82</v>
      </c>
      <c r="T38" s="27">
        <v>131</v>
      </c>
      <c r="U38" s="27">
        <v>137</v>
      </c>
      <c r="V38" s="27">
        <v>937</v>
      </c>
      <c r="W38" s="27">
        <v>335</v>
      </c>
      <c r="X38" s="27">
        <v>6</v>
      </c>
      <c r="Y38" s="317" t="s">
        <v>206</v>
      </c>
    </row>
    <row r="39" spans="1:25" s="150" customFormat="1" ht="14.25" customHeight="1">
      <c r="A39" s="148"/>
      <c r="B39" s="148" t="s">
        <v>210</v>
      </c>
      <c r="C39" s="149"/>
      <c r="D39" s="27">
        <v>1909</v>
      </c>
      <c r="E39" s="27">
        <v>43</v>
      </c>
      <c r="F39" s="27">
        <v>38</v>
      </c>
      <c r="G39" s="27">
        <v>68</v>
      </c>
      <c r="H39" s="27">
        <v>89</v>
      </c>
      <c r="I39" s="27">
        <v>104</v>
      </c>
      <c r="J39" s="27">
        <v>108</v>
      </c>
      <c r="K39" s="27">
        <v>99</v>
      </c>
      <c r="L39" s="27">
        <v>80</v>
      </c>
      <c r="M39" s="27">
        <v>89</v>
      </c>
      <c r="N39" s="27">
        <v>144</v>
      </c>
      <c r="O39" s="27">
        <v>176</v>
      </c>
      <c r="P39" s="27">
        <v>157</v>
      </c>
      <c r="Q39" s="27">
        <v>183</v>
      </c>
      <c r="R39" s="27">
        <v>141</v>
      </c>
      <c r="S39" s="27">
        <v>159</v>
      </c>
      <c r="T39" s="27">
        <v>231</v>
      </c>
      <c r="U39" s="27">
        <v>149</v>
      </c>
      <c r="V39" s="27">
        <v>1229</v>
      </c>
      <c r="W39" s="27">
        <v>531</v>
      </c>
      <c r="X39" s="27">
        <v>4</v>
      </c>
      <c r="Y39" s="317" t="s">
        <v>210</v>
      </c>
    </row>
    <row r="40" spans="1:25" s="150" customFormat="1" ht="14.25" customHeight="1">
      <c r="A40" s="148"/>
      <c r="B40" s="148"/>
      <c r="C40" s="149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317"/>
    </row>
    <row r="41" spans="1:25" s="150" customFormat="1" ht="14.25" customHeight="1">
      <c r="A41" s="148"/>
      <c r="B41" s="148" t="s">
        <v>215</v>
      </c>
      <c r="C41" s="149"/>
      <c r="D41" s="27">
        <v>2884</v>
      </c>
      <c r="E41" s="27">
        <v>67</v>
      </c>
      <c r="F41" s="27">
        <v>86</v>
      </c>
      <c r="G41" s="27">
        <v>122</v>
      </c>
      <c r="H41" s="27">
        <v>141</v>
      </c>
      <c r="I41" s="27">
        <v>162</v>
      </c>
      <c r="J41" s="27">
        <v>139</v>
      </c>
      <c r="K41" s="27">
        <v>144</v>
      </c>
      <c r="L41" s="27">
        <v>128</v>
      </c>
      <c r="M41" s="27">
        <v>152</v>
      </c>
      <c r="N41" s="27">
        <v>228</v>
      </c>
      <c r="O41" s="27">
        <v>252</v>
      </c>
      <c r="P41" s="27">
        <v>246</v>
      </c>
      <c r="Q41" s="27">
        <v>240</v>
      </c>
      <c r="R41" s="27">
        <v>226</v>
      </c>
      <c r="S41" s="27">
        <v>206</v>
      </c>
      <c r="T41" s="27">
        <v>345</v>
      </c>
      <c r="U41" s="27">
        <v>275</v>
      </c>
      <c r="V41" s="27">
        <v>1832</v>
      </c>
      <c r="W41" s="27">
        <v>777</v>
      </c>
      <c r="X41" s="27">
        <v>2</v>
      </c>
      <c r="Y41" s="317" t="s">
        <v>215</v>
      </c>
    </row>
    <row r="42" spans="1:25" s="150" customFormat="1" ht="14.25" customHeight="1">
      <c r="A42" s="148"/>
      <c r="B42" s="148" t="s">
        <v>218</v>
      </c>
      <c r="C42" s="149"/>
      <c r="D42" s="27">
        <v>1406</v>
      </c>
      <c r="E42" s="27">
        <v>40</v>
      </c>
      <c r="F42" s="27">
        <v>33</v>
      </c>
      <c r="G42" s="27">
        <v>51</v>
      </c>
      <c r="H42" s="27">
        <v>60</v>
      </c>
      <c r="I42" s="27">
        <v>104</v>
      </c>
      <c r="J42" s="27">
        <v>101</v>
      </c>
      <c r="K42" s="27">
        <v>88</v>
      </c>
      <c r="L42" s="27">
        <v>73</v>
      </c>
      <c r="M42" s="27">
        <v>61</v>
      </c>
      <c r="N42" s="27">
        <v>95</v>
      </c>
      <c r="O42" s="27">
        <v>118</v>
      </c>
      <c r="P42" s="27">
        <v>119</v>
      </c>
      <c r="Q42" s="27">
        <v>117</v>
      </c>
      <c r="R42" s="27">
        <v>103</v>
      </c>
      <c r="S42" s="27">
        <v>95</v>
      </c>
      <c r="T42" s="27">
        <v>144</v>
      </c>
      <c r="U42" s="27">
        <v>124</v>
      </c>
      <c r="V42" s="27">
        <v>936</v>
      </c>
      <c r="W42" s="27">
        <v>342</v>
      </c>
      <c r="X42" s="27">
        <v>3</v>
      </c>
      <c r="Y42" s="317" t="s">
        <v>218</v>
      </c>
    </row>
    <row r="43" spans="1:25" s="150" customFormat="1" ht="14.25" customHeight="1">
      <c r="A43" s="148"/>
      <c r="B43" s="148" t="s">
        <v>222</v>
      </c>
      <c r="C43" s="149"/>
      <c r="D43" s="27">
        <v>8</v>
      </c>
      <c r="E43" s="27" t="s">
        <v>566</v>
      </c>
      <c r="F43" s="27" t="s">
        <v>566</v>
      </c>
      <c r="G43" s="27" t="s">
        <v>566</v>
      </c>
      <c r="H43" s="27">
        <v>1</v>
      </c>
      <c r="I43" s="27" t="s">
        <v>566</v>
      </c>
      <c r="J43" s="27" t="s">
        <v>566</v>
      </c>
      <c r="K43" s="27" t="s">
        <v>566</v>
      </c>
      <c r="L43" s="27" t="s">
        <v>566</v>
      </c>
      <c r="M43" s="27" t="s">
        <v>566</v>
      </c>
      <c r="N43" s="27">
        <v>1</v>
      </c>
      <c r="O43" s="27">
        <v>1</v>
      </c>
      <c r="P43" s="27">
        <v>1</v>
      </c>
      <c r="Q43" s="27">
        <v>3</v>
      </c>
      <c r="R43" s="27" t="s">
        <v>566</v>
      </c>
      <c r="S43" s="27" t="s">
        <v>566</v>
      </c>
      <c r="T43" s="27">
        <v>1</v>
      </c>
      <c r="U43" s="27" t="s">
        <v>566</v>
      </c>
      <c r="V43" s="27">
        <v>7</v>
      </c>
      <c r="W43" s="27">
        <v>1</v>
      </c>
      <c r="X43" s="27" t="s">
        <v>566</v>
      </c>
      <c r="Y43" s="317" t="s">
        <v>222</v>
      </c>
    </row>
    <row r="44" spans="1:25" s="150" customFormat="1" ht="14.25" customHeight="1">
      <c r="A44" s="148"/>
      <c r="B44" s="148" t="s">
        <v>226</v>
      </c>
      <c r="C44" s="149"/>
      <c r="D44" s="27">
        <v>689</v>
      </c>
      <c r="E44" s="27">
        <v>23</v>
      </c>
      <c r="F44" s="27">
        <v>26</v>
      </c>
      <c r="G44" s="27">
        <v>39</v>
      </c>
      <c r="H44" s="27">
        <v>39</v>
      </c>
      <c r="I44" s="27">
        <v>35</v>
      </c>
      <c r="J44" s="27">
        <v>35</v>
      </c>
      <c r="K44" s="27">
        <v>30</v>
      </c>
      <c r="L44" s="27">
        <v>43</v>
      </c>
      <c r="M44" s="27">
        <v>46</v>
      </c>
      <c r="N44" s="27">
        <v>53</v>
      </c>
      <c r="O44" s="27">
        <v>72</v>
      </c>
      <c r="P44" s="27">
        <v>37</v>
      </c>
      <c r="Q44" s="27">
        <v>44</v>
      </c>
      <c r="R44" s="27">
        <v>42</v>
      </c>
      <c r="S44" s="27">
        <v>39</v>
      </c>
      <c r="T44" s="27">
        <v>86</v>
      </c>
      <c r="U44" s="27">
        <v>88</v>
      </c>
      <c r="V44" s="27">
        <v>434</v>
      </c>
      <c r="W44" s="27">
        <v>167</v>
      </c>
      <c r="X44" s="27" t="s">
        <v>566</v>
      </c>
      <c r="Y44" s="317" t="s">
        <v>226</v>
      </c>
    </row>
    <row r="45" spans="1:25" s="150" customFormat="1" ht="14.25" customHeight="1">
      <c r="A45" s="148"/>
      <c r="B45" s="148" t="s">
        <v>229</v>
      </c>
      <c r="C45" s="149"/>
      <c r="D45" s="27">
        <v>959</v>
      </c>
      <c r="E45" s="27">
        <v>27</v>
      </c>
      <c r="F45" s="27">
        <v>38</v>
      </c>
      <c r="G45" s="27">
        <v>39</v>
      </c>
      <c r="H45" s="27">
        <v>66</v>
      </c>
      <c r="I45" s="27">
        <v>76</v>
      </c>
      <c r="J45" s="27">
        <v>77</v>
      </c>
      <c r="K45" s="27">
        <v>38</v>
      </c>
      <c r="L45" s="27">
        <v>38</v>
      </c>
      <c r="M45" s="27">
        <v>60</v>
      </c>
      <c r="N45" s="27">
        <v>86</v>
      </c>
      <c r="O45" s="27">
        <v>89</v>
      </c>
      <c r="P45" s="27">
        <v>70</v>
      </c>
      <c r="Q45" s="27">
        <v>57</v>
      </c>
      <c r="R45" s="27">
        <v>55</v>
      </c>
      <c r="S45" s="27">
        <v>58</v>
      </c>
      <c r="T45" s="27">
        <v>85</v>
      </c>
      <c r="U45" s="27">
        <v>104</v>
      </c>
      <c r="V45" s="27">
        <v>657</v>
      </c>
      <c r="W45" s="27">
        <v>198</v>
      </c>
      <c r="X45" s="27">
        <v>6</v>
      </c>
      <c r="Y45" s="317" t="s">
        <v>229</v>
      </c>
    </row>
    <row r="46" spans="1:25" s="150" customFormat="1" ht="14.25" customHeight="1">
      <c r="A46" s="148"/>
      <c r="B46" s="148"/>
      <c r="C46" s="149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317"/>
    </row>
    <row r="47" spans="1:25" s="150" customFormat="1" ht="14.25" customHeight="1">
      <c r="A47" s="148"/>
      <c r="B47" s="148" t="s">
        <v>233</v>
      </c>
      <c r="C47" s="149"/>
      <c r="D47" s="27">
        <v>2793</v>
      </c>
      <c r="E47" s="27">
        <v>106</v>
      </c>
      <c r="F47" s="27">
        <v>117</v>
      </c>
      <c r="G47" s="27">
        <v>194</v>
      </c>
      <c r="H47" s="27">
        <v>205</v>
      </c>
      <c r="I47" s="27">
        <v>233</v>
      </c>
      <c r="J47" s="27">
        <v>193</v>
      </c>
      <c r="K47" s="27">
        <v>163</v>
      </c>
      <c r="L47" s="27">
        <v>161</v>
      </c>
      <c r="M47" s="27">
        <v>245</v>
      </c>
      <c r="N47" s="27">
        <v>228</v>
      </c>
      <c r="O47" s="27">
        <v>269</v>
      </c>
      <c r="P47" s="27">
        <v>144</v>
      </c>
      <c r="Q47" s="27">
        <v>119</v>
      </c>
      <c r="R47" s="27">
        <v>145</v>
      </c>
      <c r="S47" s="27">
        <v>120</v>
      </c>
      <c r="T47" s="27">
        <v>151</v>
      </c>
      <c r="U47" s="27">
        <v>417</v>
      </c>
      <c r="V47" s="27">
        <v>1960</v>
      </c>
      <c r="W47" s="27">
        <v>416</v>
      </c>
      <c r="X47" s="27" t="s">
        <v>566</v>
      </c>
      <c r="Y47" s="317" t="s">
        <v>567</v>
      </c>
    </row>
    <row r="48" spans="1:25" s="150" customFormat="1" ht="14.25" customHeight="1">
      <c r="A48" s="148"/>
      <c r="B48" s="148" t="s">
        <v>236</v>
      </c>
      <c r="C48" s="149"/>
      <c r="D48" s="27">
        <v>1518</v>
      </c>
      <c r="E48" s="27">
        <v>57</v>
      </c>
      <c r="F48" s="27">
        <v>51</v>
      </c>
      <c r="G48" s="27">
        <v>91</v>
      </c>
      <c r="H48" s="27">
        <v>96</v>
      </c>
      <c r="I48" s="27">
        <v>125</v>
      </c>
      <c r="J48" s="27">
        <v>114</v>
      </c>
      <c r="K48" s="27">
        <v>77</v>
      </c>
      <c r="L48" s="27">
        <v>85</v>
      </c>
      <c r="M48" s="27">
        <v>111</v>
      </c>
      <c r="N48" s="27">
        <v>131</v>
      </c>
      <c r="O48" s="27">
        <v>113</v>
      </c>
      <c r="P48" s="27">
        <v>106</v>
      </c>
      <c r="Q48" s="27">
        <v>92</v>
      </c>
      <c r="R48" s="27">
        <v>101</v>
      </c>
      <c r="S48" s="27">
        <v>76</v>
      </c>
      <c r="T48" s="27">
        <v>92</v>
      </c>
      <c r="U48" s="27">
        <v>199</v>
      </c>
      <c r="V48" s="27">
        <v>1050</v>
      </c>
      <c r="W48" s="27">
        <v>269</v>
      </c>
      <c r="X48" s="27">
        <v>9</v>
      </c>
      <c r="Y48" s="317" t="s">
        <v>568</v>
      </c>
    </row>
    <row r="49" spans="1:25" s="150" customFormat="1" ht="14.25" customHeight="1">
      <c r="A49" s="148"/>
      <c r="B49" s="148" t="s">
        <v>240</v>
      </c>
      <c r="C49" s="149"/>
      <c r="D49" s="27">
        <v>1796</v>
      </c>
      <c r="E49" s="27">
        <v>59</v>
      </c>
      <c r="F49" s="27">
        <v>71</v>
      </c>
      <c r="G49" s="27">
        <v>78</v>
      </c>
      <c r="H49" s="27">
        <v>99</v>
      </c>
      <c r="I49" s="27">
        <v>308</v>
      </c>
      <c r="J49" s="27">
        <v>178</v>
      </c>
      <c r="K49" s="27">
        <v>114</v>
      </c>
      <c r="L49" s="27">
        <v>117</v>
      </c>
      <c r="M49" s="27">
        <v>123</v>
      </c>
      <c r="N49" s="27">
        <v>106</v>
      </c>
      <c r="O49" s="27">
        <v>130</v>
      </c>
      <c r="P49" s="27">
        <v>87</v>
      </c>
      <c r="Q49" s="27">
        <v>94</v>
      </c>
      <c r="R49" s="27">
        <v>87</v>
      </c>
      <c r="S49" s="27">
        <v>70</v>
      </c>
      <c r="T49" s="27">
        <v>75</v>
      </c>
      <c r="U49" s="27">
        <v>208</v>
      </c>
      <c r="V49" s="27">
        <v>1356</v>
      </c>
      <c r="W49" s="27">
        <v>232</v>
      </c>
      <c r="X49" s="27">
        <v>15</v>
      </c>
      <c r="Y49" s="317" t="s">
        <v>569</v>
      </c>
    </row>
    <row r="50" spans="1:25" s="150" customFormat="1" ht="14.25" customHeight="1">
      <c r="A50" s="148"/>
      <c r="B50" s="148" t="s">
        <v>244</v>
      </c>
      <c r="C50" s="149"/>
      <c r="D50" s="27">
        <v>428</v>
      </c>
      <c r="E50" s="27">
        <v>20</v>
      </c>
      <c r="F50" s="27">
        <v>20</v>
      </c>
      <c r="G50" s="27">
        <v>25</v>
      </c>
      <c r="H50" s="27">
        <v>26</v>
      </c>
      <c r="I50" s="27">
        <v>25</v>
      </c>
      <c r="J50" s="27">
        <v>46</v>
      </c>
      <c r="K50" s="27">
        <v>31</v>
      </c>
      <c r="L50" s="27">
        <v>29</v>
      </c>
      <c r="M50" s="27">
        <v>23</v>
      </c>
      <c r="N50" s="27">
        <v>31</v>
      </c>
      <c r="O50" s="27">
        <v>40</v>
      </c>
      <c r="P50" s="27">
        <v>25</v>
      </c>
      <c r="Q50" s="27">
        <v>20</v>
      </c>
      <c r="R50" s="27">
        <v>18</v>
      </c>
      <c r="S50" s="27">
        <v>19</v>
      </c>
      <c r="T50" s="27">
        <v>30</v>
      </c>
      <c r="U50" s="27">
        <v>65</v>
      </c>
      <c r="V50" s="27">
        <v>296</v>
      </c>
      <c r="W50" s="27">
        <v>67</v>
      </c>
      <c r="X50" s="27">
        <v>1</v>
      </c>
      <c r="Y50" s="317" t="s">
        <v>244</v>
      </c>
    </row>
    <row r="51" spans="1:25" s="150" customFormat="1" ht="14.25" customHeight="1">
      <c r="A51" s="148"/>
      <c r="B51" s="148" t="s">
        <v>248</v>
      </c>
      <c r="C51" s="149"/>
      <c r="D51" s="27">
        <v>1698</v>
      </c>
      <c r="E51" s="27">
        <v>58</v>
      </c>
      <c r="F51" s="27">
        <v>55</v>
      </c>
      <c r="G51" s="27">
        <v>69</v>
      </c>
      <c r="H51" s="27">
        <v>97</v>
      </c>
      <c r="I51" s="27">
        <v>128</v>
      </c>
      <c r="J51" s="27">
        <v>108</v>
      </c>
      <c r="K51" s="27">
        <v>102</v>
      </c>
      <c r="L51" s="27">
        <v>93</v>
      </c>
      <c r="M51" s="27">
        <v>90</v>
      </c>
      <c r="N51" s="27">
        <v>106</v>
      </c>
      <c r="O51" s="27">
        <v>151</v>
      </c>
      <c r="P51" s="27">
        <v>120</v>
      </c>
      <c r="Q51" s="27">
        <v>130</v>
      </c>
      <c r="R51" s="27">
        <v>125</v>
      </c>
      <c r="S51" s="27">
        <v>101</v>
      </c>
      <c r="T51" s="27">
        <v>165</v>
      </c>
      <c r="U51" s="27">
        <v>182</v>
      </c>
      <c r="V51" s="27">
        <v>1125</v>
      </c>
      <c r="W51" s="27">
        <v>391</v>
      </c>
      <c r="X51" s="27">
        <v>2</v>
      </c>
      <c r="Y51" s="317" t="s">
        <v>248</v>
      </c>
    </row>
    <row r="52" spans="1:25" s="150" customFormat="1" ht="12" customHeight="1">
      <c r="A52" s="148"/>
      <c r="B52" s="148"/>
      <c r="C52" s="149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317"/>
    </row>
    <row r="53" spans="1:25" s="150" customFormat="1" ht="14.25" customHeight="1">
      <c r="A53" s="148"/>
      <c r="B53" s="148" t="s">
        <v>253</v>
      </c>
      <c r="C53" s="149"/>
      <c r="D53" s="27">
        <v>2764</v>
      </c>
      <c r="E53" s="27">
        <v>143</v>
      </c>
      <c r="F53" s="27">
        <v>159</v>
      </c>
      <c r="G53" s="27">
        <v>206</v>
      </c>
      <c r="H53" s="27">
        <v>179</v>
      </c>
      <c r="I53" s="27">
        <v>134</v>
      </c>
      <c r="J53" s="27">
        <v>173</v>
      </c>
      <c r="K53" s="27">
        <v>181</v>
      </c>
      <c r="L53" s="27">
        <v>182</v>
      </c>
      <c r="M53" s="27">
        <v>213</v>
      </c>
      <c r="N53" s="27">
        <v>226</v>
      </c>
      <c r="O53" s="27">
        <v>241</v>
      </c>
      <c r="P53" s="27">
        <v>175</v>
      </c>
      <c r="Q53" s="27">
        <v>146</v>
      </c>
      <c r="R53" s="27">
        <v>163</v>
      </c>
      <c r="S53" s="27">
        <v>116</v>
      </c>
      <c r="T53" s="27">
        <v>127</v>
      </c>
      <c r="U53" s="27">
        <v>508</v>
      </c>
      <c r="V53" s="27">
        <v>1850</v>
      </c>
      <c r="W53" s="27">
        <v>406</v>
      </c>
      <c r="X53" s="27">
        <v>3</v>
      </c>
      <c r="Y53" s="317" t="s">
        <v>253</v>
      </c>
    </row>
    <row r="54" spans="1:25" s="150" customFormat="1" ht="14.25" customHeight="1">
      <c r="A54" s="148"/>
      <c r="B54" s="148" t="s">
        <v>256</v>
      </c>
      <c r="C54" s="149"/>
      <c r="D54" s="27">
        <v>3398</v>
      </c>
      <c r="E54" s="27">
        <v>192</v>
      </c>
      <c r="F54" s="27">
        <v>215</v>
      </c>
      <c r="G54" s="27">
        <v>170</v>
      </c>
      <c r="H54" s="27">
        <v>171</v>
      </c>
      <c r="I54" s="27">
        <v>203</v>
      </c>
      <c r="J54" s="27">
        <v>249</v>
      </c>
      <c r="K54" s="27">
        <v>260</v>
      </c>
      <c r="L54" s="27">
        <v>255</v>
      </c>
      <c r="M54" s="27">
        <v>221</v>
      </c>
      <c r="N54" s="27">
        <v>256</v>
      </c>
      <c r="O54" s="27">
        <v>253</v>
      </c>
      <c r="P54" s="27">
        <v>210</v>
      </c>
      <c r="Q54" s="27">
        <v>200</v>
      </c>
      <c r="R54" s="27">
        <v>179</v>
      </c>
      <c r="S54" s="27">
        <v>149</v>
      </c>
      <c r="T54" s="27">
        <v>215</v>
      </c>
      <c r="U54" s="27">
        <v>577</v>
      </c>
      <c r="V54" s="27">
        <v>2278</v>
      </c>
      <c r="W54" s="27">
        <v>543</v>
      </c>
      <c r="X54" s="283">
        <v>27</v>
      </c>
      <c r="Y54" s="317" t="s">
        <v>256</v>
      </c>
    </row>
    <row r="55" spans="1:25" s="150" customFormat="1" ht="14.25" customHeight="1">
      <c r="A55" s="148"/>
      <c r="B55" s="148" t="s">
        <v>259</v>
      </c>
      <c r="C55" s="149"/>
      <c r="D55" s="27">
        <v>2125</v>
      </c>
      <c r="E55" s="27">
        <v>76</v>
      </c>
      <c r="F55" s="27">
        <v>92</v>
      </c>
      <c r="G55" s="27">
        <v>80</v>
      </c>
      <c r="H55" s="27">
        <v>167</v>
      </c>
      <c r="I55" s="27">
        <v>246</v>
      </c>
      <c r="J55" s="27">
        <v>149</v>
      </c>
      <c r="K55" s="27">
        <v>123</v>
      </c>
      <c r="L55" s="27">
        <v>140</v>
      </c>
      <c r="M55" s="27">
        <v>142</v>
      </c>
      <c r="N55" s="27">
        <v>140</v>
      </c>
      <c r="O55" s="27">
        <v>144</v>
      </c>
      <c r="P55" s="27">
        <v>123</v>
      </c>
      <c r="Q55" s="27">
        <v>100</v>
      </c>
      <c r="R55" s="27">
        <v>144</v>
      </c>
      <c r="S55" s="27">
        <v>113</v>
      </c>
      <c r="T55" s="27">
        <v>146</v>
      </c>
      <c r="U55" s="27">
        <v>248</v>
      </c>
      <c r="V55" s="27">
        <v>1474</v>
      </c>
      <c r="W55" s="27">
        <v>403</v>
      </c>
      <c r="X55" s="283">
        <v>5</v>
      </c>
      <c r="Y55" s="317" t="s">
        <v>259</v>
      </c>
    </row>
    <row r="56" spans="1:25" s="150" customFormat="1" ht="10.5" customHeight="1">
      <c r="A56" s="155"/>
      <c r="B56" s="155"/>
      <c r="C56" s="156"/>
      <c r="D56" s="191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7"/>
      <c r="Y56" s="320"/>
    </row>
    <row r="57" spans="2:26" ht="18.75" customHeight="1">
      <c r="B57" s="138" t="s">
        <v>570</v>
      </c>
      <c r="Z57" s="150"/>
    </row>
    <row r="58" ht="11.25">
      <c r="Z58" s="150"/>
    </row>
    <row r="59" ht="11.25">
      <c r="Z59" s="150"/>
    </row>
    <row r="60" ht="11.25">
      <c r="Z60" s="150"/>
    </row>
    <row r="61" ht="11.25">
      <c r="Z61" s="150"/>
    </row>
    <row r="62" ht="11.25">
      <c r="Z62" s="150"/>
    </row>
    <row r="63" ht="11.25">
      <c r="Z63" s="150"/>
    </row>
    <row r="64" ht="11.25">
      <c r="Z64" s="150"/>
    </row>
    <row r="65" ht="11.25">
      <c r="Z65" s="150"/>
    </row>
    <row r="66" ht="11.25">
      <c r="Z66" s="150"/>
    </row>
    <row r="67" ht="11.25">
      <c r="Z67" s="150"/>
    </row>
    <row r="68" ht="11.25">
      <c r="Z68" s="321"/>
    </row>
    <row r="69" ht="11.25">
      <c r="Z69" s="321"/>
    </row>
    <row r="70" ht="11.25">
      <c r="Z70" s="321"/>
    </row>
    <row r="71" ht="11.25">
      <c r="Z71" s="321"/>
    </row>
  </sheetData>
  <mergeCells count="21">
    <mergeCell ref="H3:H4"/>
    <mergeCell ref="K3:K4"/>
    <mergeCell ref="J3:J4"/>
    <mergeCell ref="Y3:Y4"/>
    <mergeCell ref="I3:I4"/>
    <mergeCell ref="T3:T4"/>
    <mergeCell ref="O3:O4"/>
    <mergeCell ref="U3:W3"/>
    <mergeCell ref="L3:L4"/>
    <mergeCell ref="M3:M4"/>
    <mergeCell ref="N3:N4"/>
    <mergeCell ref="A9:C9"/>
    <mergeCell ref="R3:R4"/>
    <mergeCell ref="S3:S4"/>
    <mergeCell ref="P3:P4"/>
    <mergeCell ref="Q3:Q4"/>
    <mergeCell ref="F3:F4"/>
    <mergeCell ref="G3:G4"/>
    <mergeCell ref="A3:C4"/>
    <mergeCell ref="D3:D4"/>
    <mergeCell ref="E3:E4"/>
  </mergeCells>
  <printOptions/>
  <pageMargins left="0.49" right="0.36" top="0.48" bottom="0.83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138" customWidth="1"/>
    <col min="2" max="2" width="11.625" style="138" customWidth="1"/>
    <col min="3" max="3" width="1.00390625" style="138" customWidth="1"/>
    <col min="4" max="6" width="7.875" style="138" customWidth="1"/>
    <col min="7" max="8" width="7.875" style="142" customWidth="1"/>
    <col min="9" max="20" width="7.875" style="138" customWidth="1"/>
    <col min="21" max="24" width="7.75390625" style="138" customWidth="1"/>
    <col min="25" max="25" width="9.00390625" style="314" customWidth="1"/>
    <col min="26" max="16384" width="9.00390625" style="138" customWidth="1"/>
  </cols>
  <sheetData>
    <row r="1" ht="21.75" customHeight="1">
      <c r="B1" s="313" t="s">
        <v>434</v>
      </c>
    </row>
    <row r="2" ht="15" customHeight="1"/>
    <row r="3" spans="1:25" ht="17.25" customHeight="1">
      <c r="A3" s="168" t="s">
        <v>331</v>
      </c>
      <c r="B3" s="168"/>
      <c r="C3" s="168"/>
      <c r="D3" s="322" t="s">
        <v>346</v>
      </c>
      <c r="E3" s="322" t="s">
        <v>425</v>
      </c>
      <c r="F3" s="322" t="s">
        <v>550</v>
      </c>
      <c r="G3" s="322" t="s">
        <v>551</v>
      </c>
      <c r="H3" s="322" t="s">
        <v>552</v>
      </c>
      <c r="I3" s="322" t="s">
        <v>553</v>
      </c>
      <c r="J3" s="322" t="s">
        <v>554</v>
      </c>
      <c r="K3" s="322" t="s">
        <v>555</v>
      </c>
      <c r="L3" s="322" t="s">
        <v>556</v>
      </c>
      <c r="M3" s="322" t="s">
        <v>557</v>
      </c>
      <c r="N3" s="322" t="s">
        <v>558</v>
      </c>
      <c r="O3" s="322" t="s">
        <v>559</v>
      </c>
      <c r="P3" s="322" t="s">
        <v>560</v>
      </c>
      <c r="Q3" s="322" t="s">
        <v>561</v>
      </c>
      <c r="R3" s="322" t="s">
        <v>562</v>
      </c>
      <c r="S3" s="322" t="s">
        <v>563</v>
      </c>
      <c r="T3" s="322" t="s">
        <v>426</v>
      </c>
      <c r="U3" s="194" t="s">
        <v>427</v>
      </c>
      <c r="V3" s="195"/>
      <c r="W3" s="323"/>
      <c r="X3" s="66" t="s">
        <v>428</v>
      </c>
      <c r="Y3" s="214" t="s">
        <v>429</v>
      </c>
    </row>
    <row r="4" spans="1:25" ht="17.25" customHeight="1">
      <c r="A4" s="213"/>
      <c r="B4" s="213"/>
      <c r="C4" s="213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5" t="s">
        <v>430</v>
      </c>
      <c r="V4" s="325" t="s">
        <v>431</v>
      </c>
      <c r="W4" s="325" t="s">
        <v>432</v>
      </c>
      <c r="X4" s="196" t="s">
        <v>433</v>
      </c>
      <c r="Y4" s="215"/>
    </row>
    <row r="5" spans="1:25" s="150" customFormat="1" ht="14.25" customHeight="1">
      <c r="A5" s="143"/>
      <c r="B5" s="143"/>
      <c r="C5" s="144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316"/>
    </row>
    <row r="6" spans="1:25" s="150" customFormat="1" ht="14.25" customHeight="1">
      <c r="A6" s="148"/>
      <c r="B6" s="148" t="s">
        <v>106</v>
      </c>
      <c r="C6" s="149"/>
      <c r="D6" s="27">
        <v>1984</v>
      </c>
      <c r="E6" s="27">
        <v>63</v>
      </c>
      <c r="F6" s="27">
        <v>78</v>
      </c>
      <c r="G6" s="27">
        <v>109</v>
      </c>
      <c r="H6" s="27">
        <v>155</v>
      </c>
      <c r="I6" s="27">
        <v>221</v>
      </c>
      <c r="J6" s="27">
        <v>127</v>
      </c>
      <c r="K6" s="27">
        <v>97</v>
      </c>
      <c r="L6" s="27">
        <v>108</v>
      </c>
      <c r="M6" s="27">
        <v>128</v>
      </c>
      <c r="N6" s="27">
        <v>130</v>
      </c>
      <c r="O6" s="27">
        <v>144</v>
      </c>
      <c r="P6" s="27">
        <v>109</v>
      </c>
      <c r="Q6" s="27">
        <v>133</v>
      </c>
      <c r="R6" s="27">
        <v>129</v>
      </c>
      <c r="S6" s="27">
        <v>116</v>
      </c>
      <c r="T6" s="27">
        <v>137</v>
      </c>
      <c r="U6" s="27">
        <v>250</v>
      </c>
      <c r="V6" s="27">
        <v>1352</v>
      </c>
      <c r="W6" s="27">
        <v>382</v>
      </c>
      <c r="X6" s="27">
        <v>8</v>
      </c>
      <c r="Y6" s="317" t="s">
        <v>106</v>
      </c>
    </row>
    <row r="7" spans="1:25" s="150" customFormat="1" ht="14.25" customHeight="1">
      <c r="A7" s="148"/>
      <c r="B7" s="148" t="s">
        <v>109</v>
      </c>
      <c r="C7" s="149"/>
      <c r="D7" s="27">
        <v>2224</v>
      </c>
      <c r="E7" s="27">
        <v>78</v>
      </c>
      <c r="F7" s="27">
        <v>70</v>
      </c>
      <c r="G7" s="27">
        <v>73</v>
      </c>
      <c r="H7" s="27">
        <v>162</v>
      </c>
      <c r="I7" s="27">
        <v>266</v>
      </c>
      <c r="J7" s="27">
        <v>167</v>
      </c>
      <c r="K7" s="27">
        <v>115</v>
      </c>
      <c r="L7" s="27">
        <v>117</v>
      </c>
      <c r="M7" s="27">
        <v>135</v>
      </c>
      <c r="N7" s="27">
        <v>163</v>
      </c>
      <c r="O7" s="27">
        <v>176</v>
      </c>
      <c r="P7" s="27">
        <v>145</v>
      </c>
      <c r="Q7" s="27">
        <v>121</v>
      </c>
      <c r="R7" s="27">
        <v>114</v>
      </c>
      <c r="S7" s="27">
        <v>139</v>
      </c>
      <c r="T7" s="27">
        <v>183</v>
      </c>
      <c r="U7" s="27">
        <v>221</v>
      </c>
      <c r="V7" s="27">
        <v>1567</v>
      </c>
      <c r="W7" s="27">
        <v>436</v>
      </c>
      <c r="X7" s="27">
        <v>7</v>
      </c>
      <c r="Y7" s="317" t="s">
        <v>109</v>
      </c>
    </row>
    <row r="8" spans="1:25" s="150" customFormat="1" ht="14.25" customHeight="1">
      <c r="A8" s="148"/>
      <c r="B8" s="148" t="s">
        <v>112</v>
      </c>
      <c r="C8" s="149"/>
      <c r="D8" s="27">
        <v>3094</v>
      </c>
      <c r="E8" s="27">
        <v>106</v>
      </c>
      <c r="F8" s="27">
        <v>101</v>
      </c>
      <c r="G8" s="27">
        <v>127</v>
      </c>
      <c r="H8" s="27">
        <v>140</v>
      </c>
      <c r="I8" s="27">
        <v>134</v>
      </c>
      <c r="J8" s="27">
        <v>177</v>
      </c>
      <c r="K8" s="27">
        <v>187</v>
      </c>
      <c r="L8" s="27">
        <v>151</v>
      </c>
      <c r="M8" s="27">
        <v>168</v>
      </c>
      <c r="N8" s="27">
        <v>211</v>
      </c>
      <c r="O8" s="27">
        <v>256</v>
      </c>
      <c r="P8" s="27">
        <v>225</v>
      </c>
      <c r="Q8" s="27">
        <v>226</v>
      </c>
      <c r="R8" s="27">
        <v>228</v>
      </c>
      <c r="S8" s="27">
        <v>193</v>
      </c>
      <c r="T8" s="27">
        <v>464</v>
      </c>
      <c r="U8" s="27">
        <v>334</v>
      </c>
      <c r="V8" s="27">
        <v>1875</v>
      </c>
      <c r="W8" s="27">
        <v>885</v>
      </c>
      <c r="X8" s="27" t="s">
        <v>274</v>
      </c>
      <c r="Y8" s="317" t="s">
        <v>112</v>
      </c>
    </row>
    <row r="9" spans="1:25" s="150" customFormat="1" ht="14.25" customHeight="1">
      <c r="A9" s="148"/>
      <c r="B9" s="148" t="s">
        <v>115</v>
      </c>
      <c r="C9" s="326"/>
      <c r="D9" s="27">
        <v>2282</v>
      </c>
      <c r="E9" s="27">
        <v>52</v>
      </c>
      <c r="F9" s="27">
        <v>75</v>
      </c>
      <c r="G9" s="27">
        <v>86</v>
      </c>
      <c r="H9" s="27">
        <v>102</v>
      </c>
      <c r="I9" s="27">
        <v>93</v>
      </c>
      <c r="J9" s="27">
        <v>116</v>
      </c>
      <c r="K9" s="27">
        <v>105</v>
      </c>
      <c r="L9" s="27">
        <v>127</v>
      </c>
      <c r="M9" s="27">
        <v>141</v>
      </c>
      <c r="N9" s="27">
        <v>173</v>
      </c>
      <c r="O9" s="27">
        <v>211</v>
      </c>
      <c r="P9" s="27">
        <v>200</v>
      </c>
      <c r="Q9" s="27">
        <v>179</v>
      </c>
      <c r="R9" s="27">
        <v>199</v>
      </c>
      <c r="S9" s="27">
        <v>163</v>
      </c>
      <c r="T9" s="27">
        <v>260</v>
      </c>
      <c r="U9" s="27">
        <v>213</v>
      </c>
      <c r="V9" s="27">
        <v>1447</v>
      </c>
      <c r="W9" s="27">
        <v>622</v>
      </c>
      <c r="X9" s="27">
        <v>1</v>
      </c>
      <c r="Y9" s="317" t="s">
        <v>115</v>
      </c>
    </row>
    <row r="10" spans="1:25" s="150" customFormat="1" ht="14.25" customHeight="1">
      <c r="A10" s="148"/>
      <c r="B10" s="148" t="s">
        <v>118</v>
      </c>
      <c r="C10" s="149"/>
      <c r="D10" s="27">
        <v>2773</v>
      </c>
      <c r="E10" s="27">
        <v>59</v>
      </c>
      <c r="F10" s="27">
        <v>72</v>
      </c>
      <c r="G10" s="27">
        <v>109</v>
      </c>
      <c r="H10" s="27">
        <v>105</v>
      </c>
      <c r="I10" s="27">
        <v>134</v>
      </c>
      <c r="J10" s="27">
        <v>154</v>
      </c>
      <c r="K10" s="27">
        <v>110</v>
      </c>
      <c r="L10" s="27">
        <v>125</v>
      </c>
      <c r="M10" s="27">
        <v>143</v>
      </c>
      <c r="N10" s="27">
        <v>197</v>
      </c>
      <c r="O10" s="27">
        <v>245</v>
      </c>
      <c r="P10" s="27">
        <v>246</v>
      </c>
      <c r="Q10" s="27">
        <v>208</v>
      </c>
      <c r="R10" s="27">
        <v>248</v>
      </c>
      <c r="S10" s="27">
        <v>221</v>
      </c>
      <c r="T10" s="27">
        <v>397</v>
      </c>
      <c r="U10" s="27">
        <v>240</v>
      </c>
      <c r="V10" s="27">
        <v>1667</v>
      </c>
      <c r="W10" s="27">
        <v>866</v>
      </c>
      <c r="X10" s="27">
        <v>1</v>
      </c>
      <c r="Y10" s="317" t="s">
        <v>118</v>
      </c>
    </row>
    <row r="11" spans="1:25" s="150" customFormat="1" ht="14.25" customHeight="1">
      <c r="A11" s="148"/>
      <c r="B11" s="148"/>
      <c r="C11" s="149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317"/>
    </row>
    <row r="12" spans="1:25" s="150" customFormat="1" ht="14.25" customHeight="1">
      <c r="A12" s="148"/>
      <c r="B12" s="148" t="s">
        <v>122</v>
      </c>
      <c r="C12" s="149"/>
      <c r="D12" s="27">
        <v>2186</v>
      </c>
      <c r="E12" s="27">
        <v>80</v>
      </c>
      <c r="F12" s="27">
        <v>76</v>
      </c>
      <c r="G12" s="27">
        <v>98</v>
      </c>
      <c r="H12" s="27">
        <v>101</v>
      </c>
      <c r="I12" s="27">
        <v>142</v>
      </c>
      <c r="J12" s="27">
        <v>141</v>
      </c>
      <c r="K12" s="27">
        <v>110</v>
      </c>
      <c r="L12" s="27">
        <v>112</v>
      </c>
      <c r="M12" s="27">
        <v>137</v>
      </c>
      <c r="N12" s="27">
        <v>149</v>
      </c>
      <c r="O12" s="27">
        <v>195</v>
      </c>
      <c r="P12" s="27">
        <v>165</v>
      </c>
      <c r="Q12" s="27">
        <v>164</v>
      </c>
      <c r="R12" s="27">
        <v>157</v>
      </c>
      <c r="S12" s="27">
        <v>147</v>
      </c>
      <c r="T12" s="27">
        <v>212</v>
      </c>
      <c r="U12" s="27">
        <v>254</v>
      </c>
      <c r="V12" s="27">
        <v>1416</v>
      </c>
      <c r="W12" s="27">
        <v>516</v>
      </c>
      <c r="X12" s="27">
        <v>3</v>
      </c>
      <c r="Y12" s="317" t="s">
        <v>122</v>
      </c>
    </row>
    <row r="13" spans="1:25" s="150" customFormat="1" ht="14.25" customHeight="1">
      <c r="A13" s="148"/>
      <c r="B13" s="148" t="s">
        <v>126</v>
      </c>
      <c r="C13" s="149"/>
      <c r="D13" s="27">
        <v>1092</v>
      </c>
      <c r="E13" s="27">
        <v>32</v>
      </c>
      <c r="F13" s="27">
        <v>38</v>
      </c>
      <c r="G13" s="27">
        <v>28</v>
      </c>
      <c r="H13" s="27">
        <v>59</v>
      </c>
      <c r="I13" s="27">
        <v>53</v>
      </c>
      <c r="J13" s="27">
        <v>88</v>
      </c>
      <c r="K13" s="27">
        <v>61</v>
      </c>
      <c r="L13" s="27">
        <v>71</v>
      </c>
      <c r="M13" s="27">
        <v>49</v>
      </c>
      <c r="N13" s="27">
        <v>69</v>
      </c>
      <c r="O13" s="27">
        <v>118</v>
      </c>
      <c r="P13" s="27">
        <v>85</v>
      </c>
      <c r="Q13" s="27">
        <v>69</v>
      </c>
      <c r="R13" s="27">
        <v>95</v>
      </c>
      <c r="S13" s="27">
        <v>81</v>
      </c>
      <c r="T13" s="27">
        <v>96</v>
      </c>
      <c r="U13" s="27">
        <v>98</v>
      </c>
      <c r="V13" s="27">
        <v>722</v>
      </c>
      <c r="W13" s="27">
        <v>272</v>
      </c>
      <c r="X13" s="27">
        <v>1</v>
      </c>
      <c r="Y13" s="317" t="s">
        <v>126</v>
      </c>
    </row>
    <row r="14" spans="1:25" s="150" customFormat="1" ht="14.25" customHeight="1">
      <c r="A14" s="148"/>
      <c r="B14" s="148" t="s">
        <v>130</v>
      </c>
      <c r="C14" s="149"/>
      <c r="D14" s="27">
        <v>1500</v>
      </c>
      <c r="E14" s="27">
        <v>42</v>
      </c>
      <c r="F14" s="27">
        <v>48</v>
      </c>
      <c r="G14" s="27">
        <v>51</v>
      </c>
      <c r="H14" s="27">
        <v>77</v>
      </c>
      <c r="I14" s="27">
        <v>79</v>
      </c>
      <c r="J14" s="27">
        <v>115</v>
      </c>
      <c r="K14" s="27">
        <v>81</v>
      </c>
      <c r="L14" s="27">
        <v>79</v>
      </c>
      <c r="M14" s="27">
        <v>107</v>
      </c>
      <c r="N14" s="27">
        <v>111</v>
      </c>
      <c r="O14" s="27">
        <v>134</v>
      </c>
      <c r="P14" s="27">
        <v>109</v>
      </c>
      <c r="Q14" s="27">
        <v>115</v>
      </c>
      <c r="R14" s="27">
        <v>108</v>
      </c>
      <c r="S14" s="27">
        <v>101</v>
      </c>
      <c r="T14" s="27">
        <v>143</v>
      </c>
      <c r="U14" s="27">
        <v>141</v>
      </c>
      <c r="V14" s="27">
        <v>1007</v>
      </c>
      <c r="W14" s="27">
        <v>352</v>
      </c>
      <c r="X14" s="27">
        <v>3</v>
      </c>
      <c r="Y14" s="317" t="s">
        <v>130</v>
      </c>
    </row>
    <row r="15" spans="1:25" s="150" customFormat="1" ht="14.25" customHeight="1">
      <c r="A15" s="148"/>
      <c r="B15" s="148" t="s">
        <v>135</v>
      </c>
      <c r="C15" s="149"/>
      <c r="D15" s="27">
        <v>2402</v>
      </c>
      <c r="E15" s="27">
        <v>88</v>
      </c>
      <c r="F15" s="27">
        <v>110</v>
      </c>
      <c r="G15" s="27">
        <v>122</v>
      </c>
      <c r="H15" s="27">
        <v>110</v>
      </c>
      <c r="I15" s="27">
        <v>124</v>
      </c>
      <c r="J15" s="27">
        <v>149</v>
      </c>
      <c r="K15" s="27">
        <v>150</v>
      </c>
      <c r="L15" s="27">
        <v>127</v>
      </c>
      <c r="M15" s="27">
        <v>150</v>
      </c>
      <c r="N15" s="27">
        <v>178</v>
      </c>
      <c r="O15" s="27">
        <v>202</v>
      </c>
      <c r="P15" s="27">
        <v>181</v>
      </c>
      <c r="Q15" s="27">
        <v>161</v>
      </c>
      <c r="R15" s="27">
        <v>169</v>
      </c>
      <c r="S15" s="27">
        <v>156</v>
      </c>
      <c r="T15" s="27">
        <v>225</v>
      </c>
      <c r="U15" s="27">
        <v>320</v>
      </c>
      <c r="V15" s="27">
        <v>1532</v>
      </c>
      <c r="W15" s="27">
        <v>550</v>
      </c>
      <c r="X15" s="27">
        <v>1</v>
      </c>
      <c r="Y15" s="317" t="s">
        <v>135</v>
      </c>
    </row>
    <row r="16" spans="1:25" s="150" customFormat="1" ht="14.25" customHeight="1">
      <c r="A16" s="148"/>
      <c r="B16" s="148" t="s">
        <v>138</v>
      </c>
      <c r="C16" s="149"/>
      <c r="D16" s="27">
        <v>2475</v>
      </c>
      <c r="E16" s="27">
        <v>72</v>
      </c>
      <c r="F16" s="27">
        <v>71</v>
      </c>
      <c r="G16" s="27">
        <v>147</v>
      </c>
      <c r="H16" s="27">
        <v>218</v>
      </c>
      <c r="I16" s="27">
        <v>105</v>
      </c>
      <c r="J16" s="27">
        <v>138</v>
      </c>
      <c r="K16" s="27">
        <v>79</v>
      </c>
      <c r="L16" s="27">
        <v>111</v>
      </c>
      <c r="M16" s="27">
        <v>201</v>
      </c>
      <c r="N16" s="27">
        <v>192</v>
      </c>
      <c r="O16" s="27">
        <v>210</v>
      </c>
      <c r="P16" s="27">
        <v>166</v>
      </c>
      <c r="Q16" s="27">
        <v>187</v>
      </c>
      <c r="R16" s="27">
        <v>176</v>
      </c>
      <c r="S16" s="27">
        <v>164</v>
      </c>
      <c r="T16" s="27">
        <v>238</v>
      </c>
      <c r="U16" s="27">
        <v>290</v>
      </c>
      <c r="V16" s="27">
        <v>1607</v>
      </c>
      <c r="W16" s="27">
        <v>578</v>
      </c>
      <c r="X16" s="27">
        <v>3</v>
      </c>
      <c r="Y16" s="317" t="s">
        <v>138</v>
      </c>
    </row>
    <row r="17" spans="1:25" s="150" customFormat="1" ht="14.25" customHeight="1">
      <c r="A17" s="148"/>
      <c r="B17" s="148"/>
      <c r="C17" s="149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317"/>
    </row>
    <row r="18" spans="1:25" s="150" customFormat="1" ht="14.25" customHeight="1">
      <c r="A18" s="148"/>
      <c r="B18" s="148" t="s">
        <v>143</v>
      </c>
      <c r="C18" s="149"/>
      <c r="D18" s="27">
        <v>1585</v>
      </c>
      <c r="E18" s="27">
        <v>42</v>
      </c>
      <c r="F18" s="27">
        <v>52</v>
      </c>
      <c r="G18" s="27">
        <v>39</v>
      </c>
      <c r="H18" s="27">
        <v>172</v>
      </c>
      <c r="I18" s="27">
        <v>107</v>
      </c>
      <c r="J18" s="27">
        <v>124</v>
      </c>
      <c r="K18" s="27">
        <v>90</v>
      </c>
      <c r="L18" s="27">
        <v>69</v>
      </c>
      <c r="M18" s="27">
        <v>96</v>
      </c>
      <c r="N18" s="27">
        <v>102</v>
      </c>
      <c r="O18" s="27">
        <v>121</v>
      </c>
      <c r="P18" s="27">
        <v>112</v>
      </c>
      <c r="Q18" s="27">
        <v>104</v>
      </c>
      <c r="R18" s="27">
        <v>92</v>
      </c>
      <c r="S18" s="27">
        <v>106</v>
      </c>
      <c r="T18" s="27">
        <v>157</v>
      </c>
      <c r="U18" s="27">
        <v>133</v>
      </c>
      <c r="V18" s="27">
        <v>1097</v>
      </c>
      <c r="W18" s="27">
        <v>355</v>
      </c>
      <c r="X18" s="27">
        <v>4</v>
      </c>
      <c r="Y18" s="317" t="s">
        <v>143</v>
      </c>
    </row>
    <row r="19" spans="1:25" s="150" customFormat="1" ht="14.25" customHeight="1">
      <c r="A19" s="148"/>
      <c r="B19" s="148" t="s">
        <v>147</v>
      </c>
      <c r="C19" s="149"/>
      <c r="D19" s="27">
        <v>2076</v>
      </c>
      <c r="E19" s="27">
        <v>54</v>
      </c>
      <c r="F19" s="27">
        <v>50</v>
      </c>
      <c r="G19" s="27">
        <v>60</v>
      </c>
      <c r="H19" s="27">
        <v>88</v>
      </c>
      <c r="I19" s="27">
        <v>100</v>
      </c>
      <c r="J19" s="27">
        <v>147</v>
      </c>
      <c r="K19" s="27">
        <v>109</v>
      </c>
      <c r="L19" s="27">
        <v>97</v>
      </c>
      <c r="M19" s="27">
        <v>115</v>
      </c>
      <c r="N19" s="27">
        <v>148</v>
      </c>
      <c r="O19" s="27">
        <v>198</v>
      </c>
      <c r="P19" s="27">
        <v>159</v>
      </c>
      <c r="Q19" s="27">
        <v>162</v>
      </c>
      <c r="R19" s="27">
        <v>154</v>
      </c>
      <c r="S19" s="27">
        <v>164</v>
      </c>
      <c r="T19" s="27">
        <v>271</v>
      </c>
      <c r="U19" s="27">
        <v>164</v>
      </c>
      <c r="V19" s="27">
        <v>1323</v>
      </c>
      <c r="W19" s="27">
        <v>589</v>
      </c>
      <c r="X19" s="27">
        <v>3</v>
      </c>
      <c r="Y19" s="317" t="s">
        <v>147</v>
      </c>
    </row>
    <row r="20" spans="1:25" s="150" customFormat="1" ht="14.25" customHeight="1">
      <c r="A20" s="148"/>
      <c r="B20" s="148" t="s">
        <v>151</v>
      </c>
      <c r="C20" s="149"/>
      <c r="D20" s="27">
        <v>1300</v>
      </c>
      <c r="E20" s="27">
        <v>73</v>
      </c>
      <c r="F20" s="27">
        <v>67</v>
      </c>
      <c r="G20" s="27">
        <v>59</v>
      </c>
      <c r="H20" s="27">
        <v>75</v>
      </c>
      <c r="I20" s="27">
        <v>68</v>
      </c>
      <c r="J20" s="27">
        <v>81</v>
      </c>
      <c r="K20" s="27">
        <v>96</v>
      </c>
      <c r="L20" s="27">
        <v>98</v>
      </c>
      <c r="M20" s="27">
        <v>91</v>
      </c>
      <c r="N20" s="27">
        <v>95</v>
      </c>
      <c r="O20" s="27">
        <v>114</v>
      </c>
      <c r="P20" s="27">
        <v>103</v>
      </c>
      <c r="Q20" s="27">
        <v>57</v>
      </c>
      <c r="R20" s="27">
        <v>49</v>
      </c>
      <c r="S20" s="27">
        <v>65</v>
      </c>
      <c r="T20" s="27">
        <v>109</v>
      </c>
      <c r="U20" s="27">
        <v>199</v>
      </c>
      <c r="V20" s="27">
        <v>878</v>
      </c>
      <c r="W20" s="27">
        <v>223</v>
      </c>
      <c r="X20" s="27" t="s">
        <v>274</v>
      </c>
      <c r="Y20" s="317" t="s">
        <v>151</v>
      </c>
    </row>
    <row r="21" spans="1:25" s="150" customFormat="1" ht="14.25" customHeight="1">
      <c r="A21" s="148"/>
      <c r="B21" s="148" t="s">
        <v>155</v>
      </c>
      <c r="C21" s="149"/>
      <c r="D21" s="27">
        <v>1990</v>
      </c>
      <c r="E21" s="27">
        <v>62</v>
      </c>
      <c r="F21" s="27">
        <v>57</v>
      </c>
      <c r="G21" s="27">
        <v>70</v>
      </c>
      <c r="H21" s="27">
        <v>96</v>
      </c>
      <c r="I21" s="27">
        <v>133</v>
      </c>
      <c r="J21" s="27">
        <v>150</v>
      </c>
      <c r="K21" s="27">
        <v>107</v>
      </c>
      <c r="L21" s="27">
        <v>106</v>
      </c>
      <c r="M21" s="27">
        <v>120</v>
      </c>
      <c r="N21" s="27">
        <v>159</v>
      </c>
      <c r="O21" s="27">
        <v>184</v>
      </c>
      <c r="P21" s="27">
        <v>106</v>
      </c>
      <c r="Q21" s="27">
        <v>129</v>
      </c>
      <c r="R21" s="27">
        <v>151</v>
      </c>
      <c r="S21" s="27">
        <v>159</v>
      </c>
      <c r="T21" s="27">
        <v>201</v>
      </c>
      <c r="U21" s="27">
        <v>189</v>
      </c>
      <c r="V21" s="27">
        <v>1290</v>
      </c>
      <c r="W21" s="27">
        <v>511</v>
      </c>
      <c r="X21" s="27">
        <v>10</v>
      </c>
      <c r="Y21" s="317" t="s">
        <v>155</v>
      </c>
    </row>
    <row r="22" spans="1:25" s="150" customFormat="1" ht="14.25" customHeight="1">
      <c r="A22" s="148"/>
      <c r="B22" s="148" t="s">
        <v>158</v>
      </c>
      <c r="C22" s="149"/>
      <c r="D22" s="27">
        <v>928</v>
      </c>
      <c r="E22" s="27">
        <v>42</v>
      </c>
      <c r="F22" s="27">
        <v>48</v>
      </c>
      <c r="G22" s="27">
        <v>59</v>
      </c>
      <c r="H22" s="27">
        <v>66</v>
      </c>
      <c r="I22" s="27">
        <v>48</v>
      </c>
      <c r="J22" s="27">
        <v>65</v>
      </c>
      <c r="K22" s="27">
        <v>51</v>
      </c>
      <c r="L22" s="27">
        <v>82</v>
      </c>
      <c r="M22" s="27">
        <v>68</v>
      </c>
      <c r="N22" s="27">
        <v>77</v>
      </c>
      <c r="O22" s="27">
        <v>81</v>
      </c>
      <c r="P22" s="27">
        <v>40</v>
      </c>
      <c r="Q22" s="27">
        <v>40</v>
      </c>
      <c r="R22" s="27">
        <v>57</v>
      </c>
      <c r="S22" s="27">
        <v>52</v>
      </c>
      <c r="T22" s="27">
        <v>52</v>
      </c>
      <c r="U22" s="27">
        <v>149</v>
      </c>
      <c r="V22" s="27">
        <v>618</v>
      </c>
      <c r="W22" s="27">
        <v>161</v>
      </c>
      <c r="X22" s="27" t="s">
        <v>274</v>
      </c>
      <c r="Y22" s="317" t="s">
        <v>158</v>
      </c>
    </row>
    <row r="23" spans="1:25" s="150" customFormat="1" ht="14.25" customHeight="1">
      <c r="A23" s="148"/>
      <c r="B23" s="148"/>
      <c r="C23" s="149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317"/>
    </row>
    <row r="24" spans="1:25" s="150" customFormat="1" ht="14.25" customHeight="1">
      <c r="A24" s="148"/>
      <c r="B24" s="148" t="s">
        <v>163</v>
      </c>
      <c r="C24" s="149"/>
      <c r="D24" s="27">
        <v>2997</v>
      </c>
      <c r="E24" s="27">
        <v>105</v>
      </c>
      <c r="F24" s="27">
        <v>125</v>
      </c>
      <c r="G24" s="27">
        <v>175</v>
      </c>
      <c r="H24" s="27">
        <v>157</v>
      </c>
      <c r="I24" s="27">
        <v>143</v>
      </c>
      <c r="J24" s="27">
        <v>161</v>
      </c>
      <c r="K24" s="27">
        <v>158</v>
      </c>
      <c r="L24" s="27">
        <v>195</v>
      </c>
      <c r="M24" s="27">
        <v>180</v>
      </c>
      <c r="N24" s="27">
        <v>237</v>
      </c>
      <c r="O24" s="27">
        <v>248</v>
      </c>
      <c r="P24" s="27">
        <v>215</v>
      </c>
      <c r="Q24" s="27">
        <v>210</v>
      </c>
      <c r="R24" s="27">
        <v>206</v>
      </c>
      <c r="S24" s="27">
        <v>205</v>
      </c>
      <c r="T24" s="27">
        <v>277</v>
      </c>
      <c r="U24" s="27">
        <v>405</v>
      </c>
      <c r="V24" s="27">
        <v>1904</v>
      </c>
      <c r="W24" s="27">
        <v>688</v>
      </c>
      <c r="X24" s="27">
        <v>1</v>
      </c>
      <c r="Y24" s="317" t="s">
        <v>163</v>
      </c>
    </row>
    <row r="25" spans="1:25" s="150" customFormat="1" ht="14.25" customHeight="1">
      <c r="A25" s="148"/>
      <c r="B25" s="148" t="s">
        <v>167</v>
      </c>
      <c r="C25" s="149"/>
      <c r="D25" s="27">
        <v>2807</v>
      </c>
      <c r="E25" s="27">
        <v>66</v>
      </c>
      <c r="F25" s="27">
        <v>99</v>
      </c>
      <c r="G25" s="27">
        <v>166</v>
      </c>
      <c r="H25" s="27">
        <v>257</v>
      </c>
      <c r="I25" s="27">
        <v>188</v>
      </c>
      <c r="J25" s="27">
        <v>161</v>
      </c>
      <c r="K25" s="27">
        <v>145</v>
      </c>
      <c r="L25" s="27">
        <v>151</v>
      </c>
      <c r="M25" s="27">
        <v>199</v>
      </c>
      <c r="N25" s="27">
        <v>233</v>
      </c>
      <c r="O25" s="27">
        <v>235</v>
      </c>
      <c r="P25" s="27">
        <v>194</v>
      </c>
      <c r="Q25" s="27">
        <v>168</v>
      </c>
      <c r="R25" s="27">
        <v>186</v>
      </c>
      <c r="S25" s="27">
        <v>148</v>
      </c>
      <c r="T25" s="27">
        <v>211</v>
      </c>
      <c r="U25" s="27">
        <v>331</v>
      </c>
      <c r="V25" s="27">
        <v>1931</v>
      </c>
      <c r="W25" s="27">
        <v>545</v>
      </c>
      <c r="X25" s="27">
        <v>3</v>
      </c>
      <c r="Y25" s="317" t="s">
        <v>167</v>
      </c>
    </row>
    <row r="26" spans="1:25" s="150" customFormat="1" ht="14.25" customHeight="1">
      <c r="A26" s="148"/>
      <c r="B26" s="148" t="s">
        <v>170</v>
      </c>
      <c r="C26" s="149"/>
      <c r="D26" s="27">
        <v>1796</v>
      </c>
      <c r="E26" s="27">
        <v>50</v>
      </c>
      <c r="F26" s="27">
        <v>58</v>
      </c>
      <c r="G26" s="27">
        <v>76</v>
      </c>
      <c r="H26" s="27">
        <v>52</v>
      </c>
      <c r="I26" s="27">
        <v>181</v>
      </c>
      <c r="J26" s="27">
        <v>295</v>
      </c>
      <c r="K26" s="27">
        <v>200</v>
      </c>
      <c r="L26" s="27">
        <v>167</v>
      </c>
      <c r="M26" s="27">
        <v>138</v>
      </c>
      <c r="N26" s="27">
        <v>159</v>
      </c>
      <c r="O26" s="27">
        <v>159</v>
      </c>
      <c r="P26" s="27">
        <v>96</v>
      </c>
      <c r="Q26" s="27">
        <v>54</v>
      </c>
      <c r="R26" s="27">
        <v>38</v>
      </c>
      <c r="S26" s="27">
        <v>32</v>
      </c>
      <c r="T26" s="27">
        <v>41</v>
      </c>
      <c r="U26" s="27">
        <v>184</v>
      </c>
      <c r="V26" s="27">
        <v>1501</v>
      </c>
      <c r="W26" s="27">
        <v>111</v>
      </c>
      <c r="X26" s="27">
        <v>7</v>
      </c>
      <c r="Y26" s="317" t="s">
        <v>170</v>
      </c>
    </row>
    <row r="27" spans="1:25" s="150" customFormat="1" ht="14.25" customHeight="1">
      <c r="A27" s="148"/>
      <c r="B27" s="148" t="s">
        <v>173</v>
      </c>
      <c r="C27" s="149"/>
      <c r="D27" s="27">
        <v>1573</v>
      </c>
      <c r="E27" s="27">
        <v>102</v>
      </c>
      <c r="F27" s="27">
        <v>100</v>
      </c>
      <c r="G27" s="27">
        <v>103</v>
      </c>
      <c r="H27" s="27">
        <v>76</v>
      </c>
      <c r="I27" s="27">
        <v>67</v>
      </c>
      <c r="J27" s="27">
        <v>118</v>
      </c>
      <c r="K27" s="27">
        <v>136</v>
      </c>
      <c r="L27" s="27">
        <v>135</v>
      </c>
      <c r="M27" s="27">
        <v>127</v>
      </c>
      <c r="N27" s="27">
        <v>120</v>
      </c>
      <c r="O27" s="27">
        <v>128</v>
      </c>
      <c r="P27" s="27">
        <v>78</v>
      </c>
      <c r="Q27" s="27">
        <v>61</v>
      </c>
      <c r="R27" s="27">
        <v>72</v>
      </c>
      <c r="S27" s="27">
        <v>70</v>
      </c>
      <c r="T27" s="27">
        <v>80</v>
      </c>
      <c r="U27" s="27">
        <v>305</v>
      </c>
      <c r="V27" s="27">
        <v>1046</v>
      </c>
      <c r="W27" s="27">
        <v>222</v>
      </c>
      <c r="X27" s="27" t="s">
        <v>274</v>
      </c>
      <c r="Y27" s="317" t="s">
        <v>173</v>
      </c>
    </row>
    <row r="28" spans="1:25" s="150" customFormat="1" ht="14.25" customHeight="1">
      <c r="A28" s="148"/>
      <c r="B28" s="148" t="s">
        <v>175</v>
      </c>
      <c r="C28" s="149"/>
      <c r="D28" s="27">
        <v>3610</v>
      </c>
      <c r="E28" s="27">
        <v>119</v>
      </c>
      <c r="F28" s="27">
        <v>140</v>
      </c>
      <c r="G28" s="27">
        <v>146</v>
      </c>
      <c r="H28" s="27">
        <v>279</v>
      </c>
      <c r="I28" s="27">
        <v>244</v>
      </c>
      <c r="J28" s="27">
        <v>216</v>
      </c>
      <c r="K28" s="27">
        <v>200</v>
      </c>
      <c r="L28" s="27">
        <v>201</v>
      </c>
      <c r="M28" s="27">
        <v>210</v>
      </c>
      <c r="N28" s="27">
        <v>257</v>
      </c>
      <c r="O28" s="27">
        <v>350</v>
      </c>
      <c r="P28" s="27">
        <v>245</v>
      </c>
      <c r="Q28" s="27">
        <v>228</v>
      </c>
      <c r="R28" s="27">
        <v>219</v>
      </c>
      <c r="S28" s="27">
        <v>213</v>
      </c>
      <c r="T28" s="27">
        <v>343</v>
      </c>
      <c r="U28" s="27">
        <v>405</v>
      </c>
      <c r="V28" s="27">
        <v>2430</v>
      </c>
      <c r="W28" s="27">
        <v>775</v>
      </c>
      <c r="X28" s="27">
        <v>5</v>
      </c>
      <c r="Y28" s="317" t="s">
        <v>175</v>
      </c>
    </row>
    <row r="29" spans="1:25" s="150" customFormat="1" ht="14.25" customHeight="1">
      <c r="A29" s="148"/>
      <c r="B29" s="148"/>
      <c r="C29" s="149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317"/>
    </row>
    <row r="30" spans="1:25" s="150" customFormat="1" ht="14.25" customHeight="1">
      <c r="A30" s="148"/>
      <c r="B30" s="148" t="s">
        <v>181</v>
      </c>
      <c r="C30" s="149"/>
      <c r="D30" s="27">
        <v>2043</v>
      </c>
      <c r="E30" s="27">
        <v>91</v>
      </c>
      <c r="F30" s="27">
        <v>77</v>
      </c>
      <c r="G30" s="27">
        <v>96</v>
      </c>
      <c r="H30" s="27">
        <v>141</v>
      </c>
      <c r="I30" s="27">
        <v>165</v>
      </c>
      <c r="J30" s="27">
        <v>192</v>
      </c>
      <c r="K30" s="27">
        <v>179</v>
      </c>
      <c r="L30" s="27">
        <v>120</v>
      </c>
      <c r="M30" s="27">
        <v>134</v>
      </c>
      <c r="N30" s="27">
        <v>128</v>
      </c>
      <c r="O30" s="27">
        <v>154</v>
      </c>
      <c r="P30" s="27">
        <v>105</v>
      </c>
      <c r="Q30" s="27">
        <v>102</v>
      </c>
      <c r="R30" s="27">
        <v>125</v>
      </c>
      <c r="S30" s="27">
        <v>107</v>
      </c>
      <c r="T30" s="27">
        <v>125</v>
      </c>
      <c r="U30" s="27">
        <v>264</v>
      </c>
      <c r="V30" s="27">
        <v>1420</v>
      </c>
      <c r="W30" s="27">
        <v>357</v>
      </c>
      <c r="X30" s="27">
        <v>6</v>
      </c>
      <c r="Y30" s="317" t="s">
        <v>181</v>
      </c>
    </row>
    <row r="31" spans="1:25" s="150" customFormat="1" ht="14.25" customHeight="1">
      <c r="A31" s="148"/>
      <c r="B31" s="148"/>
      <c r="C31" s="149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317"/>
    </row>
    <row r="32" spans="1:25" s="319" customFormat="1" ht="14.25" customHeight="1">
      <c r="A32" s="216" t="s">
        <v>342</v>
      </c>
      <c r="B32" s="216"/>
      <c r="C32" s="217"/>
      <c r="D32" s="33">
        <f>SUM(D34:D55,'第8表-3'!D6:D24)</f>
        <v>57443</v>
      </c>
      <c r="E32" s="33">
        <f>SUM(E34:E55,'第8表-3'!E6:E24)</f>
        <v>2017</v>
      </c>
      <c r="F32" s="33">
        <f>SUM(F34:F55,'第8表-3'!F6:F24)</f>
        <v>2341</v>
      </c>
      <c r="G32" s="33">
        <f>SUM(G34:G55,'第8表-3'!G6:G24)</f>
        <v>2957</v>
      </c>
      <c r="H32" s="33">
        <f>SUM(H34:H55,'第8表-3'!H6:H24)</f>
        <v>4225</v>
      </c>
      <c r="I32" s="33">
        <f>SUM(I34:I55,'第8表-3'!I6:I24)</f>
        <v>3418</v>
      </c>
      <c r="J32" s="33">
        <f>SUM(J34:J55,'第8表-3'!J6:J24)</f>
        <v>3435</v>
      </c>
      <c r="K32" s="33">
        <f>SUM(K34:K55,'第8表-3'!K6:K24)</f>
        <v>3088</v>
      </c>
      <c r="L32" s="33">
        <f>SUM(L34:L55,'第8表-3'!L6:L24)</f>
        <v>3176</v>
      </c>
      <c r="M32" s="33">
        <f>SUM(M34:M55,'第8表-3'!M6:M24)</f>
        <v>3446</v>
      </c>
      <c r="N32" s="33">
        <f>SUM(N34:N55,'第8表-3'!N6:N24)</f>
        <v>4313</v>
      </c>
      <c r="O32" s="33">
        <f>SUM(O34:O55,'第8表-3'!O6:O24)</f>
        <v>5207</v>
      </c>
      <c r="P32" s="33">
        <f>SUM(P34:P55,'第8表-3'!P6:P24)</f>
        <v>4080</v>
      </c>
      <c r="Q32" s="33">
        <f>SUM(Q34:Q55,'第8表-3'!Q6:Q24)</f>
        <v>3975</v>
      </c>
      <c r="R32" s="33">
        <f>SUM(R34:R55,'第8表-3'!R6:R24)</f>
        <v>4013</v>
      </c>
      <c r="S32" s="33">
        <f>SUM(S34:S55,'第8表-3'!S6:S24)</f>
        <v>3200</v>
      </c>
      <c r="T32" s="33">
        <f>SUM(T34:T55,'第8表-3'!T6:T24)</f>
        <v>4552</v>
      </c>
      <c r="U32" s="33">
        <f>SUM(U34:U55,'第8表-3'!U6:U24)</f>
        <v>7315</v>
      </c>
      <c r="V32" s="33">
        <f>SUM(V34:V55,'第8表-3'!V6:V24)</f>
        <v>38363</v>
      </c>
      <c r="W32" s="33">
        <f>SUM(W34:W55,'第8表-3'!W6:W24)</f>
        <v>11765</v>
      </c>
      <c r="X32" s="33">
        <f>SUM(X34:X55,'第8表-3'!X6:X24)</f>
        <v>89</v>
      </c>
      <c r="Y32" s="318" t="s">
        <v>571</v>
      </c>
    </row>
    <row r="33" spans="1:25" s="150" customFormat="1" ht="14.25" customHeight="1">
      <c r="A33" s="148"/>
      <c r="B33" s="148"/>
      <c r="C33" s="149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317"/>
    </row>
    <row r="34" spans="1:25" s="150" customFormat="1" ht="14.25" customHeight="1">
      <c r="A34" s="148"/>
      <c r="B34" s="148" t="s">
        <v>192</v>
      </c>
      <c r="C34" s="149"/>
      <c r="D34" s="27">
        <v>5819</v>
      </c>
      <c r="E34" s="27">
        <v>186</v>
      </c>
      <c r="F34" s="27">
        <v>237</v>
      </c>
      <c r="G34" s="27">
        <v>259</v>
      </c>
      <c r="H34" s="27">
        <v>358</v>
      </c>
      <c r="I34" s="27">
        <v>346</v>
      </c>
      <c r="J34" s="27">
        <v>397</v>
      </c>
      <c r="K34" s="27">
        <v>298</v>
      </c>
      <c r="L34" s="27">
        <v>312</v>
      </c>
      <c r="M34" s="27">
        <v>369</v>
      </c>
      <c r="N34" s="27">
        <v>430</v>
      </c>
      <c r="O34" s="27">
        <v>513</v>
      </c>
      <c r="P34" s="27">
        <v>409</v>
      </c>
      <c r="Q34" s="27">
        <v>415</v>
      </c>
      <c r="R34" s="27">
        <v>471</v>
      </c>
      <c r="S34" s="27">
        <v>371</v>
      </c>
      <c r="T34" s="27">
        <v>448</v>
      </c>
      <c r="U34" s="27">
        <v>682</v>
      </c>
      <c r="V34" s="27">
        <v>3847</v>
      </c>
      <c r="W34" s="27">
        <v>1290</v>
      </c>
      <c r="X34" s="27">
        <v>1</v>
      </c>
      <c r="Y34" s="317" t="s">
        <v>192</v>
      </c>
    </row>
    <row r="35" spans="1:25" s="150" customFormat="1" ht="14.25" customHeight="1">
      <c r="A35" s="148"/>
      <c r="B35" s="148" t="s">
        <v>196</v>
      </c>
      <c r="C35" s="149"/>
      <c r="D35" s="27">
        <v>1940</v>
      </c>
      <c r="E35" s="27">
        <v>70</v>
      </c>
      <c r="F35" s="27">
        <v>70</v>
      </c>
      <c r="G35" s="27">
        <v>98</v>
      </c>
      <c r="H35" s="27">
        <v>117</v>
      </c>
      <c r="I35" s="27">
        <v>88</v>
      </c>
      <c r="J35" s="27">
        <v>114</v>
      </c>
      <c r="K35" s="27">
        <v>93</v>
      </c>
      <c r="L35" s="27">
        <v>104</v>
      </c>
      <c r="M35" s="27">
        <v>127</v>
      </c>
      <c r="N35" s="27">
        <v>161</v>
      </c>
      <c r="O35" s="27">
        <v>203</v>
      </c>
      <c r="P35" s="27">
        <v>163</v>
      </c>
      <c r="Q35" s="27">
        <v>142</v>
      </c>
      <c r="R35" s="27">
        <v>127</v>
      </c>
      <c r="S35" s="27">
        <v>112</v>
      </c>
      <c r="T35" s="27">
        <v>151</v>
      </c>
      <c r="U35" s="27">
        <v>238</v>
      </c>
      <c r="V35" s="27">
        <v>1312</v>
      </c>
      <c r="W35" s="27">
        <v>390</v>
      </c>
      <c r="X35" s="27">
        <v>2</v>
      </c>
      <c r="Y35" s="317" t="s">
        <v>196</v>
      </c>
    </row>
    <row r="36" spans="1:25" s="150" customFormat="1" ht="14.25" customHeight="1">
      <c r="A36" s="148"/>
      <c r="B36" s="148" t="s">
        <v>199</v>
      </c>
      <c r="C36" s="149"/>
      <c r="D36" s="27">
        <v>1301</v>
      </c>
      <c r="E36" s="27">
        <v>141</v>
      </c>
      <c r="F36" s="27">
        <v>121</v>
      </c>
      <c r="G36" s="27">
        <v>79</v>
      </c>
      <c r="H36" s="27">
        <v>63</v>
      </c>
      <c r="I36" s="27">
        <v>80</v>
      </c>
      <c r="J36" s="27">
        <v>160</v>
      </c>
      <c r="K36" s="27">
        <v>169</v>
      </c>
      <c r="L36" s="27">
        <v>165</v>
      </c>
      <c r="M36" s="27">
        <v>97</v>
      </c>
      <c r="N36" s="27">
        <v>80</v>
      </c>
      <c r="O36" s="27">
        <v>69</v>
      </c>
      <c r="P36" s="27">
        <v>32</v>
      </c>
      <c r="Q36" s="27">
        <v>17</v>
      </c>
      <c r="R36" s="27">
        <v>12</v>
      </c>
      <c r="S36" s="27">
        <v>12</v>
      </c>
      <c r="T36" s="27">
        <v>4</v>
      </c>
      <c r="U36" s="27">
        <v>341</v>
      </c>
      <c r="V36" s="27">
        <v>932</v>
      </c>
      <c r="W36" s="27">
        <v>28</v>
      </c>
      <c r="X36" s="27">
        <v>1</v>
      </c>
      <c r="Y36" s="317" t="s">
        <v>199</v>
      </c>
    </row>
    <row r="37" spans="1:25" s="150" customFormat="1" ht="14.25" customHeight="1">
      <c r="A37" s="148"/>
      <c r="B37" s="148" t="s">
        <v>203</v>
      </c>
      <c r="C37" s="149"/>
      <c r="D37" s="27">
        <v>2939</v>
      </c>
      <c r="E37" s="27">
        <v>114</v>
      </c>
      <c r="F37" s="27">
        <v>107</v>
      </c>
      <c r="G37" s="27">
        <v>148</v>
      </c>
      <c r="H37" s="27">
        <v>177</v>
      </c>
      <c r="I37" s="27">
        <v>164</v>
      </c>
      <c r="J37" s="27">
        <v>204</v>
      </c>
      <c r="K37" s="27">
        <v>177</v>
      </c>
      <c r="L37" s="27">
        <v>163</v>
      </c>
      <c r="M37" s="27">
        <v>178</v>
      </c>
      <c r="N37" s="27">
        <v>262</v>
      </c>
      <c r="O37" s="27">
        <v>252</v>
      </c>
      <c r="P37" s="27">
        <v>234</v>
      </c>
      <c r="Q37" s="27">
        <v>213</v>
      </c>
      <c r="R37" s="27">
        <v>213</v>
      </c>
      <c r="S37" s="27">
        <v>142</v>
      </c>
      <c r="T37" s="27">
        <v>191</v>
      </c>
      <c r="U37" s="27">
        <v>369</v>
      </c>
      <c r="V37" s="27">
        <v>2024</v>
      </c>
      <c r="W37" s="27">
        <v>546</v>
      </c>
      <c r="X37" s="27">
        <v>1</v>
      </c>
      <c r="Y37" s="317" t="s">
        <v>203</v>
      </c>
    </row>
    <row r="38" spans="1:25" s="150" customFormat="1" ht="14.25" customHeight="1">
      <c r="A38" s="148"/>
      <c r="B38" s="148" t="s">
        <v>207</v>
      </c>
      <c r="C38" s="149"/>
      <c r="D38" s="27">
        <v>2809</v>
      </c>
      <c r="E38" s="27">
        <v>67</v>
      </c>
      <c r="F38" s="27">
        <v>64</v>
      </c>
      <c r="G38" s="27">
        <v>89</v>
      </c>
      <c r="H38" s="27">
        <v>98</v>
      </c>
      <c r="I38" s="27">
        <v>126</v>
      </c>
      <c r="J38" s="27">
        <v>185</v>
      </c>
      <c r="K38" s="27">
        <v>125</v>
      </c>
      <c r="L38" s="27">
        <v>147</v>
      </c>
      <c r="M38" s="27">
        <v>116</v>
      </c>
      <c r="N38" s="27">
        <v>221</v>
      </c>
      <c r="O38" s="27">
        <v>293</v>
      </c>
      <c r="P38" s="27">
        <v>232</v>
      </c>
      <c r="Q38" s="27">
        <v>239</v>
      </c>
      <c r="R38" s="27">
        <v>234</v>
      </c>
      <c r="S38" s="27">
        <v>202</v>
      </c>
      <c r="T38" s="27">
        <v>371</v>
      </c>
      <c r="U38" s="27">
        <v>220</v>
      </c>
      <c r="V38" s="27">
        <v>1782</v>
      </c>
      <c r="W38" s="27">
        <v>807</v>
      </c>
      <c r="X38" s="27">
        <v>10</v>
      </c>
      <c r="Y38" s="317" t="s">
        <v>572</v>
      </c>
    </row>
    <row r="39" spans="1:25" s="150" customFormat="1" ht="14.25" customHeight="1">
      <c r="A39" s="148"/>
      <c r="B39" s="148"/>
      <c r="C39" s="149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317"/>
    </row>
    <row r="40" spans="1:25" s="150" customFormat="1" ht="14.25" customHeight="1">
      <c r="A40" s="148"/>
      <c r="B40" s="148" t="s">
        <v>212</v>
      </c>
      <c r="C40" s="149"/>
      <c r="D40" s="27">
        <v>2663</v>
      </c>
      <c r="E40" s="27">
        <v>74</v>
      </c>
      <c r="F40" s="27">
        <v>62</v>
      </c>
      <c r="G40" s="27">
        <v>124</v>
      </c>
      <c r="H40" s="27">
        <v>188</v>
      </c>
      <c r="I40" s="27">
        <v>141</v>
      </c>
      <c r="J40" s="27">
        <v>148</v>
      </c>
      <c r="K40" s="27">
        <v>136</v>
      </c>
      <c r="L40" s="27">
        <v>149</v>
      </c>
      <c r="M40" s="27">
        <v>175</v>
      </c>
      <c r="N40" s="27">
        <v>179</v>
      </c>
      <c r="O40" s="27">
        <v>254</v>
      </c>
      <c r="P40" s="27">
        <v>193</v>
      </c>
      <c r="Q40" s="27">
        <v>191</v>
      </c>
      <c r="R40" s="27">
        <v>208</v>
      </c>
      <c r="S40" s="27">
        <v>196</v>
      </c>
      <c r="T40" s="27">
        <v>245</v>
      </c>
      <c r="U40" s="27">
        <v>260</v>
      </c>
      <c r="V40" s="27">
        <v>1754</v>
      </c>
      <c r="W40" s="27">
        <v>649</v>
      </c>
      <c r="X40" s="27">
        <v>9</v>
      </c>
      <c r="Y40" s="317" t="s">
        <v>573</v>
      </c>
    </row>
    <row r="41" spans="1:25" s="150" customFormat="1" ht="14.25" customHeight="1">
      <c r="A41" s="148"/>
      <c r="B41" s="148" t="s">
        <v>216</v>
      </c>
      <c r="C41" s="149"/>
      <c r="D41" s="27">
        <v>2530</v>
      </c>
      <c r="E41" s="27">
        <v>85</v>
      </c>
      <c r="F41" s="27">
        <v>81</v>
      </c>
      <c r="G41" s="27">
        <v>90</v>
      </c>
      <c r="H41" s="27">
        <v>110</v>
      </c>
      <c r="I41" s="27">
        <v>120</v>
      </c>
      <c r="J41" s="27">
        <v>135</v>
      </c>
      <c r="K41" s="27">
        <v>160</v>
      </c>
      <c r="L41" s="27">
        <v>149</v>
      </c>
      <c r="M41" s="27">
        <v>142</v>
      </c>
      <c r="N41" s="27">
        <v>182</v>
      </c>
      <c r="O41" s="27">
        <v>213</v>
      </c>
      <c r="P41" s="27">
        <v>180</v>
      </c>
      <c r="Q41" s="27">
        <v>209</v>
      </c>
      <c r="R41" s="27">
        <v>225</v>
      </c>
      <c r="S41" s="27">
        <v>161</v>
      </c>
      <c r="T41" s="27">
        <v>288</v>
      </c>
      <c r="U41" s="27">
        <v>256</v>
      </c>
      <c r="V41" s="27">
        <v>1600</v>
      </c>
      <c r="W41" s="27">
        <v>674</v>
      </c>
      <c r="X41" s="27">
        <v>3</v>
      </c>
      <c r="Y41" s="317" t="s">
        <v>574</v>
      </c>
    </row>
    <row r="42" spans="1:25" s="150" customFormat="1" ht="14.25" customHeight="1">
      <c r="A42" s="148"/>
      <c r="B42" s="148" t="s">
        <v>219</v>
      </c>
      <c r="C42" s="149"/>
      <c r="D42" s="27">
        <v>1505</v>
      </c>
      <c r="E42" s="27">
        <v>41</v>
      </c>
      <c r="F42" s="27">
        <v>65</v>
      </c>
      <c r="G42" s="27">
        <v>71</v>
      </c>
      <c r="H42" s="27">
        <v>269</v>
      </c>
      <c r="I42" s="27">
        <v>179</v>
      </c>
      <c r="J42" s="27">
        <v>64</v>
      </c>
      <c r="K42" s="27">
        <v>64</v>
      </c>
      <c r="L42" s="27">
        <v>76</v>
      </c>
      <c r="M42" s="27">
        <v>80</v>
      </c>
      <c r="N42" s="27">
        <v>98</v>
      </c>
      <c r="O42" s="27">
        <v>115</v>
      </c>
      <c r="P42" s="27">
        <v>81</v>
      </c>
      <c r="Q42" s="27">
        <v>77</v>
      </c>
      <c r="R42" s="27">
        <v>95</v>
      </c>
      <c r="S42" s="27">
        <v>59</v>
      </c>
      <c r="T42" s="27">
        <v>71</v>
      </c>
      <c r="U42" s="27">
        <v>177</v>
      </c>
      <c r="V42" s="27">
        <v>1103</v>
      </c>
      <c r="W42" s="27">
        <v>225</v>
      </c>
      <c r="X42" s="27">
        <v>11</v>
      </c>
      <c r="Y42" s="317" t="s">
        <v>219</v>
      </c>
    </row>
    <row r="43" spans="1:25" s="150" customFormat="1" ht="14.25" customHeight="1">
      <c r="A43" s="148"/>
      <c r="B43" s="148" t="s">
        <v>223</v>
      </c>
      <c r="C43" s="149"/>
      <c r="D43" s="27">
        <v>1685</v>
      </c>
      <c r="E43" s="27">
        <v>81</v>
      </c>
      <c r="F43" s="27">
        <v>67</v>
      </c>
      <c r="G43" s="27">
        <v>86</v>
      </c>
      <c r="H43" s="27">
        <v>82</v>
      </c>
      <c r="I43" s="27">
        <v>110</v>
      </c>
      <c r="J43" s="27">
        <v>96</v>
      </c>
      <c r="K43" s="27">
        <v>97</v>
      </c>
      <c r="L43" s="27">
        <v>100</v>
      </c>
      <c r="M43" s="27">
        <v>87</v>
      </c>
      <c r="N43" s="27">
        <v>121</v>
      </c>
      <c r="O43" s="27">
        <v>157</v>
      </c>
      <c r="P43" s="27">
        <v>127</v>
      </c>
      <c r="Q43" s="27">
        <v>125</v>
      </c>
      <c r="R43" s="27">
        <v>131</v>
      </c>
      <c r="S43" s="27">
        <v>102</v>
      </c>
      <c r="T43" s="27">
        <v>116</v>
      </c>
      <c r="U43" s="27">
        <v>234</v>
      </c>
      <c r="V43" s="27">
        <v>1102</v>
      </c>
      <c r="W43" s="27">
        <v>349</v>
      </c>
      <c r="X43" s="27" t="s">
        <v>566</v>
      </c>
      <c r="Y43" s="317" t="s">
        <v>223</v>
      </c>
    </row>
    <row r="44" spans="1:25" s="150" customFormat="1" ht="14.25" customHeight="1">
      <c r="A44" s="148"/>
      <c r="B44" s="148" t="s">
        <v>227</v>
      </c>
      <c r="C44" s="149"/>
      <c r="D44" s="27">
        <v>3637</v>
      </c>
      <c r="E44" s="27">
        <v>151</v>
      </c>
      <c r="F44" s="27">
        <v>167</v>
      </c>
      <c r="G44" s="27">
        <v>155</v>
      </c>
      <c r="H44" s="27">
        <v>197</v>
      </c>
      <c r="I44" s="27">
        <v>182</v>
      </c>
      <c r="J44" s="27">
        <v>272</v>
      </c>
      <c r="K44" s="27">
        <v>255</v>
      </c>
      <c r="L44" s="27">
        <v>245</v>
      </c>
      <c r="M44" s="27">
        <v>203</v>
      </c>
      <c r="N44" s="27">
        <v>249</v>
      </c>
      <c r="O44" s="27">
        <v>297</v>
      </c>
      <c r="P44" s="27">
        <v>232</v>
      </c>
      <c r="Q44" s="27">
        <v>222</v>
      </c>
      <c r="R44" s="27">
        <v>268</v>
      </c>
      <c r="S44" s="27">
        <v>221</v>
      </c>
      <c r="T44" s="27">
        <v>321</v>
      </c>
      <c r="U44" s="27">
        <v>473</v>
      </c>
      <c r="V44" s="27">
        <v>2354</v>
      </c>
      <c r="W44" s="27">
        <v>810</v>
      </c>
      <c r="X44" s="27" t="s">
        <v>566</v>
      </c>
      <c r="Y44" s="317" t="s">
        <v>227</v>
      </c>
    </row>
    <row r="45" spans="1:25" s="150" customFormat="1" ht="14.25" customHeight="1">
      <c r="A45" s="148"/>
      <c r="B45" s="148"/>
      <c r="C45" s="149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317"/>
    </row>
    <row r="46" spans="1:25" s="150" customFormat="1" ht="14.25" customHeight="1">
      <c r="A46" s="148"/>
      <c r="B46" s="148" t="s">
        <v>231</v>
      </c>
      <c r="C46" s="149"/>
      <c r="D46" s="27">
        <v>2513</v>
      </c>
      <c r="E46" s="27">
        <v>68</v>
      </c>
      <c r="F46" s="27">
        <v>73</v>
      </c>
      <c r="G46" s="27">
        <v>213</v>
      </c>
      <c r="H46" s="27">
        <v>471</v>
      </c>
      <c r="I46" s="27">
        <v>104</v>
      </c>
      <c r="J46" s="27">
        <v>118</v>
      </c>
      <c r="K46" s="27">
        <v>106</v>
      </c>
      <c r="L46" s="27">
        <v>102</v>
      </c>
      <c r="M46" s="27">
        <v>131</v>
      </c>
      <c r="N46" s="27">
        <v>151</v>
      </c>
      <c r="O46" s="27">
        <v>187</v>
      </c>
      <c r="P46" s="27">
        <v>162</v>
      </c>
      <c r="Q46" s="27">
        <v>142</v>
      </c>
      <c r="R46" s="27">
        <v>188</v>
      </c>
      <c r="S46" s="27">
        <v>141</v>
      </c>
      <c r="T46" s="27">
        <v>156</v>
      </c>
      <c r="U46" s="27">
        <v>354</v>
      </c>
      <c r="V46" s="27">
        <v>1674</v>
      </c>
      <c r="W46" s="27">
        <v>485</v>
      </c>
      <c r="X46" s="27">
        <v>11</v>
      </c>
      <c r="Y46" s="317" t="s">
        <v>575</v>
      </c>
    </row>
    <row r="47" spans="1:25" s="150" customFormat="1" ht="14.25" customHeight="1">
      <c r="A47" s="148"/>
      <c r="B47" s="148" t="s">
        <v>234</v>
      </c>
      <c r="C47" s="149"/>
      <c r="D47" s="27">
        <v>3198</v>
      </c>
      <c r="E47" s="27">
        <v>108</v>
      </c>
      <c r="F47" s="27">
        <v>133</v>
      </c>
      <c r="G47" s="27">
        <v>181</v>
      </c>
      <c r="H47" s="27">
        <v>220</v>
      </c>
      <c r="I47" s="27">
        <v>130</v>
      </c>
      <c r="J47" s="27">
        <v>182</v>
      </c>
      <c r="K47" s="27">
        <v>208</v>
      </c>
      <c r="L47" s="27">
        <v>172</v>
      </c>
      <c r="M47" s="27">
        <v>232</v>
      </c>
      <c r="N47" s="27">
        <v>229</v>
      </c>
      <c r="O47" s="27">
        <v>274</v>
      </c>
      <c r="P47" s="27">
        <v>224</v>
      </c>
      <c r="Q47" s="27">
        <v>230</v>
      </c>
      <c r="R47" s="27">
        <v>235</v>
      </c>
      <c r="S47" s="27">
        <v>188</v>
      </c>
      <c r="T47" s="27">
        <v>252</v>
      </c>
      <c r="U47" s="27">
        <v>422</v>
      </c>
      <c r="V47" s="27">
        <v>2101</v>
      </c>
      <c r="W47" s="27">
        <v>675</v>
      </c>
      <c r="X47" s="27">
        <v>2</v>
      </c>
      <c r="Y47" s="317" t="s">
        <v>576</v>
      </c>
    </row>
    <row r="48" spans="1:25" s="150" customFormat="1" ht="14.25" customHeight="1">
      <c r="A48" s="148"/>
      <c r="B48" s="148" t="s">
        <v>237</v>
      </c>
      <c r="C48" s="149"/>
      <c r="D48" s="27">
        <v>2914</v>
      </c>
      <c r="E48" s="27">
        <v>97</v>
      </c>
      <c r="F48" s="27">
        <v>106</v>
      </c>
      <c r="G48" s="27">
        <v>110</v>
      </c>
      <c r="H48" s="27">
        <v>183</v>
      </c>
      <c r="I48" s="27">
        <v>141</v>
      </c>
      <c r="J48" s="27">
        <v>182</v>
      </c>
      <c r="K48" s="27">
        <v>170</v>
      </c>
      <c r="L48" s="27">
        <v>142</v>
      </c>
      <c r="M48" s="27">
        <v>173</v>
      </c>
      <c r="N48" s="27">
        <v>224</v>
      </c>
      <c r="O48" s="27">
        <v>238</v>
      </c>
      <c r="P48" s="27">
        <v>197</v>
      </c>
      <c r="Q48" s="27">
        <v>236</v>
      </c>
      <c r="R48" s="27">
        <v>253</v>
      </c>
      <c r="S48" s="27">
        <v>201</v>
      </c>
      <c r="T48" s="27">
        <v>261</v>
      </c>
      <c r="U48" s="27">
        <v>313</v>
      </c>
      <c r="V48" s="27">
        <v>1886</v>
      </c>
      <c r="W48" s="27">
        <v>715</v>
      </c>
      <c r="X48" s="27">
        <v>25</v>
      </c>
      <c r="Y48" s="317" t="s">
        <v>577</v>
      </c>
    </row>
    <row r="49" spans="1:25" s="150" customFormat="1" ht="14.25" customHeight="1">
      <c r="A49" s="148"/>
      <c r="B49" s="148" t="s">
        <v>241</v>
      </c>
      <c r="C49" s="149"/>
      <c r="D49" s="27">
        <v>3229</v>
      </c>
      <c r="E49" s="27">
        <v>116</v>
      </c>
      <c r="F49" s="27">
        <v>153</v>
      </c>
      <c r="G49" s="27">
        <v>169</v>
      </c>
      <c r="H49" s="27">
        <v>211</v>
      </c>
      <c r="I49" s="27">
        <v>162</v>
      </c>
      <c r="J49" s="27">
        <v>208</v>
      </c>
      <c r="K49" s="27">
        <v>185</v>
      </c>
      <c r="L49" s="27">
        <v>171</v>
      </c>
      <c r="M49" s="27">
        <v>190</v>
      </c>
      <c r="N49" s="27">
        <v>217</v>
      </c>
      <c r="O49" s="27">
        <v>255</v>
      </c>
      <c r="P49" s="27">
        <v>215</v>
      </c>
      <c r="Q49" s="27">
        <v>219</v>
      </c>
      <c r="R49" s="27">
        <v>234</v>
      </c>
      <c r="S49" s="27">
        <v>189</v>
      </c>
      <c r="T49" s="27">
        <v>335</v>
      </c>
      <c r="U49" s="27">
        <v>438</v>
      </c>
      <c r="V49" s="27">
        <v>2033</v>
      </c>
      <c r="W49" s="27">
        <v>758</v>
      </c>
      <c r="X49" s="27">
        <v>2</v>
      </c>
      <c r="Y49" s="317" t="s">
        <v>578</v>
      </c>
    </row>
    <row r="50" spans="1:25" s="150" customFormat="1" ht="14.25" customHeight="1">
      <c r="A50" s="148"/>
      <c r="B50" s="148" t="s">
        <v>245</v>
      </c>
      <c r="C50" s="149"/>
      <c r="D50" s="27">
        <v>2701</v>
      </c>
      <c r="E50" s="27">
        <v>94</v>
      </c>
      <c r="F50" s="27">
        <v>121</v>
      </c>
      <c r="G50" s="27">
        <v>138</v>
      </c>
      <c r="H50" s="27">
        <v>293</v>
      </c>
      <c r="I50" s="27">
        <v>369</v>
      </c>
      <c r="J50" s="27">
        <v>142</v>
      </c>
      <c r="K50" s="27">
        <v>124</v>
      </c>
      <c r="L50" s="27">
        <v>147</v>
      </c>
      <c r="M50" s="27">
        <v>154</v>
      </c>
      <c r="N50" s="27">
        <v>170</v>
      </c>
      <c r="O50" s="27">
        <v>198</v>
      </c>
      <c r="P50" s="27">
        <v>185</v>
      </c>
      <c r="Q50" s="27">
        <v>182</v>
      </c>
      <c r="R50" s="27">
        <v>134</v>
      </c>
      <c r="S50" s="27">
        <v>113</v>
      </c>
      <c r="T50" s="27">
        <v>137</v>
      </c>
      <c r="U50" s="27">
        <v>353</v>
      </c>
      <c r="V50" s="27">
        <v>1964</v>
      </c>
      <c r="W50" s="27">
        <v>384</v>
      </c>
      <c r="X50" s="27">
        <v>1</v>
      </c>
      <c r="Y50" s="317" t="s">
        <v>245</v>
      </c>
    </row>
    <row r="51" spans="1:25" s="150" customFormat="1" ht="14.25" customHeight="1">
      <c r="A51" s="148"/>
      <c r="B51" s="148"/>
      <c r="C51" s="149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317"/>
    </row>
    <row r="52" spans="1:25" s="150" customFormat="1" ht="12" customHeight="1">
      <c r="A52" s="148"/>
      <c r="B52" s="148" t="s">
        <v>251</v>
      </c>
      <c r="C52" s="149"/>
      <c r="D52" s="27">
        <v>3101</v>
      </c>
      <c r="E52" s="27">
        <v>83</v>
      </c>
      <c r="F52" s="27">
        <v>106</v>
      </c>
      <c r="G52" s="27">
        <v>151</v>
      </c>
      <c r="H52" s="27">
        <v>258</v>
      </c>
      <c r="I52" s="27">
        <v>259</v>
      </c>
      <c r="J52" s="27">
        <v>161</v>
      </c>
      <c r="K52" s="27">
        <v>142</v>
      </c>
      <c r="L52" s="27">
        <v>122</v>
      </c>
      <c r="M52" s="27">
        <v>156</v>
      </c>
      <c r="N52" s="27">
        <v>239</v>
      </c>
      <c r="O52" s="27">
        <v>324</v>
      </c>
      <c r="P52" s="27">
        <v>222</v>
      </c>
      <c r="Q52" s="27">
        <v>212</v>
      </c>
      <c r="R52" s="27">
        <v>186</v>
      </c>
      <c r="S52" s="27">
        <v>159</v>
      </c>
      <c r="T52" s="27">
        <v>321</v>
      </c>
      <c r="U52" s="27">
        <v>340</v>
      </c>
      <c r="V52" s="27">
        <v>2095</v>
      </c>
      <c r="W52" s="27">
        <v>666</v>
      </c>
      <c r="X52" s="27">
        <v>1</v>
      </c>
      <c r="Y52" s="317" t="s">
        <v>251</v>
      </c>
    </row>
    <row r="53" spans="1:25" s="150" customFormat="1" ht="14.25" customHeight="1">
      <c r="A53" s="148"/>
      <c r="B53" s="148" t="s">
        <v>254</v>
      </c>
      <c r="C53" s="149"/>
      <c r="D53" s="27">
        <v>565</v>
      </c>
      <c r="E53" s="27">
        <v>16</v>
      </c>
      <c r="F53" s="27">
        <v>16</v>
      </c>
      <c r="G53" s="27">
        <v>22</v>
      </c>
      <c r="H53" s="27">
        <v>31</v>
      </c>
      <c r="I53" s="27">
        <v>31</v>
      </c>
      <c r="J53" s="27">
        <v>34</v>
      </c>
      <c r="K53" s="27">
        <v>24</v>
      </c>
      <c r="L53" s="27">
        <v>22</v>
      </c>
      <c r="M53" s="27">
        <v>28</v>
      </c>
      <c r="N53" s="27">
        <v>41</v>
      </c>
      <c r="O53" s="27">
        <v>53</v>
      </c>
      <c r="P53" s="27">
        <v>58</v>
      </c>
      <c r="Q53" s="27">
        <v>65</v>
      </c>
      <c r="R53" s="27">
        <v>50</v>
      </c>
      <c r="S53" s="27">
        <v>41</v>
      </c>
      <c r="T53" s="27">
        <v>33</v>
      </c>
      <c r="U53" s="27">
        <v>54</v>
      </c>
      <c r="V53" s="27">
        <v>387</v>
      </c>
      <c r="W53" s="27">
        <v>124</v>
      </c>
      <c r="X53" s="27" t="s">
        <v>566</v>
      </c>
      <c r="Y53" s="317" t="s">
        <v>254</v>
      </c>
    </row>
    <row r="54" spans="1:25" s="150" customFormat="1" ht="14.25" customHeight="1">
      <c r="A54" s="148"/>
      <c r="B54" s="148" t="s">
        <v>257</v>
      </c>
      <c r="C54" s="149"/>
      <c r="D54" s="27">
        <v>484</v>
      </c>
      <c r="E54" s="27">
        <v>24</v>
      </c>
      <c r="F54" s="27">
        <v>32</v>
      </c>
      <c r="G54" s="27">
        <v>34</v>
      </c>
      <c r="H54" s="27">
        <v>40</v>
      </c>
      <c r="I54" s="27">
        <v>32</v>
      </c>
      <c r="J54" s="27">
        <v>15</v>
      </c>
      <c r="K54" s="27">
        <v>35</v>
      </c>
      <c r="L54" s="27">
        <v>30</v>
      </c>
      <c r="M54" s="27">
        <v>37</v>
      </c>
      <c r="N54" s="27">
        <v>34</v>
      </c>
      <c r="O54" s="27">
        <v>47</v>
      </c>
      <c r="P54" s="27">
        <v>30</v>
      </c>
      <c r="Q54" s="27">
        <v>31</v>
      </c>
      <c r="R54" s="27">
        <v>24</v>
      </c>
      <c r="S54" s="27">
        <v>23</v>
      </c>
      <c r="T54" s="27">
        <v>16</v>
      </c>
      <c r="U54" s="27">
        <v>90</v>
      </c>
      <c r="V54" s="27">
        <v>331</v>
      </c>
      <c r="W54" s="27">
        <v>63</v>
      </c>
      <c r="X54" s="27" t="s">
        <v>566</v>
      </c>
      <c r="Y54" s="317" t="s">
        <v>257</v>
      </c>
    </row>
    <row r="55" spans="1:25" s="150" customFormat="1" ht="14.25" customHeight="1">
      <c r="A55" s="148"/>
      <c r="B55" s="148" t="s">
        <v>260</v>
      </c>
      <c r="C55" s="149"/>
      <c r="D55" s="282">
        <v>104</v>
      </c>
      <c r="E55" s="27">
        <v>4</v>
      </c>
      <c r="F55" s="27">
        <v>9</v>
      </c>
      <c r="G55" s="27">
        <v>20</v>
      </c>
      <c r="H55" s="27">
        <v>34</v>
      </c>
      <c r="I55" s="27">
        <v>5</v>
      </c>
      <c r="J55" s="27">
        <v>2</v>
      </c>
      <c r="K55" s="27">
        <v>2</v>
      </c>
      <c r="L55" s="27">
        <v>2</v>
      </c>
      <c r="M55" s="27">
        <v>8</v>
      </c>
      <c r="N55" s="27">
        <v>4</v>
      </c>
      <c r="O55" s="27">
        <v>5</v>
      </c>
      <c r="P55" s="27">
        <v>2</v>
      </c>
      <c r="Q55" s="27">
        <v>4</v>
      </c>
      <c r="R55" s="27">
        <v>1</v>
      </c>
      <c r="S55" s="27" t="s">
        <v>566</v>
      </c>
      <c r="T55" s="27">
        <v>2</v>
      </c>
      <c r="U55" s="27">
        <v>33</v>
      </c>
      <c r="V55" s="27">
        <v>68</v>
      </c>
      <c r="W55" s="27">
        <v>3</v>
      </c>
      <c r="X55" s="283" t="s">
        <v>566</v>
      </c>
      <c r="Y55" s="317" t="s">
        <v>260</v>
      </c>
    </row>
    <row r="56" spans="1:25" s="150" customFormat="1" ht="10.5" customHeight="1">
      <c r="A56" s="155"/>
      <c r="B56" s="155"/>
      <c r="C56" s="156"/>
      <c r="D56" s="192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7"/>
      <c r="Y56" s="320"/>
    </row>
    <row r="57" spans="2:26" ht="18.75" customHeight="1">
      <c r="B57" s="138" t="s">
        <v>435</v>
      </c>
      <c r="Z57" s="150"/>
    </row>
    <row r="58" ht="11.25">
      <c r="Z58" s="150"/>
    </row>
    <row r="59" ht="11.25">
      <c r="Z59" s="150"/>
    </row>
    <row r="60" ht="11.25">
      <c r="Z60" s="150"/>
    </row>
  </sheetData>
  <mergeCells count="21">
    <mergeCell ref="Y3:Y4"/>
    <mergeCell ref="A3:C4"/>
    <mergeCell ref="D3:D4"/>
    <mergeCell ref="E3:E4"/>
    <mergeCell ref="N3:N4"/>
    <mergeCell ref="G3:G4"/>
    <mergeCell ref="H3:H4"/>
    <mergeCell ref="I3:I4"/>
    <mergeCell ref="J3:J4"/>
    <mergeCell ref="K3:K4"/>
    <mergeCell ref="L3:L4"/>
    <mergeCell ref="A32:C32"/>
    <mergeCell ref="S3:S4"/>
    <mergeCell ref="T3:T4"/>
    <mergeCell ref="F3:F4"/>
    <mergeCell ref="M3:M4"/>
    <mergeCell ref="U3:W3"/>
    <mergeCell ref="O3:O4"/>
    <mergeCell ref="P3:P4"/>
    <mergeCell ref="Q3:Q4"/>
    <mergeCell ref="R3:R4"/>
  </mergeCells>
  <printOptions/>
  <pageMargins left="0.47" right="0.49" top="0.59" bottom="0.7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M.Karakawa</dc:creator>
  <cp:keywords/>
  <dc:description/>
  <cp:lastModifiedBy>toukei</cp:lastModifiedBy>
  <dcterms:created xsi:type="dcterms:W3CDTF">2002-08-14T00:04:17Z</dcterms:created>
  <dcterms:modified xsi:type="dcterms:W3CDTF">2008-05-30T01:51:23Z</dcterms:modified>
  <cp:category/>
  <cp:version/>
  <cp:contentType/>
  <cp:contentStatus/>
</cp:coreProperties>
</file>