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82.44\share2\55_財政事務\32 公会計制度関係★\★財政状況資料集\R2決算\２回目\02 回答（ホームページにて公表）\"/>
    </mc:Choice>
  </mc:AlternateContent>
  <xr:revisionPtr revIDLastSave="0" documentId="13_ncr:1_{232BFA94-8F2D-4A69-99C6-21F092D39AC1}" xr6:coauthVersionLast="47" xr6:coauthVersionMax="47" xr10:uidLastSave="{00000000-0000-0000-0000-000000000000}"/>
  <bookViews>
    <workbookView xWindow="-98" yWindow="-98" windowWidth="20715" windowHeight="13276" tabRatio="778"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8" i="12" l="1"/>
  <c r="AU88" i="12" l="1"/>
  <c r="AP88" i="12"/>
  <c r="DQ102" i="12" l="1"/>
  <c r="DG102" i="12"/>
  <c r="CW102" i="12"/>
  <c r="CR102" i="12"/>
  <c r="V35" i="12" l="1"/>
  <c r="Q35" i="12"/>
  <c r="V33" i="12"/>
  <c r="Q33" i="12"/>
  <c r="AA33" i="12" s="1"/>
  <c r="AU63" i="12"/>
  <c r="AP63" i="12"/>
  <c r="AA37" i="12"/>
  <c r="AA36" i="12"/>
  <c r="AA34" i="12"/>
  <c r="AA32" i="12"/>
  <c r="AA31" i="12"/>
  <c r="AA30" i="12"/>
  <c r="AA29" i="12"/>
  <c r="AA28" i="12"/>
  <c r="AP23" i="12"/>
  <c r="AA23" i="12"/>
  <c r="AA10" i="12"/>
  <c r="AA9" i="12"/>
  <c r="AA8" i="12"/>
  <c r="AA7" i="12"/>
  <c r="AA35" i="12" l="1"/>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BW36" i="10"/>
  <c r="BE36"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s="1"/>
  <c r="U35" i="10"/>
  <c r="U36" i="10" s="1"/>
  <c r="U37" i="10" s="1"/>
  <c r="AM34" i="10" l="1"/>
  <c r="AM35" i="10" s="1"/>
  <c r="AM36" i="10" s="1"/>
  <c r="AM37" i="10" s="1"/>
  <c r="BE34" i="10" l="1"/>
  <c r="BE35" i="10" s="1"/>
  <c r="BW34" i="10"/>
  <c r="BW35"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<sst xmlns="http://schemas.openxmlformats.org/spreadsheetml/2006/main" count="1113" uniqueCount="631">
  <si>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</si>
  <si>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</si>
  <si>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</si>
  <si>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</si>
  <si>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</si>
  <si>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</si>
  <si>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</si>
  <si>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</si>
  <si>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</si>
  <si>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</si>
  <si>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</si>
  <si>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</si>
  <si>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</si>
  <si>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</si>
  <si>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</si>
  <si>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</si>
  <si>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</si>
  <si>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</si>
  <si>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</si>
  <si>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</si>
  <si>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</si>
  <si>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</si>
  <si>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</si>
  <si>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</si>
  <si>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</si>
  <si>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</si>
  <si>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</si>
  <si>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</si>
  <si>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</si>
  <si>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</si>
  <si>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</si>
  <si>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</si>
  <si>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</si>
  <si>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</si>
  <si>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</si>
  <si>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</si>
  <si>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</si>
  <si>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</si>
  <si>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</si>
  <si>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</si>
  <si>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</si>
  <si>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</si>
  <si>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</si>
  <si>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</si>
  <si>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</si>
  <si>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</si>
  <si>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</si>
  <si>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</si>
  <si>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</si>
  <si>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</si>
  <si>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</si>
  <si>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</si>
  <si>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</si>
  <si>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</si>
  <si>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</si>
  <si>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</si>
  <si>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</si>
  <si>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</si>
  <si>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</si>
  <si>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</si>
  <si>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</si>
  <si>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</si>
  <si>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</si>
  <si>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</si>
  <si>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</si>
  <si>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</si>
  <si>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</si>
  <si>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</si>
  <si>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</si>
  <si>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</si>
  <si>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</si>
  <si>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</si>
  <si>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</si>
  <si>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</si>
  <si>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</si>
  <si>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</si>
  <si>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</si>
  <si>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</si>
  <si>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</si>
  <si>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</si>
  <si>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</si>
  <si>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</si>
  <si>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</si>
  <si>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</si>
  <si>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</si>
  <si>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</si>
  <si>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</si>
  <si>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</si>
  <si>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</si>
  <si>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</si>
  <si>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</si>
  <si>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</si>
  <si>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</si>
  <si>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</si>
  <si>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</si>
  <si>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</si>
  <si>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</si>
  <si>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函館市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</si>
  <si>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</si>
  <si>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</si>
  <si>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</si>
  <si>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</si>
  <si>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</si>
  <si>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</si>
  <si>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</si>
  <si>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</si>
  <si>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</si>
  <si>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</si>
  <si>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</si>
  <si>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</si>
  <si>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</si>
  <si>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</si>
  <si>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</si>
  <si>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</si>
  <si>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</si>
  <si>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</si>
  <si>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</si>
  <si>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</si>
  <si>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</si>
  <si>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</si>
  <si>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</si>
  <si>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</si>
  <si>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</si>
  <si>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</si>
  <si>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</si>
  <si>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</si>
  <si>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</si>
  <si>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</si>
  <si>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</si>
  <si>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</si>
  <si>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</si>
  <si>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</si>
  <si>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</si>
  <si>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</si>
  <si>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</si>
  <si>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</si>
  <si>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</si>
  <si>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</si>
  <si>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</si>
  <si>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</si>
  <si>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</si>
  <si>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</si>
  <si>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</si>
  <si>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</si>
  <si>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</si>
  <si>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</si>
  <si>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</si>
  <si>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</si>
  <si>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</si>
  <si>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</si>
  <si>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</si>
  <si>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</si>
  <si>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</si>
  <si>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</si>
  <si>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</si>
  <si>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病院事業会計</t>
    <phoneticPr fontId="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</si>
  <si>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</si>
  <si>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</si>
  <si>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</si>
  <si>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</si>
  <si>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</si>
  <si>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</si>
  <si>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</si>
  <si>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</si>
  <si>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</si>
  <si>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</si>
  <si>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</si>
  <si>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</si>
  <si>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</si>
  <si>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</si>
  <si>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</si>
  <si>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</si>
  <si>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</si>
  <si>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</si>
  <si>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</si>
  <si>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</si>
  <si>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</si>
  <si>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</si>
  <si>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</si>
  <si>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</si>
  <si>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</si>
  <si>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</si>
  <si>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</si>
  <si>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</si>
  <si>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</si>
  <si>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</si>
  <si>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</si>
  <si>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</si>
  <si>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</si>
  <si>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</si>
  <si>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</si>
  <si>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</si>
  <si>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</si>
  <si>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</si>
  <si>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</si>
  <si>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</si>
  <si>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</si>
  <si>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</si>
  <si>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</si>
  <si>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</si>
  <si>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</si>
  <si>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</si>
  <si>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</si>
  <si>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</si>
  <si>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</si>
  <si>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</si>
  <si>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</si>
  <si>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</si>
  <si>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</si>
  <si>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</si>
  <si>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</si>
  <si>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</si>
  <si>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</si>
  <si>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</si>
  <si>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</si>
  <si>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</si>
  <si>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</si>
  <si>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</si>
  <si>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</si>
  <si>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北海道函館市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</si>
  <si>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</si>
  <si>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</si>
  <si>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</si>
  <si>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</si>
  <si>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</si>
  <si>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</si>
  <si>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</si>
  <si>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</si>
  <si>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</si>
  <si>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</si>
  <si>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</si>
  <si>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</si>
  <si>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</si>
  <si>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</si>
  <si>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</si>
  <si>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</si>
  <si>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</si>
  <si>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</si>
  <si>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</si>
  <si>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</si>
  <si>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</si>
  <si>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</si>
  <si>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</si>
  <si>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</si>
  <si>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</si>
  <si>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</si>
  <si>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</si>
  <si>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</si>
  <si>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</si>
  <si>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</si>
  <si>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</si>
  <si>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</si>
  <si>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</si>
  <si>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</si>
  <si>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</si>
  <si>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</si>
  <si>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</si>
  <si>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</si>
  <si>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</si>
  <si>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</si>
  <si>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</si>
  <si>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</si>
  <si>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</si>
  <si>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</si>
  <si>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</si>
  <si>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</si>
  <si>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</si>
  <si>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</si>
  <si>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</si>
  <si>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</si>
  <si>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</si>
  <si>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</si>
  <si>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</si>
  <si>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</si>
  <si>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</si>
  <si>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</si>
  <si>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</si>
  <si>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</si>
  <si>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</si>
  <si>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</si>
  <si>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</si>
  <si>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</si>
  <si>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</si>
  <si>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</si>
  <si>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</si>
  <si>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</si>
  <si>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</si>
  <si>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</si>
  <si>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</si>
  <si>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</si>
  <si>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</si>
  <si>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</si>
  <si>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</si>
  <si>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</si>
  <si>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</si>
  <si>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</si>
  <si>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</si>
  <si>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</si>
  <si>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</si>
  <si>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</si>
  <si>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</si>
  <si>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</si>
  <si>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</si>
  <si>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</si>
  <si>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</si>
  <si>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</si>
  <si>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</si>
  <si>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</si>
  <si>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</si>
  <si>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</si>
  <si>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</si>
  <si>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</si>
  <si>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</si>
  <si>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</si>
  <si>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</si>
  <si>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</si>
  <si>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</si>
  <si>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</si>
  <si>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</si>
  <si>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</si>
  <si>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</si>
  <si>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</si>
  <si>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</si>
  <si>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</si>
  <si>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</si>
  <si>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</si>
  <si>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</si>
  <si>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</si>
  <si>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</si>
  <si>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</si>
  <si>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</si>
  <si>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</si>
  <si>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</si>
  <si>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</si>
  <si>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</si>
  <si>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</si>
  <si>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</si>
  <si>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</si>
  <si>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</si>
  <si>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</si>
  <si>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</si>
  <si>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</si>
  <si>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</si>
  <si>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</si>
  <si>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</si>
  <si>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</si>
  <si>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</si>
  <si>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</si>
  <si>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</si>
  <si>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</si>
  <si>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</si>
  <si>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</si>
  <si>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</si>
  <si>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</si>
  <si>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</si>
  <si>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</si>
  <si>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</si>
  <si>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</si>
  <si>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</si>
  <si>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</si>
  <si>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</si>
  <si>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</si>
  <si>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</si>
  <si>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</si>
  <si>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</si>
  <si>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</si>
  <si>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</si>
  <si>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</si>
  <si>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</si>
  <si>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</si>
  <si>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</si>
  <si>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</si>
  <si>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</si>
  <si>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</si>
  <si>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</si>
  <si>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</si>
  <si>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北海道函館市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</si>
  <si>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</si>
  <si>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</si>
  <si>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</si>
  <si>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</si>
  <si>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</si>
  <si>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</si>
  <si>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</si>
  <si>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</si>
  <si>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</si>
  <si>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</si>
  <si>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</si>
  <si>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</si>
  <si>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</si>
  <si>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</si>
  <si>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</si>
  <si>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</si>
  <si>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</si>
  <si>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</si>
  <si>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</si>
  <si>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</si>
  <si>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</si>
  <si>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奨学資金特別会計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</si>
  <si>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</si>
  <si>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</si>
  <si>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</si>
  <si>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</si>
  <si>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</si>
  <si>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</si>
  <si>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</si>
  <si>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</si>
  <si>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</si>
  <si>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</si>
  <si>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</si>
  <si>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</si>
  <si>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</si>
  <si>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</si>
  <si>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</si>
  <si>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</si>
  <si>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自転車競走事業特別会計</t>
    <phoneticPr fontId="5"/>
  </si>
  <si>
    <t>介護保険事業特別会計</t>
    <phoneticPr fontId="5"/>
  </si>
  <si>
    <t>後期高齢者医療事業特別会計</t>
    <phoneticPr fontId="5"/>
  </si>
  <si>
    <t>水道事業会計</t>
    <phoneticPr fontId="5"/>
  </si>
  <si>
    <t>公共下水道事業会計</t>
    <phoneticPr fontId="5"/>
  </si>
  <si>
    <t>交通事業会計</t>
    <phoneticPr fontId="5"/>
  </si>
  <si>
    <t>病院事業会計</t>
    <phoneticPr fontId="5"/>
  </si>
  <si>
    <t>地方卸売市場事業特別会計</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</si>
  <si>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</si>
  <si>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</si>
  <si>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</si>
  <si>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</si>
  <si>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</si>
  <si>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</si>
  <si>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</si>
  <si>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</si>
  <si>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</si>
  <si>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</si>
  <si>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</si>
  <si>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</si>
  <si>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</si>
  <si>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</si>
  <si>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</si>
  <si>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</si>
  <si>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</si>
  <si>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</si>
  <si>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</si>
  <si>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</si>
  <si>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</si>
  <si>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</si>
  <si>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</si>
  <si>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</si>
  <si>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</si>
  <si>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</si>
  <si>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</si>
  <si>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</si>
  <si>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</si>
  <si>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</si>
  <si>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</si>
  <si>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</si>
  <si>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</si>
  <si>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</si>
  <si>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</si>
  <si>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</si>
  <si>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</si>
  <si>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</si>
  <si>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</si>
  <si>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</si>
  <si>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</si>
  <si>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</si>
  <si>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</si>
  <si>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</si>
  <si>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</si>
  <si>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</si>
  <si>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</si>
  <si>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</si>
  <si>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</si>
  <si>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</si>
  <si>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</si>
  <si>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</si>
  <si>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</si>
  <si>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</si>
  <si>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</si>
  <si>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</si>
  <si>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</si>
  <si>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</si>
  <si>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</si>
  <si>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</si>
  <si>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</si>
  <si>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</si>
  <si>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</si>
  <si>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</si>
  <si>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</si>
  <si>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</si>
  <si>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</si>
  <si>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</si>
  <si>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</si>
  <si>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</si>
  <si>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</si>
  <si>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</si>
  <si>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</si>
  <si>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</si>
  <si>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</si>
  <si>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</si>
  <si>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</si>
  <si>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</si>
  <si>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</si>
  <si>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</si>
  <si>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</si>
  <si>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</si>
  <si>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</si>
  <si>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</si>
  <si>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</si>
  <si>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</si>
  <si>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</si>
  <si>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</si>
  <si>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</si>
  <si>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</si>
  <si>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</si>
  <si>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</si>
  <si>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</si>
  <si>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</si>
  <si>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</si>
  <si>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</si>
  <si>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</si>
  <si>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</si>
  <si>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</si>
  <si>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</si>
  <si>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</si>
  <si>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</si>
  <si>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</si>
  <si>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</si>
  <si>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</si>
  <si>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</si>
  <si>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</si>
  <si>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</si>
  <si>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</si>
  <si>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</si>
  <si>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</si>
  <si>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</si>
  <si>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</si>
  <si>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</si>
  <si>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</si>
  <si>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</si>
  <si>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</si>
  <si>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</si>
  <si>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</si>
  <si>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</si>
  <si>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</si>
  <si>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</si>
  <si>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</si>
  <si>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</si>
  <si>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</si>
  <si>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</si>
  <si>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</si>
  <si>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</si>
  <si>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</si>
  <si>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</si>
  <si>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</si>
  <si>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</si>
  <si>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</si>
  <si>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</si>
  <si>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</si>
  <si>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</si>
  <si>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</si>
  <si>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</si>
  <si>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</si>
  <si>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</si>
  <si>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</si>
  <si>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</si>
  <si>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</si>
  <si>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</si>
  <si>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</si>
  <si>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</si>
  <si>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</si>
  <si>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</si>
  <si>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</si>
  <si>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</si>
  <si>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</si>
  <si>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0.34</t>
  </si>
  <si>
    <t>病院事業会計</t>
  </si>
  <si>
    <t>▲ 2.05</t>
  </si>
  <si>
    <t>▲ 4.48</t>
  </si>
  <si>
    <t>▲ 4.40</t>
  </si>
  <si>
    <t>▲ 4.37</t>
  </si>
  <si>
    <t>▲ 1.86</t>
  </si>
  <si>
    <t>水道事業会計</t>
  </si>
  <si>
    <t>公共下水道事業会計</t>
  </si>
  <si>
    <t>一般会計</t>
  </si>
  <si>
    <t>介護保険事業特別会計</t>
  </si>
  <si>
    <t>国民健康保険事業特別会計</t>
  </si>
  <si>
    <t>▲ 0.63</t>
  </si>
  <si>
    <t>交通事業会計</t>
  </si>
  <si>
    <t>後期高齢者医療事業特別会計</t>
  </si>
  <si>
    <t>その他会計（赤字）</t>
  </si>
  <si>
    <t>▲ 0.03</t>
  </si>
  <si>
    <t>その他会計（黒字）</t>
  </si>
  <si>
    <t>（百万円）</t>
    <phoneticPr fontId="5"/>
  </si>
  <si>
    <t>H27末</t>
    <phoneticPr fontId="5"/>
  </si>
  <si>
    <t>H28末</t>
    <phoneticPr fontId="5"/>
  </si>
  <si>
    <t>H29末</t>
    <phoneticPr fontId="5"/>
  </si>
  <si>
    <t>H30末</t>
    <phoneticPr fontId="5"/>
  </si>
  <si>
    <t>R01末</t>
    <phoneticPr fontId="5"/>
  </si>
  <si>
    <t>法非適用企業</t>
  </si>
  <si>
    <t>法適用企業</t>
  </si>
  <si>
    <t>函館圏公立大学広域連合</t>
    <rPh sb="0" eb="2">
      <t>ハコダテ</t>
    </rPh>
    <rPh sb="2" eb="3">
      <t>ケン</t>
    </rPh>
    <rPh sb="3" eb="5">
      <t>コウリツ</t>
    </rPh>
    <rPh sb="5" eb="7">
      <t>ダイガク</t>
    </rPh>
    <rPh sb="7" eb="9">
      <t>コウイキ</t>
    </rPh>
    <rPh sb="9" eb="11">
      <t>レンゴウ</t>
    </rPh>
    <phoneticPr fontId="2"/>
  </si>
  <si>
    <t>-</t>
    <phoneticPr fontId="2"/>
  </si>
  <si>
    <t>函館湾流域下水道事務組合</t>
    <rPh sb="0" eb="3">
      <t>ハコダテワン</t>
    </rPh>
    <rPh sb="3" eb="5">
      <t>リュウイキ</t>
    </rPh>
    <rPh sb="5" eb="8">
      <t>ゲスイドウ</t>
    </rPh>
    <rPh sb="8" eb="10">
      <t>ジム</t>
    </rPh>
    <rPh sb="10" eb="12">
      <t>クミアイ</t>
    </rPh>
    <phoneticPr fontId="2"/>
  </si>
  <si>
    <t>函館バス</t>
    <rPh sb="0" eb="2">
      <t>ハコダテ</t>
    </rPh>
    <phoneticPr fontId="2"/>
  </si>
  <si>
    <t>南北海道学術振興財団</t>
  </si>
  <si>
    <t>○</t>
    <phoneticPr fontId="2"/>
  </si>
  <si>
    <t>函館市土地開発公社</t>
  </si>
  <si>
    <t>函館山ロープウェイ</t>
  </si>
  <si>
    <t>はこだてティーエムオー</t>
  </si>
  <si>
    <t>函館市住宅都市施設公社</t>
  </si>
  <si>
    <t>函館市文化・スポーツ振興財団</t>
  </si>
  <si>
    <t>函館市国際貿易センター</t>
  </si>
  <si>
    <t>函館国際水産・海洋都市推進機構</t>
  </si>
  <si>
    <t>函館市学校給食会</t>
    <rPh sb="0" eb="3">
      <t>ハコダテシ</t>
    </rPh>
    <rPh sb="3" eb="5">
      <t>ガッコウ</t>
    </rPh>
    <rPh sb="5" eb="8">
      <t>キュウショクカイ</t>
    </rPh>
    <phoneticPr fontId="2"/>
  </si>
  <si>
    <t>地域振興基金</t>
    <rPh sb="0" eb="4">
      <t>チイキシンコウ</t>
    </rPh>
    <rPh sb="4" eb="6">
      <t>キキン</t>
    </rPh>
    <phoneticPr fontId="11"/>
  </si>
  <si>
    <t>公共施設整備等基金</t>
    <rPh sb="0" eb="2">
      <t>コウキョウ</t>
    </rPh>
    <rPh sb="2" eb="4">
      <t>シセツ</t>
    </rPh>
    <rPh sb="4" eb="6">
      <t>セイビ</t>
    </rPh>
    <rPh sb="6" eb="7">
      <t>トウ</t>
    </rPh>
    <rPh sb="7" eb="9">
      <t>キキン</t>
    </rPh>
    <phoneticPr fontId="11"/>
  </si>
  <si>
    <t>観光振興基金</t>
    <rPh sb="0" eb="4">
      <t>カンコウシンコウ</t>
    </rPh>
    <rPh sb="4" eb="6">
      <t>キキン</t>
    </rPh>
    <phoneticPr fontId="11"/>
  </si>
  <si>
    <t>奨学基金</t>
    <phoneticPr fontId="11"/>
  </si>
  <si>
    <t>障害者福祉基金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</si>
  <si>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</si>
  <si>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</si>
  <si>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</si>
  <si>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将来負担比率および有形固定資産減価償却率ともに類似団体と比較して高い状況にある。
　将来負担比率は減少傾向にあるが，有形固定資産減価償却率については，老朽化した施設が多く増加傾向にあるため，点検・診断や計画的な予防保全による長寿命化を進めていくなど，公共施設等の適正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</si>
  <si>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</si>
  <si>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</si>
  <si>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</si>
  <si>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</si>
  <si>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</si>
  <si>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</si>
  <si>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および実質公債費比率は，いずれも類似団体と比較して高い状況にあるものの，将来負担比率については，新規市債発行の抑制等により減少傾向にあり，実質公債費比率についても，償還の終了により平成30年度から令和２年度にかけては減少している。
　今後も新規市債発行の抑制等により，将来負担比率および実質公債費比率の減少に努める。</t>
    <rPh sb="10" eb="12">
      <t>ジッシツ</t>
    </rPh>
    <rPh sb="12" eb="15">
      <t>コウサイヒ</t>
    </rPh>
    <rPh sb="15" eb="17">
      <t>ヒリツ</t>
    </rPh>
    <rPh sb="62" eb="64">
      <t>ヨクセイ</t>
    </rPh>
    <rPh sb="64" eb="65">
      <t>トウ</t>
    </rPh>
    <rPh sb="136" eb="137">
      <t>トウ</t>
    </rPh>
    <rPh sb="150" eb="152">
      <t>ジッシツ</t>
    </rPh>
    <rPh sb="152" eb="155">
      <t>コウサイヒ</t>
    </rPh>
    <rPh sb="155" eb="157">
      <t>ヒリツ</t>
    </rPh>
    <rPh sb="158" eb="160">
      <t>ゲンショウ</t>
    </rPh>
    <rPh sb="161" eb="162">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</si>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</sst>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5FF2D6D-1B63-47FB-A8BA-C461ECBE373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34EE-405C-B862-45887ECD05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49638</c:v>
                </c:pt>
                <c:pt idx="1">
                  <c:v>53529</c:v>
                </c:pt>
                <c:pt idx="2">
                  <c:v>44963</c:v>
                </c:pt>
                <c:pt idx="3">
                  <c:v>57264</c:v>
                </c:pt>
                <c:pt idx="4">
                  <c:v>48529</c:v>
                </c:pt>
              </c:numCache>
            </c:numRef>
          </c:val>
          <c:smooth val="0"/>
          <c:extLst>
            <c:ext xmlns:c16="http://schemas.microsoft.com/office/drawing/2014/chart" uri="{C3380CC4-5D6E-409C-BE32-E72D297353CC}">
              <c16:uniqueId val="{00000001-34EE-405C-B862-45887ECD05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2.14</c:v>
                </c:pt>
                <c:pt idx="1">
                  <c:v>1.31</c:v>
                </c:pt>
                <c:pt idx="2">
                  <c:v>0.67</c:v>
                </c:pt>
                <c:pt idx="3">
                  <c:v>1.93</c:v>
                </c:pt>
                <c:pt idx="4">
                  <c:v>2.92</c:v>
                </c:pt>
              </c:numCache>
            </c:numRef>
          </c:val>
          <c:extLst>
            <c:ext xmlns:c16="http://schemas.microsoft.com/office/drawing/2014/chart" uri="{C3380CC4-5D6E-409C-BE32-E72D297353CC}">
              <c16:uniqueId val="{00000000-60DA-4E58-B4EB-32C612BE8B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5.1100000000000003</c:v>
                </c:pt>
                <c:pt idx="1">
                  <c:v>7.39</c:v>
                </c:pt>
                <c:pt idx="2">
                  <c:v>7.75</c:v>
                </c:pt>
                <c:pt idx="3">
                  <c:v>8.15</c:v>
                </c:pt>
                <c:pt idx="4">
                  <c:v>10.59</c:v>
                </c:pt>
              </c:numCache>
            </c:numRef>
          </c:val>
          <c:extLst>
            <c:ext xmlns:c16="http://schemas.microsoft.com/office/drawing/2014/chart" uri="{C3380CC4-5D6E-409C-BE32-E72D297353CC}">
              <c16:uniqueId val="{00000001-60DA-4E58-B4EB-32C612BE8B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0.66</c:v>
                </c:pt>
                <c:pt idx="1">
                  <c:v>1.48</c:v>
                </c:pt>
                <c:pt idx="2">
                  <c:v>-0.34</c:v>
                </c:pt>
                <c:pt idx="3">
                  <c:v>1.68</c:v>
                </c:pt>
                <c:pt idx="4">
                  <c:v>3.6</c:v>
                </c:pt>
              </c:numCache>
            </c:numRef>
          </c:val>
          <c:smooth val="0"/>
          <c:extLst>
            <c:ext xmlns:c16="http://schemas.microsoft.com/office/drawing/2014/chart" uri="{C3380CC4-5D6E-409C-BE32-E72D297353CC}">
              <c16:uniqueId val="{00000002-60DA-4E58-B4EB-32C612BE8B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#N/A</c:v>
                </c:pt>
                <c:pt idx="3">
                  <c:v>0.06</c:v>
                </c:pt>
                <c:pt idx="4">
                  <c:v>#N/A</c:v>
                </c:pt>
                <c:pt idx="5">
                  <c:v>0.06</c:v>
                </c:pt>
                <c:pt idx="6">
                  <c:v>#N/A</c:v>
                </c:pt>
                <c:pt idx="7">
                  <c:v>0.11</c:v>
                </c:pt>
                <c:pt idx="8">
                  <c:v>#N/A</c:v>
                </c:pt>
                <c:pt idx="9">
                  <c:v>0.09</c:v>
                </c:pt>
              </c:numCache>
            </c:numRef>
          </c:val>
          <c:extLst>
            <c:ext xmlns:c16="http://schemas.microsoft.com/office/drawing/2014/chart" uri="{C3380CC4-5D6E-409C-BE32-E72D297353CC}">
              <c16:uniqueId val="{00000000-8CFE-4550-96D5-BB9E327CBD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0.03</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FE-4550-96D5-BB9E327CBDC9}"/>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0.09</c:v>
                </c:pt>
                <c:pt idx="2">
                  <c:v>#N/A</c:v>
                </c:pt>
                <c:pt idx="3">
                  <c:v>0.13</c:v>
                </c:pt>
                <c:pt idx="4">
                  <c:v>#N/A</c:v>
                </c:pt>
                <c:pt idx="5">
                  <c:v>0.15</c:v>
                </c:pt>
                <c:pt idx="6">
                  <c:v>#N/A</c:v>
                </c:pt>
                <c:pt idx="7">
                  <c:v>0.1</c:v>
                </c:pt>
                <c:pt idx="8">
                  <c:v>#N/A</c:v>
                </c:pt>
                <c:pt idx="9">
                  <c:v>0.11</c:v>
                </c:pt>
              </c:numCache>
            </c:numRef>
          </c:val>
          <c:extLst>
            <c:ext xmlns:c16="http://schemas.microsoft.com/office/drawing/2014/chart" uri="{C3380CC4-5D6E-409C-BE32-E72D297353CC}">
              <c16:uniqueId val="{00000002-8CFE-4550-96D5-BB9E327CBDC9}"/>
            </c:ext>
          </c:extLst>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c:v>
                </c:pt>
                <c:pt idx="2">
                  <c:v>#N/A</c:v>
                </c:pt>
                <c:pt idx="3">
                  <c:v>0.54</c:v>
                </c:pt>
                <c:pt idx="4">
                  <c:v>#N/A</c:v>
                </c:pt>
                <c:pt idx="5">
                  <c:v>0.61</c:v>
                </c:pt>
                <c:pt idx="6">
                  <c:v>#N/A</c:v>
                </c:pt>
                <c:pt idx="7">
                  <c:v>0.68</c:v>
                </c:pt>
                <c:pt idx="8">
                  <c:v>#N/A</c:v>
                </c:pt>
                <c:pt idx="9">
                  <c:v>0.25</c:v>
                </c:pt>
              </c:numCache>
            </c:numRef>
          </c:val>
          <c:extLst>
            <c:ext xmlns:c16="http://schemas.microsoft.com/office/drawing/2014/chart" uri="{C3380CC4-5D6E-409C-BE32-E72D297353CC}">
              <c16:uniqueId val="{00000003-8CFE-4550-96D5-BB9E327CBDC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0.63</c:v>
                </c:pt>
                <c:pt idx="1">
                  <c:v>#N/A</c:v>
                </c:pt>
                <c:pt idx="2">
                  <c:v>#N/A</c:v>
                </c:pt>
                <c:pt idx="3">
                  <c:v>1.19</c:v>
                </c:pt>
                <c:pt idx="4">
                  <c:v>#N/A</c:v>
                </c:pt>
                <c:pt idx="5">
                  <c:v>0.63</c:v>
                </c:pt>
                <c:pt idx="6">
                  <c:v>#N/A</c:v>
                </c:pt>
                <c:pt idx="7">
                  <c:v>0.83</c:v>
                </c:pt>
                <c:pt idx="8">
                  <c:v>#N/A</c:v>
                </c:pt>
                <c:pt idx="9">
                  <c:v>0.91</c:v>
                </c:pt>
              </c:numCache>
            </c:numRef>
          </c:val>
          <c:extLst>
            <c:ext xmlns:c16="http://schemas.microsoft.com/office/drawing/2014/chart" uri="{C3380CC4-5D6E-409C-BE32-E72D297353CC}">
              <c16:uniqueId val="{00000004-8CFE-4550-96D5-BB9E327CBDC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c:v>
                </c:pt>
                <c:pt idx="2">
                  <c:v>#N/A</c:v>
                </c:pt>
                <c:pt idx="3">
                  <c:v>0.62</c:v>
                </c:pt>
                <c:pt idx="4">
                  <c:v>#N/A</c:v>
                </c:pt>
                <c:pt idx="5">
                  <c:v>1.36</c:v>
                </c:pt>
                <c:pt idx="6">
                  <c:v>#N/A</c:v>
                </c:pt>
                <c:pt idx="7">
                  <c:v>0.8</c:v>
                </c:pt>
                <c:pt idx="8">
                  <c:v>#N/A</c:v>
                </c:pt>
                <c:pt idx="9">
                  <c:v>1.18</c:v>
                </c:pt>
              </c:numCache>
            </c:numRef>
          </c:val>
          <c:extLst>
            <c:ext xmlns:c16="http://schemas.microsoft.com/office/drawing/2014/chart" uri="{C3380CC4-5D6E-409C-BE32-E72D297353CC}">
              <c16:uniqueId val="{00000005-8CFE-4550-96D5-BB9E327CBDC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2.09</c:v>
                </c:pt>
                <c:pt idx="2">
                  <c:v>#N/A</c:v>
                </c:pt>
                <c:pt idx="3">
                  <c:v>1.44</c:v>
                </c:pt>
                <c:pt idx="4">
                  <c:v>#N/A</c:v>
                </c:pt>
                <c:pt idx="5">
                  <c:v>0.62</c:v>
                </c:pt>
                <c:pt idx="6">
                  <c:v>#N/A</c:v>
                </c:pt>
                <c:pt idx="7">
                  <c:v>1.85</c:v>
                </c:pt>
                <c:pt idx="8">
                  <c:v>#N/A</c:v>
                </c:pt>
                <c:pt idx="9">
                  <c:v>2.87</c:v>
                </c:pt>
              </c:numCache>
            </c:numRef>
          </c:val>
          <c:extLst>
            <c:ext xmlns:c16="http://schemas.microsoft.com/office/drawing/2014/chart" uri="{C3380CC4-5D6E-409C-BE32-E72D297353CC}">
              <c16:uniqueId val="{00000006-8CFE-4550-96D5-BB9E327CBDC9}"/>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2.96</c:v>
                </c:pt>
                <c:pt idx="2">
                  <c:v>#N/A</c:v>
                </c:pt>
                <c:pt idx="3">
                  <c:v>2.96</c:v>
                </c:pt>
                <c:pt idx="4">
                  <c:v>#N/A</c:v>
                </c:pt>
                <c:pt idx="5">
                  <c:v>2.97</c:v>
                </c:pt>
                <c:pt idx="6">
                  <c:v>#N/A</c:v>
                </c:pt>
                <c:pt idx="7">
                  <c:v>3.11</c:v>
                </c:pt>
                <c:pt idx="8">
                  <c:v>#N/A</c:v>
                </c:pt>
                <c:pt idx="9">
                  <c:v>3.04</c:v>
                </c:pt>
              </c:numCache>
            </c:numRef>
          </c:val>
          <c:extLst>
            <c:ext xmlns:c16="http://schemas.microsoft.com/office/drawing/2014/chart" uri="{C3380CC4-5D6E-409C-BE32-E72D297353CC}">
              <c16:uniqueId val="{00000007-8CFE-4550-96D5-BB9E327CBDC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3.66</c:v>
                </c:pt>
                <c:pt idx="2">
                  <c:v>#N/A</c:v>
                </c:pt>
                <c:pt idx="3">
                  <c:v>3.97</c:v>
                </c:pt>
                <c:pt idx="4">
                  <c:v>#N/A</c:v>
                </c:pt>
                <c:pt idx="5">
                  <c:v>4.3099999999999996</c:v>
                </c:pt>
                <c:pt idx="6">
                  <c:v>#N/A</c:v>
                </c:pt>
                <c:pt idx="7">
                  <c:v>4.72</c:v>
                </c:pt>
                <c:pt idx="8">
                  <c:v>#N/A</c:v>
                </c:pt>
                <c:pt idx="9">
                  <c:v>4.71</c:v>
                </c:pt>
              </c:numCache>
            </c:numRef>
          </c:val>
          <c:extLst>
            <c:ext xmlns:c16="http://schemas.microsoft.com/office/drawing/2014/chart" uri="{C3380CC4-5D6E-409C-BE32-E72D297353CC}">
              <c16:uniqueId val="{00000008-8CFE-4550-96D5-BB9E327CBDC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2.0499999999999998</c:v>
                </c:pt>
                <c:pt idx="1">
                  <c:v>#N/A</c:v>
                </c:pt>
                <c:pt idx="2">
                  <c:v>4.4800000000000004</c:v>
                </c:pt>
                <c:pt idx="3">
                  <c:v>#N/A</c:v>
                </c:pt>
                <c:pt idx="4">
                  <c:v>4.4000000000000004</c:v>
                </c:pt>
                <c:pt idx="5">
                  <c:v>#N/A</c:v>
                </c:pt>
                <c:pt idx="6">
                  <c:v>4.37</c:v>
                </c:pt>
                <c:pt idx="7">
                  <c:v>#N/A</c:v>
                </c:pt>
                <c:pt idx="8">
                  <c:v>1.86</c:v>
                </c:pt>
                <c:pt idx="9">
                  <c:v>#N/A</c:v>
                </c:pt>
              </c:numCache>
            </c:numRef>
          </c:val>
          <c:extLst>
            <c:ext xmlns:c16="http://schemas.microsoft.com/office/drawing/2014/chart" uri="{C3380CC4-5D6E-409C-BE32-E72D297353CC}">
              <c16:uniqueId val="{00000009-8CFE-4550-96D5-BB9E327CBD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13934</c:v>
                </c:pt>
                <c:pt idx="5">
                  <c:v>13774</c:v>
                </c:pt>
                <c:pt idx="8">
                  <c:v>13784</c:v>
                </c:pt>
                <c:pt idx="11">
                  <c:v>12971</c:v>
                </c:pt>
                <c:pt idx="14">
                  <c:v>12892</c:v>
                </c:pt>
              </c:numCache>
            </c:numRef>
          </c:val>
          <c:extLst>
            <c:ext xmlns:c16="http://schemas.microsoft.com/office/drawing/2014/chart" uri="{C3380CC4-5D6E-409C-BE32-E72D297353CC}">
              <c16:uniqueId val="{00000000-E6D0-4C0C-8032-198333B4C2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E6D0-4C0C-8032-198333B4C2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144</c:v>
                </c:pt>
                <c:pt idx="3">
                  <c:v>186</c:v>
                </c:pt>
                <c:pt idx="6">
                  <c:v>244</c:v>
                </c:pt>
                <c:pt idx="9">
                  <c:v>205</c:v>
                </c:pt>
                <c:pt idx="12">
                  <c:v>246</c:v>
                </c:pt>
              </c:numCache>
            </c:numRef>
          </c:val>
          <c:extLst>
            <c:ext xmlns:c16="http://schemas.microsoft.com/office/drawing/2014/chart" uri="{C3380CC4-5D6E-409C-BE32-E72D297353CC}">
              <c16:uniqueId val="{00000002-E6D0-4C0C-8032-198333B4C2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D0-4C0C-8032-198333B4C2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2753</c:v>
                </c:pt>
                <c:pt idx="3">
                  <c:v>2963</c:v>
                </c:pt>
                <c:pt idx="6">
                  <c:v>2938</c:v>
                </c:pt>
                <c:pt idx="9">
                  <c:v>2819</c:v>
                </c:pt>
                <c:pt idx="12">
                  <c:v>2851</c:v>
                </c:pt>
              </c:numCache>
            </c:numRef>
          </c:val>
          <c:extLst>
            <c:ext xmlns:c16="http://schemas.microsoft.com/office/drawing/2014/chart" uri="{C3380CC4-5D6E-409C-BE32-E72D297353CC}">
              <c16:uniqueId val="{00000004-E6D0-4C0C-8032-198333B4C2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D0-4C0C-8032-198333B4C2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D0-4C0C-8032-198333B4C2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15715</c:v>
                </c:pt>
                <c:pt idx="3">
                  <c:v>15480</c:v>
                </c:pt>
                <c:pt idx="6">
                  <c:v>15680</c:v>
                </c:pt>
                <c:pt idx="9">
                  <c:v>13156</c:v>
                </c:pt>
                <c:pt idx="12">
                  <c:v>12929</c:v>
                </c:pt>
              </c:numCache>
            </c:numRef>
          </c:val>
          <c:extLst>
            <c:ext xmlns:c16="http://schemas.microsoft.com/office/drawing/2014/chart" uri="{C3380CC4-5D6E-409C-BE32-E72D297353CC}">
              <c16:uniqueId val="{00000007-E6D0-4C0C-8032-198333B4C2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4678</c:v>
                </c:pt>
                <c:pt idx="2">
                  <c:v>#N/A</c:v>
                </c:pt>
                <c:pt idx="3">
                  <c:v>#N/A</c:v>
                </c:pt>
                <c:pt idx="4">
                  <c:v>4856</c:v>
                </c:pt>
                <c:pt idx="5">
                  <c:v>#N/A</c:v>
                </c:pt>
                <c:pt idx="6">
                  <c:v>#N/A</c:v>
                </c:pt>
                <c:pt idx="7">
                  <c:v>5079</c:v>
                </c:pt>
                <c:pt idx="8">
                  <c:v>#N/A</c:v>
                </c:pt>
                <c:pt idx="9">
                  <c:v>#N/A</c:v>
                </c:pt>
                <c:pt idx="10">
                  <c:v>3209</c:v>
                </c:pt>
                <c:pt idx="11">
                  <c:v>#N/A</c:v>
                </c:pt>
                <c:pt idx="12">
                  <c:v>#N/A</c:v>
                </c:pt>
                <c:pt idx="13">
                  <c:v>3134</c:v>
                </c:pt>
                <c:pt idx="14">
                  <c:v>#N/A</c:v>
                </c:pt>
              </c:numCache>
            </c:numRef>
          </c:val>
          <c:smooth val="0"/>
          <c:extLst>
            <c:ext xmlns:c16="http://schemas.microsoft.com/office/drawing/2014/chart" uri="{C3380CC4-5D6E-409C-BE32-E72D297353CC}">
              <c16:uniqueId val="{00000008-E6D0-4C0C-8032-198333B4C2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123348</c:v>
                </c:pt>
                <c:pt idx="5">
                  <c:v>120831</c:v>
                </c:pt>
                <c:pt idx="8">
                  <c:v>118447</c:v>
                </c:pt>
                <c:pt idx="11">
                  <c:v>118607</c:v>
                </c:pt>
                <c:pt idx="14">
                  <c:v>115547</c:v>
                </c:pt>
              </c:numCache>
            </c:numRef>
          </c:val>
          <c:extLst>
            <c:ext xmlns:c16="http://schemas.microsoft.com/office/drawing/2014/chart" uri="{C3380CC4-5D6E-409C-BE32-E72D297353CC}">
              <c16:uniqueId val="{00000000-C872-4C1C-83AE-DB2E59FD4E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25029</c:v>
                </c:pt>
                <c:pt idx="5">
                  <c:v>23764</c:v>
                </c:pt>
                <c:pt idx="8">
                  <c:v>23179</c:v>
                </c:pt>
                <c:pt idx="11">
                  <c:v>24190</c:v>
                </c:pt>
                <c:pt idx="14">
                  <c:v>24610</c:v>
                </c:pt>
              </c:numCache>
            </c:numRef>
          </c:val>
          <c:extLst>
            <c:ext xmlns:c16="http://schemas.microsoft.com/office/drawing/2014/chart" uri="{C3380CC4-5D6E-409C-BE32-E72D297353CC}">
              <c16:uniqueId val="{00000001-C872-4C1C-83AE-DB2E59FD4E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10709</c:v>
                </c:pt>
                <c:pt idx="5">
                  <c:v>10290</c:v>
                </c:pt>
                <c:pt idx="8">
                  <c:v>10100</c:v>
                </c:pt>
                <c:pt idx="11">
                  <c:v>11613</c:v>
                </c:pt>
                <c:pt idx="14">
                  <c:v>14187</c:v>
                </c:pt>
              </c:numCache>
            </c:numRef>
          </c:val>
          <c:extLst>
            <c:ext xmlns:c16="http://schemas.microsoft.com/office/drawing/2014/chart" uri="{C3380CC4-5D6E-409C-BE32-E72D297353CC}">
              <c16:uniqueId val="{00000002-C872-4C1C-83AE-DB2E59FD4E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72-4C1C-83AE-DB2E59FD4E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72-4C1C-83AE-DB2E59FD4E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1940</c:v>
                </c:pt>
                <c:pt idx="3">
                  <c:v>1677</c:v>
                </c:pt>
                <c:pt idx="6">
                  <c:v>1482</c:v>
                </c:pt>
                <c:pt idx="9">
                  <c:v>1384</c:v>
                </c:pt>
                <c:pt idx="12">
                  <c:v>1275</c:v>
                </c:pt>
              </c:numCache>
            </c:numRef>
          </c:val>
          <c:extLst>
            <c:ext xmlns:c16="http://schemas.microsoft.com/office/drawing/2014/chart" uri="{C3380CC4-5D6E-409C-BE32-E72D297353CC}">
              <c16:uniqueId val="{00000005-C872-4C1C-83AE-DB2E59FD4E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17180</c:v>
                </c:pt>
                <c:pt idx="3">
                  <c:v>16203</c:v>
                </c:pt>
                <c:pt idx="6">
                  <c:v>16337</c:v>
                </c:pt>
                <c:pt idx="9">
                  <c:v>16293</c:v>
                </c:pt>
                <c:pt idx="12">
                  <c:v>15576</c:v>
                </c:pt>
              </c:numCache>
            </c:numRef>
          </c:val>
          <c:extLst>
            <c:ext xmlns:c16="http://schemas.microsoft.com/office/drawing/2014/chart" uri="{C3380CC4-5D6E-409C-BE32-E72D297353CC}">
              <c16:uniqueId val="{00000006-C872-4C1C-83AE-DB2E59FD4E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2340</c:v>
                </c:pt>
                <c:pt idx="3">
                  <c:v>1991</c:v>
                </c:pt>
                <c:pt idx="6">
                  <c:v>1637</c:v>
                </c:pt>
                <c:pt idx="9">
                  <c:v>1282</c:v>
                </c:pt>
                <c:pt idx="12">
                  <c:v>1024</c:v>
                </c:pt>
              </c:numCache>
            </c:numRef>
          </c:val>
          <c:extLst>
            <c:ext xmlns:c16="http://schemas.microsoft.com/office/drawing/2014/chart" uri="{C3380CC4-5D6E-409C-BE32-E72D297353CC}">
              <c16:uniqueId val="{00000007-C872-4C1C-83AE-DB2E59FD4E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29822</c:v>
                </c:pt>
                <c:pt idx="3">
                  <c:v>28110</c:v>
                </c:pt>
                <c:pt idx="6">
                  <c:v>26539</c:v>
                </c:pt>
                <c:pt idx="9">
                  <c:v>25329</c:v>
                </c:pt>
                <c:pt idx="12">
                  <c:v>24802</c:v>
                </c:pt>
              </c:numCache>
            </c:numRef>
          </c:val>
          <c:extLst>
            <c:ext xmlns:c16="http://schemas.microsoft.com/office/drawing/2014/chart" uri="{C3380CC4-5D6E-409C-BE32-E72D297353CC}">
              <c16:uniqueId val="{00000008-C872-4C1C-83AE-DB2E59FD4E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1598</c:v>
                </c:pt>
                <c:pt idx="3">
                  <c:v>1448</c:v>
                </c:pt>
                <c:pt idx="6">
                  <c:v>1333</c:v>
                </c:pt>
                <c:pt idx="9">
                  <c:v>1227</c:v>
                </c:pt>
                <c:pt idx="12">
                  <c:v>1115</c:v>
                </c:pt>
              </c:numCache>
            </c:numRef>
          </c:val>
          <c:extLst>
            <c:ext xmlns:c16="http://schemas.microsoft.com/office/drawing/2014/chart" uri="{C3380CC4-5D6E-409C-BE32-E72D297353CC}">
              <c16:uniqueId val="{00000009-C872-4C1C-83AE-DB2E59FD4E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144190</c:v>
                </c:pt>
                <c:pt idx="3">
                  <c:v>141986</c:v>
                </c:pt>
                <c:pt idx="6">
                  <c:v>138299</c:v>
                </c:pt>
                <c:pt idx="9">
                  <c:v>140024</c:v>
                </c:pt>
                <c:pt idx="12">
                  <c:v>138304</c:v>
                </c:pt>
              </c:numCache>
            </c:numRef>
          </c:val>
          <c:extLst>
            <c:ext xmlns:c16="http://schemas.microsoft.com/office/drawing/2014/chart" uri="{C3380CC4-5D6E-409C-BE32-E72D297353CC}">
              <c16:uniqueId val="{0000000A-C872-4C1C-83AE-DB2E59FD4E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37982</c:v>
                </c:pt>
                <c:pt idx="2">
                  <c:v>#N/A</c:v>
                </c:pt>
                <c:pt idx="3">
                  <c:v>#N/A</c:v>
                </c:pt>
                <c:pt idx="4">
                  <c:v>36530</c:v>
                </c:pt>
                <c:pt idx="5">
                  <c:v>#N/A</c:v>
                </c:pt>
                <c:pt idx="6">
                  <c:v>#N/A</c:v>
                </c:pt>
                <c:pt idx="7">
                  <c:v>33903</c:v>
                </c:pt>
                <c:pt idx="8">
                  <c:v>#N/A</c:v>
                </c:pt>
                <c:pt idx="9">
                  <c:v>#N/A</c:v>
                </c:pt>
                <c:pt idx="10">
                  <c:v>31127</c:v>
                </c:pt>
                <c:pt idx="11">
                  <c:v>#N/A</c:v>
                </c:pt>
                <c:pt idx="12">
                  <c:v>#N/A</c:v>
                </c:pt>
                <c:pt idx="13">
                  <c:v>27752</c:v>
                </c:pt>
                <c:pt idx="14">
                  <c:v>#N/A</c:v>
                </c:pt>
              </c:numCache>
            </c:numRef>
          </c:val>
          <c:smooth val="0"/>
          <c:extLst>
            <c:ext xmlns:c16="http://schemas.microsoft.com/office/drawing/2014/chart" uri="{C3380CC4-5D6E-409C-BE32-E72D297353CC}">
              <c16:uniqueId val="{0000000B-C872-4C1C-83AE-DB2E59FD4E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5449</c:v>
                </c:pt>
                <c:pt idx="1">
                  <c:v>5671</c:v>
                </c:pt>
                <c:pt idx="2">
                  <c:v>7456</c:v>
                </c:pt>
              </c:numCache>
            </c:numRef>
          </c:val>
          <c:extLst>
            <c:ext xmlns:c16="http://schemas.microsoft.com/office/drawing/2014/chart" uri="{C3380CC4-5D6E-409C-BE32-E72D297353CC}">
              <c16:uniqueId val="{00000000-EDEF-4183-A935-21A0111E21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1135</c:v>
                </c:pt>
                <c:pt idx="1">
                  <c:v>1136</c:v>
                </c:pt>
                <c:pt idx="2">
                  <c:v>0</c:v>
                </c:pt>
              </c:numCache>
            </c:numRef>
          </c:val>
          <c:extLst>
            <c:ext xmlns:c16="http://schemas.microsoft.com/office/drawing/2014/chart" uri="{C3380CC4-5D6E-409C-BE32-E72D297353CC}">
              <c16:uniqueId val="{00000001-EDEF-4183-A935-21A0111E21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5593</c:v>
                </c:pt>
                <c:pt idx="1">
                  <c:v>6139</c:v>
                </c:pt>
                <c:pt idx="2">
                  <c:v>7053</c:v>
                </c:pt>
              </c:numCache>
            </c:numRef>
          </c:val>
          <c:extLst>
            <c:ext xmlns:c16="http://schemas.microsoft.com/office/drawing/2014/chart" uri="{C3380CC4-5D6E-409C-BE32-E72D297353CC}">
              <c16:uniqueId val="{00000002-EDEF-4183-A935-21A0111E21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5.5923989128515766E-3"/>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{892F9689-F4FD-43B9-B6CC-EA8E58669BCD}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6E7-425B-B6C3-8FDD642967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{33A9ECC9-AA67-4706-9C22-7332584BB185}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E7-425B-B6C3-8FDD642967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{FAD63198-86F3-40FF-836C-A2B2BEA84B34}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E7-425B-B6C3-8FDD642967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{75833EB4-3BA3-478F-A927-A7AEAAC81690}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E7-425B-B6C3-8FDD642967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{19989EEC-85D4-4E9D-9712-223B19F39B35}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E7-425B-B6C3-8FDD642967D2}"/>
                </c:ext>
              </c:extLst>
            </c:dLbl>
            <c:dLbl>
              <c:idx val="8"/>
              <c:layout>
                <c:manualLayout>
                  <c:x val="0"/>
                  <c:y val="-5.5923989128514933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{49DE8F15-9BB5-4A96-8F6D-85853ABF9E76}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6E7-425B-B6C3-8FDD642967D2}"/>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{5E86FD49-C15D-4E35-A488-59B26708FB49}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6E7-425B-B6C3-8FDD642967D2}"/>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{98DB16C7-D4AE-48A5-964C-7F504E5CEB66}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6E7-425B-B6C3-8FDD642967D2}"/>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{E599989F-7252-4120-A936-893D8C6F70A1}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6E7-425B-B6C3-8FDD642967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67.7</c:v>
                </c:pt>
                <c:pt idx="8">
                  <c:v>68.2</c:v>
                </c:pt>
                <c:pt idx="16">
                  <c:v>69.599999999999994</c:v>
                </c:pt>
                <c:pt idx="24">
                  <c:v>69.8</c:v>
                </c:pt>
                <c:pt idx="32">
                  <c:v>70.400000000000006</c:v>
                </c:pt>
              </c:numCache>
            </c:numRef>
          </c:xVal>
          <c:yVal>
            <c:numRef>
              <c:f>公会計指標分析・財政指標組合せ分析表!$BP$51:$DC$51</c:f>
              <c:numCache>
                <c:formatCode>#,##0.0;"▲ "#,##0.0</c:formatCode>
                <c:ptCount val="40"/>
                <c:pt idx="0">
                  <c:v>62.9</c:v>
                </c:pt>
                <c:pt idx="8">
                  <c:v>61.1</c:v>
                </c:pt>
                <c:pt idx="16">
                  <c:v>57.2</c:v>
                </c:pt>
                <c:pt idx="24">
                  <c:v>52.4</c:v>
                </c:pt>
                <c:pt idx="32">
                  <c:v>46.1</c:v>
                </c:pt>
              </c:numCache>
            </c:numRef>
          </c:yVal>
          <c:smooth val="0"/>
          <c:extLst>
            <c:ext xmlns:c16="http://schemas.microsoft.com/office/drawing/2014/chart" uri="{C3380CC4-5D6E-409C-BE32-E72D297353CC}">
              <c16:uniqueId val="{00000009-B6E7-425B-B6C3-8FDD642967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850007411693818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{91B416A5-3F99-4ADC-9091-6902F009AF8F}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6E7-425B-B6C3-8FDD642967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{8F77D6EB-EB9A-41F1-A451-B8C723873D9F}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E7-425B-B6C3-8FDD642967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{6F22EBB4-DF83-45FD-923D-E6CF68DA3286}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E7-425B-B6C3-8FDD642967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{35D09BAF-5BEF-4E79-89FB-D2CA7ADCC27C}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E7-425B-B6C3-8FDD642967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{7106CFE7-93DD-4427-9BD8-69C5CC7C570E}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E7-425B-B6C3-8FDD642967D2}"/>
                </c:ext>
              </c:extLst>
            </c:dLbl>
            <c:dLbl>
              <c:idx val="8"/>
              <c:layout>
                <c:manualLayout>
                  <c:x val="-3.579032682220642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{E7FF8B36-F01F-42ED-AF1A-9690E0392A14}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6E7-425B-B6C3-8FDD642967D2}"/>
                </c:ext>
              </c:extLst>
            </c:dLbl>
            <c:dLbl>
              <c:idx val="16"/>
              <c:layout>
                <c:manualLayout>
                  <c:x val="-2.986490331452694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{56F39EEA-021B-4C5B-A012-A9DC64F3D7D9}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6E7-425B-B6C3-8FDD642967D2}"/>
                </c:ext>
              </c:extLst>
            </c:dLbl>
            <c:dLbl>
              <c:idx val="24"/>
              <c:layout>
                <c:manualLayout>
                  <c:x val="-3.4296047805279443E-2"/>
                  <c:y val="-6.382396749495838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{9C5B9ED2-AFE6-43CD-84E8-ABF58D181BEA}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6E7-425B-B6C3-8FDD642967D2}"/>
                </c:ext>
              </c:extLst>
            </c:dLbl>
            <c:dLbl>
              <c:idx val="32"/>
              <c:layout>
                <c:manualLayout>
                  <c:x val="-3.2015750650234161E-2"/>
                  <c:y val="-6.5654116716772001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{664B995E-A063-4F96-BC45-0D298C768972}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6E7-425B-B6C3-8FDD642967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B6E7-425B-B6C3-8FDD642967D2}"/>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{BC2E2D43-63FC-4C90-9EB3-E85411006888}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F4E-4DC5-9AD7-5F0B69EE4E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{69AC830A-9B0E-44EF-999E-A5BA18FA90B6}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4E-4DC5-9AD7-5F0B69EE4E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{32500B17-B297-4DA1-9F10-3FE951378FD1}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4E-4DC5-9AD7-5F0B69EE4E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{6710491E-CCC2-471C-B1FC-7785F9B5AC2D}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4E-4DC5-9AD7-5F0B69EE4E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{3A93256E-BFBE-4B65-AA82-615033774582}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4E-4DC5-9AD7-5F0B69EE4E4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{BBE699F2-49ED-4301-9BF3-5E8CB6FA9B2B}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F4E-4DC5-9AD7-5F0B69EE4E4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{CD7027D0-A63A-432D-8721-6591934B7595}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F4E-4DC5-9AD7-5F0B69EE4E4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{1B465E65-3920-412F-BFB1-036DBBA46D98}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F4E-4DC5-9AD7-5F0B69EE4E4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{208E5B85-DE7A-4CF4-B3D0-04DDD8D95BE1}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F4E-4DC5-9AD7-5F0B69EE4E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7.9</c:v>
                </c:pt>
                <c:pt idx="16">
                  <c:v>8.1</c:v>
                </c:pt>
                <c:pt idx="24">
                  <c:v>7.3</c:v>
                </c:pt>
                <c:pt idx="32">
                  <c:v>6.4</c:v>
                </c:pt>
              </c:numCache>
            </c:numRef>
          </c:xVal>
          <c:yVal>
            <c:numRef>
              <c:f>公会計指標分析・財政指標組合せ分析表!$BP$73:$DC$73</c:f>
              <c:numCache>
                <c:formatCode>#,##0.0;"▲ "#,##0.0</c:formatCode>
                <c:ptCount val="40"/>
                <c:pt idx="0">
                  <c:v>62.9</c:v>
                </c:pt>
                <c:pt idx="8">
                  <c:v>61.1</c:v>
                </c:pt>
                <c:pt idx="16">
                  <c:v>57.2</c:v>
                </c:pt>
                <c:pt idx="24">
                  <c:v>52.4</c:v>
                </c:pt>
                <c:pt idx="32">
                  <c:v>46.1</c:v>
                </c:pt>
              </c:numCache>
            </c:numRef>
          </c:yVal>
          <c:smooth val="0"/>
          <c:extLst>
            <c:ext xmlns:c16="http://schemas.microsoft.com/office/drawing/2014/chart" uri="{C3380CC4-5D6E-409C-BE32-E72D297353CC}">
              <c16:uniqueId val="{00000009-9F4E-4DC5-9AD7-5F0B69EE4E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{114E7F94-3079-4CF8-9A06-C487BF0D4295}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F4E-4DC5-9AD7-5F0B69EE4E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{7DBC9929-DA0C-4529-A0BA-442D47DD90E5}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4E-4DC5-9AD7-5F0B69EE4E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{6788ACE2-0BC1-4330-8250-91FB4DDE804E}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4E-4DC5-9AD7-5F0B69EE4E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{D967D8F8-B49C-4AC3-8C96-51A4C794A28A}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4E-4DC5-9AD7-5F0B69EE4E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{A226FD62-1AF4-46AF-8B54-0CB33CA92B8D}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4E-4DC5-9AD7-5F0B69EE4E4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{BF8F7E09-469D-4C30-9B03-EE239D2B843B}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F4E-4DC5-9AD7-5F0B69EE4E4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{26D4EF53-D61D-4492-8020-259B82CE9936}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F4E-4DC5-9AD7-5F0B69EE4E4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{9796D3CE-8272-4C5D-A3B0-8A71511FD219}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F4E-4DC5-9AD7-5F0B69EE4E4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{55D7FA93-5803-4392-8AA6-4FD6171BAB3A}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F4E-4DC5-9AD7-5F0B69EE4E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9F4E-4DC5-9AD7-5F0B69EE4E46}"/>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市債残高は減少してきており，交付税措置のある起債の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選択などにより改善に努めている。前年度と比較して元利</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償還金が減少したこと等により令和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年度の実質公債費比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率（３か年平均）は</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％となり，０．</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ポイント改善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したところである。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今後も市債発行額を極力抑制していき，比率の改善に努</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（単年度実質公債費比率参考）</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　５．</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令和元年度　５．４％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　８．６％</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減債基金のうち、満期一括償還地方債の償還財源とし</a:t>
          </a:r>
          <a:endParaRPr lang="ja-JP" altLang="ja-JP" sz="1000">
            <a:effectLst/>
          </a:endParaRPr>
        </a:p>
        <a:p>
          <a:pPr eaLnBrk="1" fontAlgn="auto" latinLnBrk="0" hangingPunct="1"/>
          <a:r>
            <a:rPr kumimoji="1" lang="ja-JP" altLang="ja-JP" sz="1100" b="0" i="0" baseline="0">
              <a:solidFill>
                <a:schemeClr val="dk1"/>
              </a:solidFill>
              <a:effectLst/>
              <a:latin typeface="+mn-lt"/>
              <a:ea typeface="+mn-ea"/>
              <a:cs typeface="+mn-cs"/>
            </a:rPr>
            <a:t>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新規市債発行の抑制に伴う地方債現在高の減少や職員</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数の減少に伴う退職手当負担額の減少等により，将来負</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担額は減少傾向にある。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今後も，新規市債発行の抑制や職員数の見直しなどを</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行い，将来負担額の縮減を図っていく。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北海道函館市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決算剰余金１／２相当の６．５億円を財政調整基金に，土地売払収入等１２．３億円を公共施設整備等基金に積立てた一方で，特定建築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物耐震化支援事業や市有地割賦購入等により公共施設整備等基金を１．８億円，地域の振興に資する事業のため地域振興基金を２．４億円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取崩したこと等により，基金全体としては１５．６億円の増となった。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今後も厳しい財政状況が続くと見込まれるため，全体として基金残高は増加傾向にあるが，行財政改革の推進等により，可能な限り基金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に頼らない財政運営を行うよう努める。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・地域振興基金：市民の連帯の強化および地域振興に資する事業を行うため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・公共施設整備等基金：市の公共施設その他の施設の整備等のため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魚種転換支援事業や，ＩＴ設備導入支援等補助事業，病院事業の経営支援など地域振興に資する事業のため２．４億円取崩した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特定建築物耐震化支援事業や市有地割賦購入のため１．８億円を取崩した一方で，土地売払収入１２．３億円を積み立てしたこと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により残高増となった。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公共施設の老朽化による維持補修や解体事業などの増加が見込まれるため，残高は今後も減少していく見通しであることから，未利用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土地の積極的な売却などにより残高の確保に努める。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決算剰余金の１／２積立て６．５億円などにより残高増となった。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引き続き厳しい財政状況が続くと見込まれることから，事務事業の見直しなどの行財政改革を推し進めながら，長期的な人口減少を見据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えた財政運営を行い，不測の事態以外での取崩しを可能な限り行わないよう努めるとともに，決算剰余金の１／２を着実に積立てていく。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令和２年度で財源対策債が償還終了となったことに伴い廃止。残高１１．４億円については財政調基金に積立てている。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97413FD-CAEC-40BE-B4B1-96BDF606CA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086155-2397-42F2-B36B-9ABB35474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B6734F8-908F-4599-AC14-EC2E570543A7}"/>
            </a:ext>
          </a:extLst>
        </xdr:cNvPr>
        <xdr:cNvSpPr/>
      </xdr:nvSpPr>
      <xdr:spPr>
        <a:xfrm>
          <a:off x="355600" y="63500"/>
          <a:ext cx="11733213"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BAFFCAA-497E-4631-AACF-963D61CD71E3}"/>
            </a:ext>
          </a:extLst>
        </xdr:cNvPr>
        <xdr:cNvSpPr/>
      </xdr:nvSpPr>
      <xdr:spPr>
        <a:xfrm>
          <a:off x="15773400" y="190500"/>
          <a:ext cx="3644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7C5C608-D7CA-4099-9D47-E40CF9BD4024}"/>
            </a:ext>
          </a:extLst>
        </xdr:cNvPr>
        <xdr:cNvSpPr/>
      </xdr:nvSpPr>
      <xdr:spPr>
        <a:xfrm>
          <a:off x="15789275" y="215900"/>
          <a:ext cx="36099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4CBEFE2-77D4-4BD3-B809-0F7390023A71}"/>
            </a:ext>
          </a:extLst>
        </xdr:cNvPr>
        <xdr:cNvSpPr/>
      </xdr:nvSpPr>
      <xdr:spPr>
        <a:xfrm>
          <a:off x="15809913" y="241300"/>
          <a:ext cx="3557587"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6BB8487-7A33-40AA-A368-7BFC23746424}"/>
            </a:ext>
          </a:extLst>
        </xdr:cNvPr>
        <xdr:cNvSpPr/>
      </xdr:nvSpPr>
      <xdr:spPr>
        <a:xfrm>
          <a:off x="13179425" y="190500"/>
          <a:ext cx="2460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B1ED536-964A-4D90-A8B1-7FA8A5AF55E9}"/>
            </a:ext>
          </a:extLst>
        </xdr:cNvPr>
        <xdr:cNvSpPr/>
      </xdr:nvSpPr>
      <xdr:spPr>
        <a:xfrm>
          <a:off x="13204825" y="215900"/>
          <a:ext cx="2416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5612BD0-59FB-45D3-A3C7-87749B818F3B}"/>
            </a:ext>
          </a:extLst>
        </xdr:cNvPr>
        <xdr:cNvSpPr/>
      </xdr:nvSpPr>
      <xdr:spPr>
        <a:xfrm>
          <a:off x="13230225" y="241300"/>
          <a:ext cx="2373313"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B6E3102-EC25-4336-AFD9-6B0999330300}"/>
            </a:ext>
          </a:extLst>
        </xdr:cNvPr>
        <xdr:cNvSpPr/>
      </xdr:nvSpPr>
      <xdr:spPr>
        <a:xfrm>
          <a:off x="458787" y="889000"/>
          <a:ext cx="9339263"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8A5FB76-BBA7-4402-B081-CDB308004E5A}"/>
            </a:ext>
          </a:extLst>
        </xdr:cNvPr>
        <xdr:cNvSpPr/>
      </xdr:nvSpPr>
      <xdr:spPr>
        <a:xfrm>
          <a:off x="581025" y="920750"/>
          <a:ext cx="1287463"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399A33F-6E56-4EFE-B78D-FA9A2CEB76BA}"/>
            </a:ext>
          </a:extLst>
        </xdr:cNvPr>
        <xdr:cNvSpPr/>
      </xdr:nvSpPr>
      <xdr:spPr>
        <a:xfrm>
          <a:off x="1814513" y="920750"/>
          <a:ext cx="1233487"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251,891
250,793
677.87
167,659,971
165,232,192
2,054,692
70,386,099
135,797,863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CD3A192-9E92-465F-A091-AF4BDBC62182}"/>
            </a:ext>
          </a:extLst>
        </xdr:cNvPr>
        <xdr:cNvSpPr/>
      </xdr:nvSpPr>
      <xdr:spPr>
        <a:xfrm>
          <a:off x="3048000" y="920750"/>
          <a:ext cx="14097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F9F76B2-06BB-4175-A01D-C4AD092B31EA}"/>
            </a:ext>
          </a:extLst>
        </xdr:cNvPr>
        <xdr:cNvSpPr/>
      </xdr:nvSpPr>
      <xdr:spPr>
        <a:xfrm>
          <a:off x="4457700" y="939800"/>
          <a:ext cx="18748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0D59C2D-B49A-4DA5-A925-6D9949521C01}"/>
            </a:ext>
          </a:extLst>
        </xdr:cNvPr>
        <xdr:cNvSpPr/>
      </xdr:nvSpPr>
      <xdr:spPr>
        <a:xfrm>
          <a:off x="6332538" y="939800"/>
          <a:ext cx="11747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35E0074-34DD-4B45-B6C6-1632333C06C0}"/>
            </a:ext>
          </a:extLst>
        </xdr:cNvPr>
        <xdr:cNvSpPr/>
      </xdr:nvSpPr>
      <xdr:spPr>
        <a:xfrm>
          <a:off x="7566025" y="952500"/>
          <a:ext cx="5921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556D2F5-483A-4631-A272-70623E18478E}"/>
            </a:ext>
          </a:extLst>
        </xdr:cNvPr>
        <xdr:cNvSpPr/>
      </xdr:nvSpPr>
      <xdr:spPr>
        <a:xfrm>
          <a:off x="4457700" y="168592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8E21C2C-7D99-43D9-B9C9-CBF0C57F7DB0}"/>
            </a:ext>
          </a:extLst>
        </xdr:cNvPr>
        <xdr:cNvSpPr/>
      </xdr:nvSpPr>
      <xdr:spPr>
        <a:xfrm>
          <a:off x="6396038" y="1685925"/>
          <a:ext cx="34020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E15BFD1-4252-4752-AADB-8A863E03D7A7}"/>
            </a:ext>
          </a:extLst>
        </xdr:cNvPr>
        <xdr:cNvSpPr/>
      </xdr:nvSpPr>
      <xdr:spPr>
        <a:xfrm>
          <a:off x="10260013" y="889000"/>
          <a:ext cx="14097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5EC1CF1-1A8F-4A2D-9E5B-6E2816EEA1F0}"/>
            </a:ext>
          </a:extLst>
        </xdr:cNvPr>
        <xdr:cNvSpPr/>
      </xdr:nvSpPr>
      <xdr:spPr>
        <a:xfrm>
          <a:off x="10501313" y="952500"/>
          <a:ext cx="123348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9E25376-1043-48C6-A788-85FE55324DA3}"/>
            </a:ext>
          </a:extLst>
        </xdr:cNvPr>
        <xdr:cNvSpPr/>
      </xdr:nvSpPr>
      <xdr:spPr>
        <a:xfrm>
          <a:off x="10501313" y="1219200"/>
          <a:ext cx="1233488"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4E917F9-6ABD-4785-807B-EF082D2F5016}"/>
            </a:ext>
          </a:extLst>
        </xdr:cNvPr>
        <xdr:cNvSpPr/>
      </xdr:nvSpPr>
      <xdr:spPr>
        <a:xfrm>
          <a:off x="10501313" y="154305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D372822-06E4-42B6-BA34-53E92C6CEF38}"/>
            </a:ext>
          </a:extLst>
        </xdr:cNvPr>
        <xdr:cNvCxnSpPr/>
      </xdr:nvCxnSpPr>
      <xdr:spPr>
        <a:xfrm flipH="1">
          <a:off x="10328275" y="104140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58FEDC5-89FC-4C15-9F1B-989CDE5AA09F}"/>
            </a:ext>
          </a:extLst>
        </xdr:cNvPr>
        <xdr:cNvSpPr/>
      </xdr:nvSpPr>
      <xdr:spPr>
        <a:xfrm>
          <a:off x="103822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E8CF74F-D853-46C0-9F1F-025648E38108}"/>
            </a:ext>
          </a:extLst>
        </xdr:cNvPr>
        <xdr:cNvSpPr/>
      </xdr:nvSpPr>
      <xdr:spPr>
        <a:xfrm>
          <a:off x="10382250"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8FC5BD8-9D0A-490B-BAC1-7F8DCDCBECC6}"/>
            </a:ext>
          </a:extLst>
        </xdr:cNvPr>
        <xdr:cNvCxnSpPr/>
      </xdr:nvCxnSpPr>
      <xdr:spPr>
        <a:xfrm>
          <a:off x="10426700"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BD8E64F-FE4A-4E39-AE6C-773124B20EC7}"/>
            </a:ext>
          </a:extLst>
        </xdr:cNvPr>
        <xdr:cNvCxnSpPr/>
      </xdr:nvCxnSpPr>
      <xdr:spPr>
        <a:xfrm>
          <a:off x="10347325" y="15430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736FABE-DEFC-4B42-A3DC-B8CB8DAC75A2}"/>
            </a:ext>
          </a:extLst>
        </xdr:cNvPr>
        <xdr:cNvCxnSpPr/>
      </xdr:nvCxnSpPr>
      <xdr:spPr>
        <a:xfrm flipV="1">
          <a:off x="10426700"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3E17EF5-B5E0-4191-A64E-654B2FFF7E2C}"/>
            </a:ext>
          </a:extLst>
        </xdr:cNvPr>
        <xdr:cNvCxnSpPr/>
      </xdr:nvCxnSpPr>
      <xdr:spPr>
        <a:xfrm>
          <a:off x="10347325" y="19050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A4D7354-E171-4FD1-AF3B-C1FA6918C96C}"/>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CD38821-F073-4F25-9949-DC5D6B484312}"/>
            </a:ext>
          </a:extLst>
        </xdr:cNvPr>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1F0A734-8722-4A9F-AF69-49C9756E388A}"/>
            </a:ext>
          </a:extLst>
        </xdr:cNvPr>
        <xdr:cNvSpPr txBox="1"/>
      </xdr:nvSpPr>
      <xdr:spPr>
        <a:xfrm>
          <a:off x="419100" y="31369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3D759A9-F033-4543-93E5-25ABBCF40807}"/>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5DA9307-D68D-4AE7-A26A-42279684C619}"/>
            </a:ext>
          </a:extLst>
        </xdr:cNvPr>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FE5624F-21AF-4818-A1F5-975A2C80378C}"/>
            </a:ext>
          </a:extLst>
        </xdr:cNvPr>
        <xdr:cNvSpPr/>
      </xdr:nvSpPr>
      <xdr:spPr>
        <a:xfrm>
          <a:off x="1184275" y="4092575"/>
          <a:ext cx="3927475"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7880521-476B-4109-A037-01C917AAFBDD}"/>
            </a:ext>
          </a:extLst>
        </xdr:cNvPr>
        <xdr:cNvSpPr/>
      </xdr:nvSpPr>
      <xdr:spPr>
        <a:xfrm>
          <a:off x="1857552" y="4434142"/>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B659DD6-E246-48CC-A691-BB97A82973ED}"/>
            </a:ext>
          </a:extLst>
        </xdr:cNvPr>
        <xdr:cNvSpPr/>
      </xdr:nvSpPr>
      <xdr:spPr>
        <a:xfrm>
          <a:off x="3555677" y="4417471"/>
          <a:ext cx="783283"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D0DFDA6-E605-469F-B224-A934BBF5F372}"/>
            </a:ext>
          </a:extLst>
        </xdr:cNvPr>
        <xdr:cNvSpPr/>
      </xdr:nvSpPr>
      <xdr:spPr>
        <a:xfrm>
          <a:off x="50609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AF27697-68E7-43E3-B860-FCF55F786992}"/>
            </a:ext>
          </a:extLst>
        </xdr:cNvPr>
        <xdr:cNvSpPr/>
      </xdr:nvSpPr>
      <xdr:spPr>
        <a:xfrm>
          <a:off x="50609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EE59CE4-8856-4D60-8E5F-DB545F96B3B5}"/>
            </a:ext>
          </a:extLst>
        </xdr:cNvPr>
        <xdr:cNvSpPr/>
      </xdr:nvSpPr>
      <xdr:spPr>
        <a:xfrm>
          <a:off x="64706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E78D4A2-9841-4E72-812E-D685F7FFB81E}"/>
            </a:ext>
          </a:extLst>
        </xdr:cNvPr>
        <xdr:cNvSpPr/>
      </xdr:nvSpPr>
      <xdr:spPr>
        <a:xfrm>
          <a:off x="64706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1D92B23-CF8E-4CED-91C3-26B7B06653A4}"/>
            </a:ext>
          </a:extLst>
        </xdr:cNvPr>
        <xdr:cNvSpPr/>
      </xdr:nvSpPr>
      <xdr:spPr>
        <a:xfrm>
          <a:off x="80073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B1409AA-2DA0-45D0-A7E1-0D3BD71120F6}"/>
            </a:ext>
          </a:extLst>
        </xdr:cNvPr>
        <xdr:cNvSpPr/>
      </xdr:nvSpPr>
      <xdr:spPr>
        <a:xfrm>
          <a:off x="80073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B51D845-9597-4005-B5FF-F75AD6A586C8}"/>
            </a:ext>
          </a:extLst>
        </xdr:cNvPr>
        <xdr:cNvSpPr/>
      </xdr:nvSpPr>
      <xdr:spPr>
        <a:xfrm>
          <a:off x="1184275" y="4743450"/>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F007EF1-105C-474E-A7FC-7E73F4962C2C}"/>
            </a:ext>
          </a:extLst>
        </xdr:cNvPr>
        <xdr:cNvSpPr/>
      </xdr:nvSpPr>
      <xdr:spPr>
        <a:xfrm>
          <a:off x="5364163" y="4743450"/>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B3F15EA-713C-4174-90F0-DD87B97FE218}"/>
            </a:ext>
          </a:extLst>
        </xdr:cNvPr>
        <xdr:cNvSpPr/>
      </xdr:nvSpPr>
      <xdr:spPr>
        <a:xfrm>
          <a:off x="5364163"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91DB4BC-D612-4031-833E-9B9851565A9A}"/>
            </a:ext>
          </a:extLst>
        </xdr:cNvPr>
        <xdr:cNvSpPr txBox="1"/>
      </xdr:nvSpPr>
      <xdr:spPr>
        <a:xfrm>
          <a:off x="542607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耐用年数を超えている資産が多いこともあり平均より高い水準にある。老朽化した施設について，点検・診断や計画的な予防保全による長寿命化を進めていくなど，公共施設等の適正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DC8B8FC-4624-4077-86F9-2137F77D00C8}"/>
            </a:ext>
          </a:extLst>
        </xdr:cNvPr>
        <xdr:cNvSpPr txBox="1"/>
      </xdr:nvSpPr>
      <xdr:spPr>
        <a:xfrm>
          <a:off x="1160463"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E1A5097-2136-4674-9337-C9B96A178406}"/>
            </a:ext>
          </a:extLst>
        </xdr:cNvPr>
        <xdr:cNvCxnSpPr/>
      </xdr:nvCxnSpPr>
      <xdr:spPr>
        <a:xfrm>
          <a:off x="1184275" y="678338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90BB7E5-BECC-45B9-95C3-F9CF71B9536B}"/>
            </a:ext>
          </a:extLst>
        </xdr:cNvPr>
        <xdr:cNvSpPr txBox="1"/>
      </xdr:nvSpPr>
      <xdr:spPr>
        <a:xfrm>
          <a:off x="804244" y="66943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6F75B7A-90C3-43DC-A285-202ECD5B280C}"/>
            </a:ext>
          </a:extLst>
        </xdr:cNvPr>
        <xdr:cNvCxnSpPr/>
      </xdr:nvCxnSpPr>
      <xdr:spPr>
        <a:xfrm>
          <a:off x="1184275" y="644736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603BE9DF-3978-44CB-9CF3-738424D30774}"/>
            </a:ext>
          </a:extLst>
        </xdr:cNvPr>
        <xdr:cNvSpPr txBox="1"/>
      </xdr:nvSpPr>
      <xdr:spPr>
        <a:xfrm>
          <a:off x="804244" y="63535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DF128F6-C5C5-425E-9A7F-9A36EA713C8F}"/>
            </a:ext>
          </a:extLst>
        </xdr:cNvPr>
        <xdr:cNvCxnSpPr/>
      </xdr:nvCxnSpPr>
      <xdr:spPr>
        <a:xfrm>
          <a:off x="1184275" y="6106583"/>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4C86CFC-A11D-4C96-8A9C-F3D4B82747C0}"/>
            </a:ext>
          </a:extLst>
        </xdr:cNvPr>
        <xdr:cNvSpPr txBox="1"/>
      </xdr:nvSpPr>
      <xdr:spPr>
        <a:xfrm>
          <a:off x="804244" y="60127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2B19389-EE24-43EB-B731-3DC9A34B5CB4}"/>
            </a:ext>
          </a:extLst>
        </xdr:cNvPr>
        <xdr:cNvCxnSpPr/>
      </xdr:nvCxnSpPr>
      <xdr:spPr>
        <a:xfrm>
          <a:off x="1184275" y="576580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1702285-A841-4040-9C7B-006A7ACEFE22}"/>
            </a:ext>
          </a:extLst>
        </xdr:cNvPr>
        <xdr:cNvSpPr txBox="1"/>
      </xdr:nvSpPr>
      <xdr:spPr>
        <a:xfrm>
          <a:off x="804244" y="5671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AF81AF8-9902-4B04-B7A3-48BF24FCC77D}"/>
            </a:ext>
          </a:extLst>
        </xdr:cNvPr>
        <xdr:cNvCxnSpPr/>
      </xdr:nvCxnSpPr>
      <xdr:spPr>
        <a:xfrm>
          <a:off x="1184275" y="542501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206C67C-732F-4A7D-A537-263AEB0436D0}"/>
            </a:ext>
          </a:extLst>
        </xdr:cNvPr>
        <xdr:cNvSpPr txBox="1"/>
      </xdr:nvSpPr>
      <xdr:spPr>
        <a:xfrm>
          <a:off x="804244" y="53312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41FBA6B-6A8E-4025-837B-F496728319D6}"/>
            </a:ext>
          </a:extLst>
        </xdr:cNvPr>
        <xdr:cNvCxnSpPr/>
      </xdr:nvCxnSpPr>
      <xdr:spPr>
        <a:xfrm>
          <a:off x="1184275" y="5084233"/>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4A9E728C-7E56-4DE5-8B11-3C7FB56ABD80}"/>
            </a:ext>
          </a:extLst>
        </xdr:cNvPr>
        <xdr:cNvSpPr txBox="1"/>
      </xdr:nvSpPr>
      <xdr:spPr>
        <a:xfrm>
          <a:off x="804244" y="49999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A35B79A-25F6-45A9-90C4-0068C24A3A6A}"/>
            </a:ext>
          </a:extLst>
        </xdr:cNvPr>
        <xdr:cNvCxnSpPr/>
      </xdr:nvCxnSpPr>
      <xdr:spPr>
        <a:xfrm>
          <a:off x="1184275" y="474345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A9099308-6B2B-4BC4-8F74-55B34DAD3A52}"/>
            </a:ext>
          </a:extLst>
        </xdr:cNvPr>
        <xdr:cNvSpPr txBox="1"/>
      </xdr:nvSpPr>
      <xdr:spPr>
        <a:xfrm>
          <a:off x="804244" y="4659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3E6DFEE-34DE-4D1C-871E-AEC8DCF6D784}"/>
            </a:ext>
          </a:extLst>
        </xdr:cNvPr>
        <xdr:cNvSpPr/>
      </xdr:nvSpPr>
      <xdr:spPr>
        <a:xfrm>
          <a:off x="1184275" y="4743450"/>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B84E0467-8E07-4144-ACA6-9FF2C6BC66E7}"/>
            </a:ext>
          </a:extLst>
        </xdr:cNvPr>
        <xdr:cNvCxnSpPr/>
      </xdr:nvCxnSpPr>
      <xdr:spPr>
        <a:xfrm flipV="1">
          <a:off x="4417695" y="5175462"/>
          <a:ext cx="1270" cy="1189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74B1CE6D-5A58-42B0-8973-5E97FCA153D1}"/>
            </a:ext>
          </a:extLst>
        </xdr:cNvPr>
        <xdr:cNvSpPr txBox="1"/>
      </xdr:nvSpPr>
      <xdr:spPr>
        <a:xfrm>
          <a:off x="4470400"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BC3F487E-B853-45E5-9B19-0416462D55F6}"/>
            </a:ext>
          </a:extLst>
        </xdr:cNvPr>
        <xdr:cNvCxnSpPr/>
      </xdr:nvCxnSpPr>
      <xdr:spPr>
        <a:xfrm>
          <a:off x="4335463" y="636460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147BF918-6620-4087-AF0F-A35D6B64AFF2}"/>
            </a:ext>
          </a:extLst>
        </xdr:cNvPr>
        <xdr:cNvSpPr txBox="1"/>
      </xdr:nvSpPr>
      <xdr:spPr>
        <a:xfrm>
          <a:off x="4470400" y="496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E139CDB8-DA40-4E08-BA95-D9E7063F41EC}"/>
            </a:ext>
          </a:extLst>
        </xdr:cNvPr>
        <xdr:cNvCxnSpPr/>
      </xdr:nvCxnSpPr>
      <xdr:spPr>
        <a:xfrm>
          <a:off x="4335463" y="517546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CD8928A2-2D3E-4599-A88C-4459C5FD59F5}"/>
            </a:ext>
          </a:extLst>
        </xdr:cNvPr>
        <xdr:cNvSpPr txBox="1"/>
      </xdr:nvSpPr>
      <xdr:spPr>
        <a:xfrm>
          <a:off x="4470400" y="5659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A54DE1EC-1C89-4013-AE90-AE8E8AE4AF0B}"/>
            </a:ext>
          </a:extLst>
        </xdr:cNvPr>
        <xdr:cNvSpPr/>
      </xdr:nvSpPr>
      <xdr:spPr>
        <a:xfrm>
          <a:off x="4368800" y="580855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FE73DD32-FA6A-4E6C-866E-6797F39D7910}"/>
            </a:ext>
          </a:extLst>
        </xdr:cNvPr>
        <xdr:cNvSpPr/>
      </xdr:nvSpPr>
      <xdr:spPr>
        <a:xfrm>
          <a:off x="3714750" y="5783368"/>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103B6B68-4837-4D8F-A443-D9A17D5597AB}"/>
            </a:ext>
          </a:extLst>
        </xdr:cNvPr>
        <xdr:cNvSpPr/>
      </xdr:nvSpPr>
      <xdr:spPr>
        <a:xfrm>
          <a:off x="3009900" y="5754582"/>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7D408B9F-4E2B-4598-B5FB-FD8A950186C0}"/>
            </a:ext>
          </a:extLst>
        </xdr:cNvPr>
        <xdr:cNvSpPr/>
      </xdr:nvSpPr>
      <xdr:spPr>
        <a:xfrm>
          <a:off x="2305050" y="5715000"/>
          <a:ext cx="92075"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66DF6119-04B6-4465-9847-3ABBDC9292BD}"/>
            </a:ext>
          </a:extLst>
        </xdr:cNvPr>
        <xdr:cNvSpPr/>
      </xdr:nvSpPr>
      <xdr:spPr>
        <a:xfrm>
          <a:off x="1600200" y="568981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006A704-FCDF-4FE7-94CD-B29B7766ECE4}"/>
            </a:ext>
          </a:extLst>
        </xdr:cNvPr>
        <xdr:cNvSpPr txBox="1"/>
      </xdr:nvSpPr>
      <xdr:spPr>
        <a:xfrm>
          <a:off x="42560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75DDD94-2AAA-43EC-9194-0BF935BAC3F2}"/>
            </a:ext>
          </a:extLst>
        </xdr:cNvPr>
        <xdr:cNvSpPr txBox="1"/>
      </xdr:nvSpPr>
      <xdr:spPr>
        <a:xfrm>
          <a:off x="36020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30CFD73-D648-48F0-AEB2-08B813FA8A18}"/>
            </a:ext>
          </a:extLst>
        </xdr:cNvPr>
        <xdr:cNvSpPr txBox="1"/>
      </xdr:nvSpPr>
      <xdr:spPr>
        <a:xfrm>
          <a:off x="28971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556366D-100D-46F3-9FFC-E8D234A67F17}"/>
            </a:ext>
          </a:extLst>
        </xdr:cNvPr>
        <xdr:cNvSpPr txBox="1"/>
      </xdr:nvSpPr>
      <xdr:spPr>
        <a:xfrm>
          <a:off x="21923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45ABCD2-2695-4CF8-BF79-182DC8686CED}"/>
            </a:ext>
          </a:extLst>
        </xdr:cNvPr>
        <xdr:cNvSpPr txBox="1"/>
      </xdr:nvSpPr>
      <xdr:spPr>
        <a:xfrm>
          <a:off x="14874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98002</xdr:rowOff>
    </xdr:from>
    <xdr:to>
      <xdr:col>23</xdr:col>
      <xdr:colOff>136525</xdr:colOff>
      <xdr:row>33</xdr:row>
      <xdr:rowOff>28152</xdr:rowOff>
    </xdr:to>
    <xdr:sp macro="" textlink="">
      <xdr:nvSpPr>
        <xdr:cNvPr id="81" name="楕円 80">
          <a:extLst>
            <a:ext uri="{FF2B5EF4-FFF2-40B4-BE49-F238E27FC236}">
              <a16:creationId xmlns:a16="http://schemas.microsoft.com/office/drawing/2014/main" id="{D24B660C-A71D-4096-B05A-116EC2AB8F1F}"/>
            </a:ext>
          </a:extLst>
        </xdr:cNvPr>
        <xdr:cNvSpPr/>
      </xdr:nvSpPr>
      <xdr:spPr>
        <a:xfrm>
          <a:off x="4368800" y="607017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76429</xdr:rowOff>
    </xdr:from>
    <xdr:ext cx="405111" cy="259045"/>
    <xdr:sp macro="" textlink="">
      <xdr:nvSpPr>
        <xdr:cNvPr id="82" name="有形固定資産減価償却率該当値テキスト">
          <a:extLst>
            <a:ext uri="{FF2B5EF4-FFF2-40B4-BE49-F238E27FC236}">
              <a16:creationId xmlns:a16="http://schemas.microsoft.com/office/drawing/2014/main" id="{4EE8CC2F-0FA3-474D-BABA-1D27E6BA174D}"/>
            </a:ext>
          </a:extLst>
        </xdr:cNvPr>
        <xdr:cNvSpPr txBox="1"/>
      </xdr:nvSpPr>
      <xdr:spPr>
        <a:xfrm>
          <a:off x="4470400" y="6048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76412</xdr:rowOff>
    </xdr:from>
    <xdr:to>
      <xdr:col>19</xdr:col>
      <xdr:colOff>187325</xdr:colOff>
      <xdr:row>33</xdr:row>
      <xdr:rowOff>6562</xdr:rowOff>
    </xdr:to>
    <xdr:sp macro="" textlink="">
      <xdr:nvSpPr>
        <xdr:cNvPr id="83" name="楕円 82">
          <a:extLst>
            <a:ext uri="{FF2B5EF4-FFF2-40B4-BE49-F238E27FC236}">
              <a16:creationId xmlns:a16="http://schemas.microsoft.com/office/drawing/2014/main" id="{89946928-BC34-4244-9E78-4C6778C9E14D}"/>
            </a:ext>
          </a:extLst>
        </xdr:cNvPr>
        <xdr:cNvSpPr/>
      </xdr:nvSpPr>
      <xdr:spPr>
        <a:xfrm>
          <a:off x="3714750" y="6048587"/>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127212</xdr:rowOff>
    </xdr:from>
    <xdr:to>
      <xdr:col>23</xdr:col>
      <xdr:colOff>85725</xdr:colOff>
      <xdr:row>32</xdr:row>
      <xdr:rowOff>148802</xdr:rowOff>
    </xdr:to>
    <xdr:cxnSp macro="">
      <xdr:nvCxnSpPr>
        <xdr:cNvPr id="84" name="直線コネクタ 83">
          <a:extLst>
            <a:ext uri="{FF2B5EF4-FFF2-40B4-BE49-F238E27FC236}">
              <a16:creationId xmlns:a16="http://schemas.microsoft.com/office/drawing/2014/main" id="{BE634825-CBC6-4A63-8000-51FDB4891157}"/>
            </a:ext>
          </a:extLst>
        </xdr:cNvPr>
        <xdr:cNvCxnSpPr/>
      </xdr:nvCxnSpPr>
      <xdr:spPr>
        <a:xfrm>
          <a:off x="3765550" y="6099387"/>
          <a:ext cx="65405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69215</xdr:rowOff>
    </xdr:from>
    <xdr:to>
      <xdr:col>15</xdr:col>
      <xdr:colOff>187325</xdr:colOff>
      <xdr:row>32</xdr:row>
      <xdr:rowOff>170815</xdr:rowOff>
    </xdr:to>
    <xdr:sp macro="" textlink="">
      <xdr:nvSpPr>
        <xdr:cNvPr id="85" name="楕円 84">
          <a:extLst>
            <a:ext uri="{FF2B5EF4-FFF2-40B4-BE49-F238E27FC236}">
              <a16:creationId xmlns:a16="http://schemas.microsoft.com/office/drawing/2014/main" id="{7D5A3A48-9676-4977-9544-EA9F173FF4C1}"/>
            </a:ext>
          </a:extLst>
        </xdr:cNvPr>
        <xdr:cNvSpPr/>
      </xdr:nvSpPr>
      <xdr:spPr>
        <a:xfrm>
          <a:off x="3009900" y="6041390"/>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120015</xdr:rowOff>
    </xdr:from>
    <xdr:to>
      <xdr:col>19</xdr:col>
      <xdr:colOff>136525</xdr:colOff>
      <xdr:row>32</xdr:row>
      <xdr:rowOff>127212</xdr:rowOff>
    </xdr:to>
    <xdr:cxnSp macro="">
      <xdr:nvCxnSpPr>
        <xdr:cNvPr id="86" name="直線コネクタ 85">
          <a:extLst>
            <a:ext uri="{FF2B5EF4-FFF2-40B4-BE49-F238E27FC236}">
              <a16:creationId xmlns:a16="http://schemas.microsoft.com/office/drawing/2014/main" id="{E270FBCE-6445-4BBC-93FB-E4829F297221}"/>
            </a:ext>
          </a:extLst>
        </xdr:cNvPr>
        <xdr:cNvCxnSpPr/>
      </xdr:nvCxnSpPr>
      <xdr:spPr>
        <a:xfrm>
          <a:off x="3060700" y="6092190"/>
          <a:ext cx="70485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18838</xdr:rowOff>
    </xdr:from>
    <xdr:to>
      <xdr:col>11</xdr:col>
      <xdr:colOff>187325</xdr:colOff>
      <xdr:row>32</xdr:row>
      <xdr:rowOff>120438</xdr:rowOff>
    </xdr:to>
    <xdr:sp macro="" textlink="">
      <xdr:nvSpPr>
        <xdr:cNvPr id="87" name="楕円 86">
          <a:extLst>
            <a:ext uri="{FF2B5EF4-FFF2-40B4-BE49-F238E27FC236}">
              <a16:creationId xmlns:a16="http://schemas.microsoft.com/office/drawing/2014/main" id="{0CDA35BF-A48D-49C2-A8AB-5E31EC4BD036}"/>
            </a:ext>
          </a:extLst>
        </xdr:cNvPr>
        <xdr:cNvSpPr/>
      </xdr:nvSpPr>
      <xdr:spPr>
        <a:xfrm>
          <a:off x="2305050" y="599101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69638</xdr:rowOff>
    </xdr:from>
    <xdr:to>
      <xdr:col>15</xdr:col>
      <xdr:colOff>136525</xdr:colOff>
      <xdr:row>32</xdr:row>
      <xdr:rowOff>120015</xdr:rowOff>
    </xdr:to>
    <xdr:cxnSp macro="">
      <xdr:nvCxnSpPr>
        <xdr:cNvPr id="88" name="直線コネクタ 87">
          <a:extLst>
            <a:ext uri="{FF2B5EF4-FFF2-40B4-BE49-F238E27FC236}">
              <a16:creationId xmlns:a16="http://schemas.microsoft.com/office/drawing/2014/main" id="{AF4BCAC6-AFDD-4D16-8441-909F17EE8ABC}"/>
            </a:ext>
          </a:extLst>
        </xdr:cNvPr>
        <xdr:cNvCxnSpPr/>
      </xdr:nvCxnSpPr>
      <xdr:spPr>
        <a:xfrm>
          <a:off x="2355850" y="6041813"/>
          <a:ext cx="70485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847</xdr:rowOff>
    </xdr:from>
    <xdr:to>
      <xdr:col>7</xdr:col>
      <xdr:colOff>187325</xdr:colOff>
      <xdr:row>32</xdr:row>
      <xdr:rowOff>102447</xdr:rowOff>
    </xdr:to>
    <xdr:sp macro="" textlink="">
      <xdr:nvSpPr>
        <xdr:cNvPr id="89" name="楕円 88">
          <a:extLst>
            <a:ext uri="{FF2B5EF4-FFF2-40B4-BE49-F238E27FC236}">
              <a16:creationId xmlns:a16="http://schemas.microsoft.com/office/drawing/2014/main" id="{032679B3-A076-46F3-A2F5-FE0D422D6277}"/>
            </a:ext>
          </a:extLst>
        </xdr:cNvPr>
        <xdr:cNvSpPr/>
      </xdr:nvSpPr>
      <xdr:spPr>
        <a:xfrm>
          <a:off x="1600200" y="597302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51647</xdr:rowOff>
    </xdr:from>
    <xdr:to>
      <xdr:col>11</xdr:col>
      <xdr:colOff>136525</xdr:colOff>
      <xdr:row>32</xdr:row>
      <xdr:rowOff>69638</xdr:rowOff>
    </xdr:to>
    <xdr:cxnSp macro="">
      <xdr:nvCxnSpPr>
        <xdr:cNvPr id="90" name="直線コネクタ 89">
          <a:extLst>
            <a:ext uri="{FF2B5EF4-FFF2-40B4-BE49-F238E27FC236}">
              <a16:creationId xmlns:a16="http://schemas.microsoft.com/office/drawing/2014/main" id="{E9D8EEC7-D606-4CCB-8975-F12F5AB109D1}"/>
            </a:ext>
          </a:extLst>
        </xdr:cNvPr>
        <xdr:cNvCxnSpPr/>
      </xdr:nvCxnSpPr>
      <xdr:spPr>
        <a:xfrm>
          <a:off x="1651000" y="6023822"/>
          <a:ext cx="70485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E5DBF96B-2A45-46DC-B37C-CEA474C86B11}"/>
            </a:ext>
          </a:extLst>
        </xdr:cNvPr>
        <xdr:cNvSpPr txBox="1"/>
      </xdr:nvSpPr>
      <xdr:spPr>
        <a:xfrm>
          <a:off x="3564582" y="5568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a:extLst>
            <a:ext uri="{FF2B5EF4-FFF2-40B4-BE49-F238E27FC236}">
              <a16:creationId xmlns:a16="http://schemas.microsoft.com/office/drawing/2014/main" id="{352ED1B3-E22A-4715-96C8-4C7297A7DC0A}"/>
            </a:ext>
          </a:extLst>
        </xdr:cNvPr>
        <xdr:cNvSpPr txBox="1"/>
      </xdr:nvSpPr>
      <xdr:spPr>
        <a:xfrm>
          <a:off x="2872432" y="5539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F45EAD53-EFE8-4F7A-AAC1-A59C29919333}"/>
            </a:ext>
          </a:extLst>
        </xdr:cNvPr>
        <xdr:cNvSpPr txBox="1"/>
      </xdr:nvSpPr>
      <xdr:spPr>
        <a:xfrm>
          <a:off x="2167582" y="549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FCD58CE8-2D80-4D5B-BE41-0006943431BD}"/>
            </a:ext>
          </a:extLst>
        </xdr:cNvPr>
        <xdr:cNvSpPr txBox="1"/>
      </xdr:nvSpPr>
      <xdr:spPr>
        <a:xfrm>
          <a:off x="1462732" y="548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169139</xdr:rowOff>
    </xdr:from>
    <xdr:ext cx="405111" cy="259045"/>
    <xdr:sp macro="" textlink="">
      <xdr:nvSpPr>
        <xdr:cNvPr id="95" name="n_1mainValue有形固定資産減価償却率">
          <a:extLst>
            <a:ext uri="{FF2B5EF4-FFF2-40B4-BE49-F238E27FC236}">
              <a16:creationId xmlns:a16="http://schemas.microsoft.com/office/drawing/2014/main" id="{0EF51381-C0E4-4244-ABD0-EBE9F69B7420}"/>
            </a:ext>
          </a:extLst>
        </xdr:cNvPr>
        <xdr:cNvSpPr txBox="1"/>
      </xdr:nvSpPr>
      <xdr:spPr>
        <a:xfrm>
          <a:off x="3564582" y="6131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161942</xdr:rowOff>
    </xdr:from>
    <xdr:ext cx="405111" cy="259045"/>
    <xdr:sp macro="" textlink="">
      <xdr:nvSpPr>
        <xdr:cNvPr id="96" name="n_2mainValue有形固定資産減価償却率">
          <a:extLst>
            <a:ext uri="{FF2B5EF4-FFF2-40B4-BE49-F238E27FC236}">
              <a16:creationId xmlns:a16="http://schemas.microsoft.com/office/drawing/2014/main" id="{6C1935A2-A0D1-4400-8CFA-1E8757650C94}"/>
            </a:ext>
          </a:extLst>
        </xdr:cNvPr>
        <xdr:cNvSpPr txBox="1"/>
      </xdr:nvSpPr>
      <xdr:spPr>
        <a:xfrm>
          <a:off x="2872432"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111565</xdr:rowOff>
    </xdr:from>
    <xdr:ext cx="405111" cy="259045"/>
    <xdr:sp macro="" textlink="">
      <xdr:nvSpPr>
        <xdr:cNvPr id="97" name="n_3mainValue有形固定資産減価償却率">
          <a:extLst>
            <a:ext uri="{FF2B5EF4-FFF2-40B4-BE49-F238E27FC236}">
              <a16:creationId xmlns:a16="http://schemas.microsoft.com/office/drawing/2014/main" id="{94D26EE3-157A-4DB9-8225-6FBD494C7D07}"/>
            </a:ext>
          </a:extLst>
        </xdr:cNvPr>
        <xdr:cNvSpPr txBox="1"/>
      </xdr:nvSpPr>
      <xdr:spPr>
        <a:xfrm>
          <a:off x="2167582" y="6083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93574</xdr:rowOff>
    </xdr:from>
    <xdr:ext cx="405111" cy="259045"/>
    <xdr:sp macro="" textlink="">
      <xdr:nvSpPr>
        <xdr:cNvPr id="98" name="n_4mainValue有形固定資産減価償却率">
          <a:extLst>
            <a:ext uri="{FF2B5EF4-FFF2-40B4-BE49-F238E27FC236}">
              <a16:creationId xmlns:a16="http://schemas.microsoft.com/office/drawing/2014/main" id="{192CE8F1-5AD4-4943-B3C3-7C430CD18D1B}"/>
            </a:ext>
          </a:extLst>
        </xdr:cNvPr>
        <xdr:cNvSpPr txBox="1"/>
      </xdr:nvSpPr>
      <xdr:spPr>
        <a:xfrm>
          <a:off x="1462732" y="606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2EF5EA2-FD69-46A1-984C-D5E29C64BCD4}"/>
            </a:ext>
          </a:extLst>
        </xdr:cNvPr>
        <xdr:cNvSpPr/>
      </xdr:nvSpPr>
      <xdr:spPr>
        <a:xfrm>
          <a:off x="10474325" y="4092575"/>
          <a:ext cx="3913188"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E1CE068-FC14-4B81-BB82-8454D920EC11}"/>
            </a:ext>
          </a:extLst>
        </xdr:cNvPr>
        <xdr:cNvSpPr/>
      </xdr:nvSpPr>
      <xdr:spPr>
        <a:xfrm>
          <a:off x="11458843" y="4434142"/>
          <a:ext cx="96307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33A4D7B-D65B-4519-938D-DBA1953A32B2}"/>
            </a:ext>
          </a:extLst>
        </xdr:cNvPr>
        <xdr:cNvSpPr/>
      </xdr:nvSpPr>
      <xdr:spPr>
        <a:xfrm>
          <a:off x="12794203" y="4417471"/>
          <a:ext cx="87680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B3796E6-8102-4AF0-A346-2DB433655997}"/>
            </a:ext>
          </a:extLst>
        </xdr:cNvPr>
        <xdr:cNvSpPr/>
      </xdr:nvSpPr>
      <xdr:spPr>
        <a:xfrm>
          <a:off x="143510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F52029E-B1EA-4BAA-96B9-48ACCBCB9D7C}"/>
            </a:ext>
          </a:extLst>
        </xdr:cNvPr>
        <xdr:cNvSpPr/>
      </xdr:nvSpPr>
      <xdr:spPr>
        <a:xfrm>
          <a:off x="143510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02DA8D4-E576-423E-AE3B-62ACACC03276}"/>
            </a:ext>
          </a:extLst>
        </xdr:cNvPr>
        <xdr:cNvSpPr/>
      </xdr:nvSpPr>
      <xdr:spPr>
        <a:xfrm>
          <a:off x="157607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1CE0413-10BE-4AF7-A2A9-58B76BAE4781}"/>
            </a:ext>
          </a:extLst>
        </xdr:cNvPr>
        <xdr:cNvSpPr/>
      </xdr:nvSpPr>
      <xdr:spPr>
        <a:xfrm>
          <a:off x="157607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C0346394-C2B2-4BA1-93DB-2C08CBF0E737}"/>
            </a:ext>
          </a:extLst>
        </xdr:cNvPr>
        <xdr:cNvSpPr/>
      </xdr:nvSpPr>
      <xdr:spPr>
        <a:xfrm>
          <a:off x="17283113"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B5E8323-D5D9-4701-99DA-F7057B229FA4}"/>
            </a:ext>
          </a:extLst>
        </xdr:cNvPr>
        <xdr:cNvSpPr/>
      </xdr:nvSpPr>
      <xdr:spPr>
        <a:xfrm>
          <a:off x="17283113"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46A811BB-080B-47B6-BCB8-1325BB4A1D71}"/>
            </a:ext>
          </a:extLst>
        </xdr:cNvPr>
        <xdr:cNvSpPr/>
      </xdr:nvSpPr>
      <xdr:spPr>
        <a:xfrm>
          <a:off x="10474325" y="4743450"/>
          <a:ext cx="3913188"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8F1D602-F228-457F-9D1F-251DF40B7194}"/>
            </a:ext>
          </a:extLst>
        </xdr:cNvPr>
        <xdr:cNvSpPr/>
      </xdr:nvSpPr>
      <xdr:spPr>
        <a:xfrm>
          <a:off x="14639925" y="4743450"/>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20C573D-91DA-4ACA-9B60-88F9C735981E}"/>
            </a:ext>
          </a:extLst>
        </xdr:cNvPr>
        <xdr:cNvSpPr/>
      </xdr:nvSpPr>
      <xdr:spPr>
        <a:xfrm>
          <a:off x="14639925"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C0EF69A8-5ACA-4990-A5E9-FCBB8CB03FEF}"/>
            </a:ext>
          </a:extLst>
        </xdr:cNvPr>
        <xdr:cNvSpPr txBox="1"/>
      </xdr:nvSpPr>
      <xdr:spPr>
        <a:xfrm>
          <a:off x="1471612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債務償還比率については，平均程度であり，今後も新規市債発行の抑制や財源の確保に努め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8B899EB-0268-4175-9D62-F0EEFC0F24E0}"/>
            </a:ext>
          </a:extLst>
        </xdr:cNvPr>
        <xdr:cNvSpPr txBox="1"/>
      </xdr:nvSpPr>
      <xdr:spPr>
        <a:xfrm>
          <a:off x="10436225"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2182895-B32E-4E2A-9C9C-5001FACC373F}"/>
            </a:ext>
          </a:extLst>
        </xdr:cNvPr>
        <xdr:cNvCxnSpPr/>
      </xdr:nvCxnSpPr>
      <xdr:spPr>
        <a:xfrm>
          <a:off x="10474325" y="678338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BB10316-CB85-4765-A254-594F195DAD37}"/>
            </a:ext>
          </a:extLst>
        </xdr:cNvPr>
        <xdr:cNvSpPr txBox="1"/>
      </xdr:nvSpPr>
      <xdr:spPr>
        <a:xfrm>
          <a:off x="9970864" y="66943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D3A5A35-8816-49A2-8614-741C722F041F}"/>
            </a:ext>
          </a:extLst>
        </xdr:cNvPr>
        <xdr:cNvCxnSpPr/>
      </xdr:nvCxnSpPr>
      <xdr:spPr>
        <a:xfrm>
          <a:off x="10474325" y="644736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BAE67140-8A9D-4A07-AA07-F6810D662002}"/>
            </a:ext>
          </a:extLst>
        </xdr:cNvPr>
        <xdr:cNvSpPr txBox="1"/>
      </xdr:nvSpPr>
      <xdr:spPr>
        <a:xfrm>
          <a:off x="9970864" y="63535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955BB562-6B54-41C2-9069-F12AD05314E2}"/>
            </a:ext>
          </a:extLst>
        </xdr:cNvPr>
        <xdr:cNvCxnSpPr/>
      </xdr:nvCxnSpPr>
      <xdr:spPr>
        <a:xfrm>
          <a:off x="10474325" y="6106583"/>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B46614E7-7EBE-4F36-A209-57F0063B5C26}"/>
            </a:ext>
          </a:extLst>
        </xdr:cNvPr>
        <xdr:cNvSpPr txBox="1"/>
      </xdr:nvSpPr>
      <xdr:spPr>
        <a:xfrm>
          <a:off x="10028711" y="60127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92ED50B1-1242-4C99-8649-F94EABBF7F79}"/>
            </a:ext>
          </a:extLst>
        </xdr:cNvPr>
        <xdr:cNvCxnSpPr/>
      </xdr:nvCxnSpPr>
      <xdr:spPr>
        <a:xfrm>
          <a:off x="10474325" y="576580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39AA067B-203C-4C42-B685-C35E6C5D67F9}"/>
            </a:ext>
          </a:extLst>
        </xdr:cNvPr>
        <xdr:cNvSpPr txBox="1"/>
      </xdr:nvSpPr>
      <xdr:spPr>
        <a:xfrm>
          <a:off x="10028711" y="5671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C4AFCFD4-01ED-42DA-BEC3-78904DEBA879}"/>
            </a:ext>
          </a:extLst>
        </xdr:cNvPr>
        <xdr:cNvCxnSpPr/>
      </xdr:nvCxnSpPr>
      <xdr:spPr>
        <a:xfrm>
          <a:off x="10474325" y="542501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D8A5A91A-6B93-4C04-8507-A163F992D804}"/>
            </a:ext>
          </a:extLst>
        </xdr:cNvPr>
        <xdr:cNvSpPr txBox="1"/>
      </xdr:nvSpPr>
      <xdr:spPr>
        <a:xfrm>
          <a:off x="10028711" y="53312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AFE9E5DC-B57C-4C21-99F6-0B29242C848B}"/>
            </a:ext>
          </a:extLst>
        </xdr:cNvPr>
        <xdr:cNvCxnSpPr/>
      </xdr:nvCxnSpPr>
      <xdr:spPr>
        <a:xfrm>
          <a:off x="10474325" y="5084233"/>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B0F8DA74-8A1A-4CD5-8E03-D331A00209FF}"/>
            </a:ext>
          </a:extLst>
        </xdr:cNvPr>
        <xdr:cNvSpPr txBox="1"/>
      </xdr:nvSpPr>
      <xdr:spPr>
        <a:xfrm>
          <a:off x="10131303" y="49999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400B67D-EDDA-4257-B575-DE218706265C}"/>
            </a:ext>
          </a:extLst>
        </xdr:cNvPr>
        <xdr:cNvCxnSpPr/>
      </xdr:nvCxnSpPr>
      <xdr:spPr>
        <a:xfrm>
          <a:off x="10474325" y="474345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6CAE125F-CEDB-405C-93AC-1C260280632C}"/>
            </a:ext>
          </a:extLst>
        </xdr:cNvPr>
        <xdr:cNvSpPr/>
      </xdr:nvSpPr>
      <xdr:spPr>
        <a:xfrm>
          <a:off x="10474325" y="4743450"/>
          <a:ext cx="3913188"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CFE9053A-8031-431D-AECC-86B3911A67EB}"/>
            </a:ext>
          </a:extLst>
        </xdr:cNvPr>
        <xdr:cNvCxnSpPr/>
      </xdr:nvCxnSpPr>
      <xdr:spPr>
        <a:xfrm flipV="1">
          <a:off x="13693458" y="5084233"/>
          <a:ext cx="1269" cy="139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E3021BFA-D73B-4B73-8780-1D8DA1DAA3EB}"/>
            </a:ext>
          </a:extLst>
        </xdr:cNvPr>
        <xdr:cNvSpPr txBox="1"/>
      </xdr:nvSpPr>
      <xdr:spPr>
        <a:xfrm>
          <a:off x="13746163" y="64871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5D952F71-DC66-4E2F-80FB-19B5ADDC4535}"/>
            </a:ext>
          </a:extLst>
        </xdr:cNvPr>
        <xdr:cNvCxnSpPr/>
      </xdr:nvCxnSpPr>
      <xdr:spPr>
        <a:xfrm>
          <a:off x="13620750" y="648330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3AC15D0D-4339-431B-A589-8E569AF0368C}"/>
            </a:ext>
          </a:extLst>
        </xdr:cNvPr>
        <xdr:cNvSpPr txBox="1"/>
      </xdr:nvSpPr>
      <xdr:spPr>
        <a:xfrm>
          <a:off x="13746163" y="4868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EFADCF3E-6496-4A06-95D2-9C31E64D8084}"/>
            </a:ext>
          </a:extLst>
        </xdr:cNvPr>
        <xdr:cNvCxnSpPr/>
      </xdr:nvCxnSpPr>
      <xdr:spPr>
        <a:xfrm>
          <a:off x="13620750" y="508423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a:extLst>
            <a:ext uri="{FF2B5EF4-FFF2-40B4-BE49-F238E27FC236}">
              <a16:creationId xmlns:a16="http://schemas.microsoft.com/office/drawing/2014/main" id="{879993A5-70AC-4EF2-9884-39B5D2EDF252}"/>
            </a:ext>
          </a:extLst>
        </xdr:cNvPr>
        <xdr:cNvSpPr txBox="1"/>
      </xdr:nvSpPr>
      <xdr:spPr>
        <a:xfrm>
          <a:off x="13746163" y="5648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ACA52979-3058-49E2-939E-594A0096ACB2}"/>
            </a:ext>
          </a:extLst>
        </xdr:cNvPr>
        <xdr:cNvSpPr/>
      </xdr:nvSpPr>
      <xdr:spPr>
        <a:xfrm>
          <a:off x="13658850" y="5787206"/>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4B10E9A0-A25D-4A30-8D99-3111EB05D86F}"/>
            </a:ext>
          </a:extLst>
        </xdr:cNvPr>
        <xdr:cNvSpPr/>
      </xdr:nvSpPr>
      <xdr:spPr>
        <a:xfrm>
          <a:off x="12990513" y="57911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DC782FC3-7E6C-40A4-849D-7C053DECDF76}"/>
            </a:ext>
          </a:extLst>
        </xdr:cNvPr>
        <xdr:cNvSpPr/>
      </xdr:nvSpPr>
      <xdr:spPr>
        <a:xfrm>
          <a:off x="12285663" y="576585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a:extLst>
            <a:ext uri="{FF2B5EF4-FFF2-40B4-BE49-F238E27FC236}">
              <a16:creationId xmlns:a16="http://schemas.microsoft.com/office/drawing/2014/main" id="{DCCAA877-51A2-440C-859B-E113B3A53061}"/>
            </a:ext>
          </a:extLst>
        </xdr:cNvPr>
        <xdr:cNvSpPr/>
      </xdr:nvSpPr>
      <xdr:spPr>
        <a:xfrm>
          <a:off x="11580813" y="578061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a:extLst>
            <a:ext uri="{FF2B5EF4-FFF2-40B4-BE49-F238E27FC236}">
              <a16:creationId xmlns:a16="http://schemas.microsoft.com/office/drawing/2014/main" id="{B4B9E464-3E9E-491B-8D2D-E1EDF40A0A54}"/>
            </a:ext>
          </a:extLst>
        </xdr:cNvPr>
        <xdr:cNvSpPr/>
      </xdr:nvSpPr>
      <xdr:spPr>
        <a:xfrm>
          <a:off x="10875963" y="578216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233C3D4-235C-4B27-A2E0-22CED4F05DEC}"/>
            </a:ext>
          </a:extLst>
        </xdr:cNvPr>
        <xdr:cNvSpPr txBox="1"/>
      </xdr:nvSpPr>
      <xdr:spPr>
        <a:xfrm>
          <a:off x="135318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C7C0ED6-4C18-4067-8525-6ADD842E1DEB}"/>
            </a:ext>
          </a:extLst>
        </xdr:cNvPr>
        <xdr:cNvSpPr txBox="1"/>
      </xdr:nvSpPr>
      <xdr:spPr>
        <a:xfrm>
          <a:off x="128778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F0C9BA3-28EC-4973-A247-311D2F2D1D59}"/>
            </a:ext>
          </a:extLst>
        </xdr:cNvPr>
        <xdr:cNvSpPr txBox="1"/>
      </xdr:nvSpPr>
      <xdr:spPr>
        <a:xfrm>
          <a:off x="121729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F884950-6738-457A-AF39-D23BDD40D3C4}"/>
            </a:ext>
          </a:extLst>
        </xdr:cNvPr>
        <xdr:cNvSpPr txBox="1"/>
      </xdr:nvSpPr>
      <xdr:spPr>
        <a:xfrm>
          <a:off x="114681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CFAC92C-8E6B-44CB-B85C-E6332971136C}"/>
            </a:ext>
          </a:extLst>
        </xdr:cNvPr>
        <xdr:cNvSpPr txBox="1"/>
      </xdr:nvSpPr>
      <xdr:spPr>
        <a:xfrm>
          <a:off x="107632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42277</xdr:rowOff>
    </xdr:from>
    <xdr:to>
      <xdr:col>76</xdr:col>
      <xdr:colOff>73025</xdr:colOff>
      <xdr:row>31</xdr:row>
      <xdr:rowOff>143877</xdr:rowOff>
    </xdr:to>
    <xdr:sp macro="" textlink="">
      <xdr:nvSpPr>
        <xdr:cNvPr id="143" name="楕円 142">
          <a:extLst>
            <a:ext uri="{FF2B5EF4-FFF2-40B4-BE49-F238E27FC236}">
              <a16:creationId xmlns:a16="http://schemas.microsoft.com/office/drawing/2014/main" id="{89EE2C02-7259-4EE8-932B-D1A80CB1C18A}"/>
            </a:ext>
          </a:extLst>
        </xdr:cNvPr>
        <xdr:cNvSpPr/>
      </xdr:nvSpPr>
      <xdr:spPr>
        <a:xfrm>
          <a:off x="13658850" y="5852527"/>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20704</xdr:rowOff>
    </xdr:from>
    <xdr:ext cx="469744" cy="259045"/>
    <xdr:sp macro="" textlink="">
      <xdr:nvSpPr>
        <xdr:cNvPr id="144" name="債務償還比率該当値テキスト">
          <a:extLst>
            <a:ext uri="{FF2B5EF4-FFF2-40B4-BE49-F238E27FC236}">
              <a16:creationId xmlns:a16="http://schemas.microsoft.com/office/drawing/2014/main" id="{C9FB5D2D-5383-4EDF-98B1-74402BAF233E}"/>
            </a:ext>
          </a:extLst>
        </xdr:cNvPr>
        <xdr:cNvSpPr txBox="1"/>
      </xdr:nvSpPr>
      <xdr:spPr>
        <a:xfrm>
          <a:off x="13746163" y="583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59549</xdr:rowOff>
    </xdr:from>
    <xdr:to>
      <xdr:col>72</xdr:col>
      <xdr:colOff>123825</xdr:colOff>
      <xdr:row>31</xdr:row>
      <xdr:rowOff>161149</xdr:rowOff>
    </xdr:to>
    <xdr:sp macro="" textlink="">
      <xdr:nvSpPr>
        <xdr:cNvPr id="145" name="楕円 144">
          <a:extLst>
            <a:ext uri="{FF2B5EF4-FFF2-40B4-BE49-F238E27FC236}">
              <a16:creationId xmlns:a16="http://schemas.microsoft.com/office/drawing/2014/main" id="{3DD4A996-023D-475E-8FC2-14530D200504}"/>
            </a:ext>
          </a:extLst>
        </xdr:cNvPr>
        <xdr:cNvSpPr/>
      </xdr:nvSpPr>
      <xdr:spPr>
        <a:xfrm>
          <a:off x="12990513" y="58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93077</xdr:rowOff>
    </xdr:from>
    <xdr:to>
      <xdr:col>76</xdr:col>
      <xdr:colOff>22225</xdr:colOff>
      <xdr:row>31</xdr:row>
      <xdr:rowOff>110349</xdr:rowOff>
    </xdr:to>
    <xdr:cxnSp macro="">
      <xdr:nvCxnSpPr>
        <xdr:cNvPr id="146" name="直線コネクタ 145">
          <a:extLst>
            <a:ext uri="{FF2B5EF4-FFF2-40B4-BE49-F238E27FC236}">
              <a16:creationId xmlns:a16="http://schemas.microsoft.com/office/drawing/2014/main" id="{836F81C6-3612-46AC-A2B2-A0AE8A6AB6FF}"/>
            </a:ext>
          </a:extLst>
        </xdr:cNvPr>
        <xdr:cNvCxnSpPr/>
      </xdr:nvCxnSpPr>
      <xdr:spPr>
        <a:xfrm flipV="1">
          <a:off x="13041313" y="5903327"/>
          <a:ext cx="65405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152076</xdr:rowOff>
    </xdr:from>
    <xdr:to>
      <xdr:col>68</xdr:col>
      <xdr:colOff>123825</xdr:colOff>
      <xdr:row>31</xdr:row>
      <xdr:rowOff>82226</xdr:rowOff>
    </xdr:to>
    <xdr:sp macro="" textlink="">
      <xdr:nvSpPr>
        <xdr:cNvPr id="147" name="楕円 146">
          <a:extLst>
            <a:ext uri="{FF2B5EF4-FFF2-40B4-BE49-F238E27FC236}">
              <a16:creationId xmlns:a16="http://schemas.microsoft.com/office/drawing/2014/main" id="{46C0FB86-D799-4B07-88EE-CFAB43047FBD}"/>
            </a:ext>
          </a:extLst>
        </xdr:cNvPr>
        <xdr:cNvSpPr/>
      </xdr:nvSpPr>
      <xdr:spPr>
        <a:xfrm>
          <a:off x="12285663" y="580040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31426</xdr:rowOff>
    </xdr:from>
    <xdr:to>
      <xdr:col>72</xdr:col>
      <xdr:colOff>73025</xdr:colOff>
      <xdr:row>31</xdr:row>
      <xdr:rowOff>110349</xdr:rowOff>
    </xdr:to>
    <xdr:cxnSp macro="">
      <xdr:nvCxnSpPr>
        <xdr:cNvPr id="148" name="直線コネクタ 147">
          <a:extLst>
            <a:ext uri="{FF2B5EF4-FFF2-40B4-BE49-F238E27FC236}">
              <a16:creationId xmlns:a16="http://schemas.microsoft.com/office/drawing/2014/main" id="{29594BE5-BE39-4FA7-B84C-A7C63199BF06}"/>
            </a:ext>
          </a:extLst>
        </xdr:cNvPr>
        <xdr:cNvCxnSpPr/>
      </xdr:nvCxnSpPr>
      <xdr:spPr>
        <a:xfrm>
          <a:off x="12336463" y="5841676"/>
          <a:ext cx="704850" cy="7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137682</xdr:rowOff>
    </xdr:from>
    <xdr:to>
      <xdr:col>64</xdr:col>
      <xdr:colOff>123825</xdr:colOff>
      <xdr:row>31</xdr:row>
      <xdr:rowOff>67832</xdr:rowOff>
    </xdr:to>
    <xdr:sp macro="" textlink="">
      <xdr:nvSpPr>
        <xdr:cNvPr id="149" name="楕円 148">
          <a:extLst>
            <a:ext uri="{FF2B5EF4-FFF2-40B4-BE49-F238E27FC236}">
              <a16:creationId xmlns:a16="http://schemas.microsoft.com/office/drawing/2014/main" id="{B7089DA6-B41D-4683-AF6C-383064C7DD25}"/>
            </a:ext>
          </a:extLst>
        </xdr:cNvPr>
        <xdr:cNvSpPr/>
      </xdr:nvSpPr>
      <xdr:spPr>
        <a:xfrm>
          <a:off x="11580813" y="578600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17032</xdr:rowOff>
    </xdr:from>
    <xdr:to>
      <xdr:col>68</xdr:col>
      <xdr:colOff>73025</xdr:colOff>
      <xdr:row>31</xdr:row>
      <xdr:rowOff>31426</xdr:rowOff>
    </xdr:to>
    <xdr:cxnSp macro="">
      <xdr:nvCxnSpPr>
        <xdr:cNvPr id="150" name="直線コネクタ 149">
          <a:extLst>
            <a:ext uri="{FF2B5EF4-FFF2-40B4-BE49-F238E27FC236}">
              <a16:creationId xmlns:a16="http://schemas.microsoft.com/office/drawing/2014/main" id="{23F3BD4F-C006-4E3A-BA67-CEC851339EB0}"/>
            </a:ext>
          </a:extLst>
        </xdr:cNvPr>
        <xdr:cNvCxnSpPr/>
      </xdr:nvCxnSpPr>
      <xdr:spPr>
        <a:xfrm>
          <a:off x="11631613" y="5827282"/>
          <a:ext cx="70485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110815</xdr:rowOff>
    </xdr:from>
    <xdr:to>
      <xdr:col>60</xdr:col>
      <xdr:colOff>123825</xdr:colOff>
      <xdr:row>31</xdr:row>
      <xdr:rowOff>40965</xdr:rowOff>
    </xdr:to>
    <xdr:sp macro="" textlink="">
      <xdr:nvSpPr>
        <xdr:cNvPr id="151" name="楕円 150">
          <a:extLst>
            <a:ext uri="{FF2B5EF4-FFF2-40B4-BE49-F238E27FC236}">
              <a16:creationId xmlns:a16="http://schemas.microsoft.com/office/drawing/2014/main" id="{83B54760-5700-490E-8C89-9FF68CE482FE}"/>
            </a:ext>
          </a:extLst>
        </xdr:cNvPr>
        <xdr:cNvSpPr/>
      </xdr:nvSpPr>
      <xdr:spPr>
        <a:xfrm>
          <a:off x="10875963" y="575914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161615</xdr:rowOff>
    </xdr:from>
    <xdr:to>
      <xdr:col>64</xdr:col>
      <xdr:colOff>73025</xdr:colOff>
      <xdr:row>31</xdr:row>
      <xdr:rowOff>17032</xdr:rowOff>
    </xdr:to>
    <xdr:cxnSp macro="">
      <xdr:nvCxnSpPr>
        <xdr:cNvPr id="152" name="直線コネクタ 151">
          <a:extLst>
            <a:ext uri="{FF2B5EF4-FFF2-40B4-BE49-F238E27FC236}">
              <a16:creationId xmlns:a16="http://schemas.microsoft.com/office/drawing/2014/main" id="{76CBA432-9CFC-4772-A57F-0669CB56077E}"/>
            </a:ext>
          </a:extLst>
        </xdr:cNvPr>
        <xdr:cNvCxnSpPr/>
      </xdr:nvCxnSpPr>
      <xdr:spPr>
        <a:xfrm>
          <a:off x="10926763" y="5809940"/>
          <a:ext cx="70485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a:extLst>
            <a:ext uri="{FF2B5EF4-FFF2-40B4-BE49-F238E27FC236}">
              <a16:creationId xmlns:a16="http://schemas.microsoft.com/office/drawing/2014/main" id="{D72641BD-82ED-4A3D-9700-E28BB31FCF54}"/>
            </a:ext>
          </a:extLst>
        </xdr:cNvPr>
        <xdr:cNvSpPr txBox="1"/>
      </xdr:nvSpPr>
      <xdr:spPr>
        <a:xfrm>
          <a:off x="12808027" y="55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a:extLst>
            <a:ext uri="{FF2B5EF4-FFF2-40B4-BE49-F238E27FC236}">
              <a16:creationId xmlns:a16="http://schemas.microsoft.com/office/drawing/2014/main" id="{D37EEED0-E000-4447-BF1B-1ED772528789}"/>
            </a:ext>
          </a:extLst>
        </xdr:cNvPr>
        <xdr:cNvSpPr txBox="1"/>
      </xdr:nvSpPr>
      <xdr:spPr>
        <a:xfrm>
          <a:off x="12115877" y="55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a:extLst>
            <a:ext uri="{FF2B5EF4-FFF2-40B4-BE49-F238E27FC236}">
              <a16:creationId xmlns:a16="http://schemas.microsoft.com/office/drawing/2014/main" id="{004D2C5F-1D86-4C19-B53E-CEBFDC320781}"/>
            </a:ext>
          </a:extLst>
        </xdr:cNvPr>
        <xdr:cNvSpPr txBox="1"/>
      </xdr:nvSpPr>
      <xdr:spPr>
        <a:xfrm>
          <a:off x="11411027" y="556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56" name="n_4aveValue債務償還比率">
          <a:extLst>
            <a:ext uri="{FF2B5EF4-FFF2-40B4-BE49-F238E27FC236}">
              <a16:creationId xmlns:a16="http://schemas.microsoft.com/office/drawing/2014/main" id="{D5568DE7-5137-440C-A9E9-99195414A5FF}"/>
            </a:ext>
          </a:extLst>
        </xdr:cNvPr>
        <xdr:cNvSpPr txBox="1"/>
      </xdr:nvSpPr>
      <xdr:spPr>
        <a:xfrm>
          <a:off x="10706177" y="586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152276</xdr:rowOff>
    </xdr:from>
    <xdr:ext cx="469744" cy="259045"/>
    <xdr:sp macro="" textlink="">
      <xdr:nvSpPr>
        <xdr:cNvPr id="157" name="n_1mainValue債務償還比率">
          <a:extLst>
            <a:ext uri="{FF2B5EF4-FFF2-40B4-BE49-F238E27FC236}">
              <a16:creationId xmlns:a16="http://schemas.microsoft.com/office/drawing/2014/main" id="{C8CD9CA1-5C1E-42CE-BA71-4E849E13308F}"/>
            </a:ext>
          </a:extLst>
        </xdr:cNvPr>
        <xdr:cNvSpPr txBox="1"/>
      </xdr:nvSpPr>
      <xdr:spPr>
        <a:xfrm>
          <a:off x="12808027" y="59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73353</xdr:rowOff>
    </xdr:from>
    <xdr:ext cx="469744" cy="259045"/>
    <xdr:sp macro="" textlink="">
      <xdr:nvSpPr>
        <xdr:cNvPr id="158" name="n_2mainValue債務償還比率">
          <a:extLst>
            <a:ext uri="{FF2B5EF4-FFF2-40B4-BE49-F238E27FC236}">
              <a16:creationId xmlns:a16="http://schemas.microsoft.com/office/drawing/2014/main" id="{43FFCF84-53BC-4C31-9B40-DEDFFB1EB377}"/>
            </a:ext>
          </a:extLst>
        </xdr:cNvPr>
        <xdr:cNvSpPr txBox="1"/>
      </xdr:nvSpPr>
      <xdr:spPr>
        <a:xfrm>
          <a:off x="12115877" y="58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58959</xdr:rowOff>
    </xdr:from>
    <xdr:ext cx="469744" cy="259045"/>
    <xdr:sp macro="" textlink="">
      <xdr:nvSpPr>
        <xdr:cNvPr id="159" name="n_3mainValue債務償還比率">
          <a:extLst>
            <a:ext uri="{FF2B5EF4-FFF2-40B4-BE49-F238E27FC236}">
              <a16:creationId xmlns:a16="http://schemas.microsoft.com/office/drawing/2014/main" id="{4FD858F2-5418-49A0-97AB-15875C91E7C5}"/>
            </a:ext>
          </a:extLst>
        </xdr:cNvPr>
        <xdr:cNvSpPr txBox="1"/>
      </xdr:nvSpPr>
      <xdr:spPr>
        <a:xfrm>
          <a:off x="11411027" y="58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57492</xdr:rowOff>
    </xdr:from>
    <xdr:ext cx="469744" cy="259045"/>
    <xdr:sp macro="" textlink="">
      <xdr:nvSpPr>
        <xdr:cNvPr id="160" name="n_4mainValue債務償還比率">
          <a:extLst>
            <a:ext uri="{FF2B5EF4-FFF2-40B4-BE49-F238E27FC236}">
              <a16:creationId xmlns:a16="http://schemas.microsoft.com/office/drawing/2014/main" id="{A375F5D8-F310-456D-B50A-1C600CF9736F}"/>
            </a:ext>
          </a:extLst>
        </xdr:cNvPr>
        <xdr:cNvSpPr txBox="1"/>
      </xdr:nvSpPr>
      <xdr:spPr>
        <a:xfrm>
          <a:off x="10706177" y="554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E9B2A5D1-AC5B-4127-A33F-FEB04CC8E5BC}"/>
            </a:ext>
          </a:extLst>
        </xdr:cNvPr>
        <xdr:cNvSpPr/>
      </xdr:nvSpPr>
      <xdr:spPr>
        <a:xfrm>
          <a:off x="1184275" y="7624763"/>
          <a:ext cx="5462588"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E443327-00C1-44BF-BCDA-1EC37EE45CCB}"/>
            </a:ext>
          </a:extLst>
        </xdr:cNvPr>
        <xdr:cNvSpPr/>
      </xdr:nvSpPr>
      <xdr:spPr>
        <a:xfrm>
          <a:off x="1184275" y="11239500"/>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CDDB860-86F7-4A95-AF7C-82C3D25359E0}"/>
            </a:ext>
          </a:extLst>
        </xdr:cNvPr>
        <xdr:cNvSpPr txBox="1"/>
      </xdr:nvSpPr>
      <xdr:spPr>
        <a:xfrm>
          <a:off x="857250" y="786923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49721A0-74E3-49D9-9AA0-69D4B0A87138}"/>
            </a:ext>
          </a:extLst>
        </xdr:cNvPr>
        <xdr:cNvSpPr txBox="1"/>
      </xdr:nvSpPr>
      <xdr:spPr>
        <a:xfrm>
          <a:off x="6470650" y="1040288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689BEC19-7A89-4895-B4F9-FD76AF2A59B0}"/>
            </a:ext>
          </a:extLst>
        </xdr:cNvPr>
        <xdr:cNvSpPr txBox="1"/>
      </xdr:nvSpPr>
      <xdr:spPr>
        <a:xfrm>
          <a:off x="857250" y="114490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3C2FE6BB-734F-4D10-8917-632E5BCE3944}"/>
            </a:ext>
          </a:extLst>
        </xdr:cNvPr>
        <xdr:cNvSpPr txBox="1"/>
      </xdr:nvSpPr>
      <xdr:spPr>
        <a:xfrm>
          <a:off x="6470650" y="14052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D9D4155-A0B5-40EA-A18A-3154D26499C7}"/>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F926E12-B9AC-4D14-9B6D-EF2B67EB81EA}"/>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535E6DE-FBC1-49D9-B05A-0C3CF3321E94}"/>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6C6580B-1709-4712-840B-2DC4F49F7C25}"/>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B96721C-D749-45F0-A011-A6763395134D}"/>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FF89AC-FC31-4224-96E5-5D01AAE0F6A4}"/>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8D4D5E-0309-4345-BBA9-8F0F2F4851D7}"/>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28E0449-A085-46F2-9BB1-A7F9A36A36C8}"/>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C94C7D0-25CE-42F8-9207-F737858BF954}"/>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FCC63FA-A519-4C24-B400-FDCBE08E8F8A}"/>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251,891
250,793
677.87
167,659,971
165,232,192
2,054,692
70,386,099
135,797,863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6E7BB2B-B8FC-4EE2-849A-806B8AB73715}"/>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A3CD9E9-6957-4AC1-A37A-C4B8B940150B}"/>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86AA6A-CBD9-4282-8F53-11C21E0BF540}"/>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7E6868-C16E-4BB5-81C6-1C7B565B5AFC}"/>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D348C7-7C09-4393-8815-0FCCF68705ED}"/>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30F2683-25F7-4F15-95CA-4423608A3EB3}"/>
            </a:ext>
          </a:extLst>
        </xdr:cNvPr>
        <xdr:cNvSpPr/>
      </xdr:nvSpPr>
      <xdr:spPr>
        <a:xfrm>
          <a:off x="6646863" y="1628775"/>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F3F4428-1AD6-4314-A375-47FFFA9851E3}"/>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213242-BF2E-41B7-A8B4-37699B05CE99}"/>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C3BFECD-7606-4411-92BF-316AE823543B}"/>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7A5BD4-5C6D-4F59-8986-2A84DD0F6F5A}"/>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CE39FC-62D8-4D80-8DDF-0C85DF1B1C48}"/>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9003809-A8F2-4225-9959-2B25784DAECF}"/>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38B8836-3241-43A6-A20C-8501DEA795D2}"/>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0F922D-5CA4-4305-9004-27975DC01229}"/>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9B8E1F-F365-48DE-8656-A06309CFF4C7}"/>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E4EEE6-B72D-4F44-9935-E03A2422A145}"/>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03D062-E250-441A-8852-134F3B3365B8}"/>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CE7AD13-48A6-4030-B5C1-06B2913202E4}"/>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F0823A-C9FE-4B17-83B9-7400E9CF288E}"/>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A88C5DD-1528-4A8A-B1C9-54499C8399D9}"/>
            </a:ext>
          </a:extLst>
        </xdr:cNvPr>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3DAC551-A054-47C9-88BB-F9FFD7F71956}"/>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7B315B6-7ABA-444B-9470-17DE3EFFB21D}"/>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1087CC5-ABA9-41A4-88A7-D7B29FFAB28F}"/>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492A3AD-3501-46BB-82AA-2BE16CE45932}"/>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0BA80BE-65CF-43E3-AA41-301DCA53351D}"/>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8592024-07E4-453C-80BA-1C8D2B0481F3}"/>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862F060-2117-42A2-BD3A-145DEFA1B44A}"/>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B19F731-75D5-4E08-848C-26F1DD1898C7}"/>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F4C5FF-88FB-48DF-8258-E4A840E5D9DA}"/>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1683758-7218-47BE-BBFC-6F2F03226C0D}"/>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27DD3A5-1EFB-4923-AF2B-9A3A0394C191}"/>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6B15C77-4212-46DD-9BC9-31D84B864013}"/>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FBF6BC0-080E-4187-8951-1CE6EE20F267}"/>
            </a:ext>
          </a:extLst>
        </xdr:cNvPr>
        <xdr:cNvCxnSpPr/>
      </xdr:nvCxnSpPr>
      <xdr:spPr>
        <a:xfrm>
          <a:off x="70485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FB120B8-C4F1-45C1-8FAF-126C93679137}"/>
            </a:ext>
          </a:extLst>
        </xdr:cNvPr>
        <xdr:cNvSpPr txBox="1"/>
      </xdr:nvSpPr>
      <xdr:spPr>
        <a:xfrm>
          <a:off x="28053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2FAE9BD-DF75-4461-8BCE-362506A71F57}"/>
            </a:ext>
          </a:extLst>
        </xdr:cNvPr>
        <xdr:cNvCxnSpPr/>
      </xdr:nvCxnSpPr>
      <xdr:spPr>
        <a:xfrm>
          <a:off x="70485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E24BACA-B85E-42A1-9C7F-17331E0420F5}"/>
            </a:ext>
          </a:extLst>
        </xdr:cNvPr>
        <xdr:cNvSpPr txBox="1"/>
      </xdr:nvSpPr>
      <xdr:spPr>
        <a:xfrm>
          <a:off x="344654"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DCED89E-6A29-4291-B1A4-48190F9B659D}"/>
            </a:ext>
          </a:extLst>
        </xdr:cNvPr>
        <xdr:cNvCxnSpPr/>
      </xdr:nvCxnSpPr>
      <xdr:spPr>
        <a:xfrm>
          <a:off x="70485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F2688F4-B88D-4AF8-944D-0E62349A409E}"/>
            </a:ext>
          </a:extLst>
        </xdr:cNvPr>
        <xdr:cNvSpPr txBox="1"/>
      </xdr:nvSpPr>
      <xdr:spPr>
        <a:xfrm>
          <a:off x="344654"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346FBD8-CC29-459F-92EA-DC4F05416AC3}"/>
            </a:ext>
          </a:extLst>
        </xdr:cNvPr>
        <xdr:cNvCxnSpPr/>
      </xdr:nvCxnSpPr>
      <xdr:spPr>
        <a:xfrm>
          <a:off x="70485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638E033-A969-46F7-A24B-32B2E03DDAEA}"/>
            </a:ext>
          </a:extLst>
        </xdr:cNvPr>
        <xdr:cNvSpPr txBox="1"/>
      </xdr:nvSpPr>
      <xdr:spPr>
        <a:xfrm>
          <a:off x="344654"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57D4652-322B-47DE-BA3A-0FE14C0A4416}"/>
            </a:ext>
          </a:extLst>
        </xdr:cNvPr>
        <xdr:cNvCxnSpPr/>
      </xdr:nvCxnSpPr>
      <xdr:spPr>
        <a:xfrm>
          <a:off x="70485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7EC6094-003F-48EA-AE90-B9F72AFF19C3}"/>
            </a:ext>
          </a:extLst>
        </xdr:cNvPr>
        <xdr:cNvSpPr txBox="1"/>
      </xdr:nvSpPr>
      <xdr:spPr>
        <a:xfrm>
          <a:off x="344654"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1638B01-E705-42CB-BB60-630C6D8420F1}"/>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292DECD-C1F7-44AE-8C56-00D9698586B5}"/>
            </a:ext>
          </a:extLst>
        </xdr:cNvPr>
        <xdr:cNvSpPr txBox="1"/>
      </xdr:nvSpPr>
      <xdr:spPr>
        <a:xfrm>
          <a:off x="3944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3ABADB5-5FB9-44EB-9C67-0547938BBE28}"/>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401780E3-0DA2-44D1-B2DF-FABB367A5F74}"/>
            </a:ext>
          </a:extLst>
        </xdr:cNvPr>
        <xdr:cNvCxnSpPr/>
      </xdr:nvCxnSpPr>
      <xdr:spPr>
        <a:xfrm flipV="1">
          <a:off x="4291965" y="5652135"/>
          <a:ext cx="0" cy="115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71153A74-821E-4DE8-B54A-8B11A54A7B24}"/>
            </a:ext>
          </a:extLst>
        </xdr:cNvPr>
        <xdr:cNvSpPr txBox="1"/>
      </xdr:nvSpPr>
      <xdr:spPr>
        <a:xfrm>
          <a:off x="4330700"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619553AD-E083-4BBF-AB86-9D5C5A637D60}"/>
            </a:ext>
          </a:extLst>
        </xdr:cNvPr>
        <xdr:cNvCxnSpPr/>
      </xdr:nvCxnSpPr>
      <xdr:spPr>
        <a:xfrm>
          <a:off x="4217988" y="681132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62B10588-0AA8-4071-BF07-EBE3507C0D66}"/>
            </a:ext>
          </a:extLst>
        </xdr:cNvPr>
        <xdr:cNvSpPr txBox="1"/>
      </xdr:nvSpPr>
      <xdr:spPr>
        <a:xfrm>
          <a:off x="4330700" y="543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DC13B48E-05A4-400E-ACAF-1FB6D2B5DCF8}"/>
            </a:ext>
          </a:extLst>
        </xdr:cNvPr>
        <xdr:cNvCxnSpPr/>
      </xdr:nvCxnSpPr>
      <xdr:spPr>
        <a:xfrm>
          <a:off x="4217988" y="565213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a:extLst>
            <a:ext uri="{FF2B5EF4-FFF2-40B4-BE49-F238E27FC236}">
              <a16:creationId xmlns:a16="http://schemas.microsoft.com/office/drawing/2014/main" id="{763D5BA9-B1CF-4DE2-B960-D757C1811F9A}"/>
            </a:ext>
          </a:extLst>
        </xdr:cNvPr>
        <xdr:cNvSpPr txBox="1"/>
      </xdr:nvSpPr>
      <xdr:spPr>
        <a:xfrm>
          <a:off x="43307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1B11FBB0-AA63-4456-A443-E325D867A0B0}"/>
            </a:ext>
          </a:extLst>
        </xdr:cNvPr>
        <xdr:cNvSpPr/>
      </xdr:nvSpPr>
      <xdr:spPr>
        <a:xfrm>
          <a:off x="42418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AF648758-911B-4A55-99A2-9723CCFF49C0}"/>
            </a:ext>
          </a:extLst>
        </xdr:cNvPr>
        <xdr:cNvSpPr/>
      </xdr:nvSpPr>
      <xdr:spPr>
        <a:xfrm>
          <a:off x="3475038" y="614426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91692281-FE18-4CC1-A354-BD28BBC52DC4}"/>
            </a:ext>
          </a:extLst>
        </xdr:cNvPr>
        <xdr:cNvSpPr/>
      </xdr:nvSpPr>
      <xdr:spPr>
        <a:xfrm>
          <a:off x="2643188" y="61118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8E820978-847C-4E8E-BE00-79BD77B117FC}"/>
            </a:ext>
          </a:extLst>
        </xdr:cNvPr>
        <xdr:cNvSpPr/>
      </xdr:nvSpPr>
      <xdr:spPr>
        <a:xfrm>
          <a:off x="1825625" y="60833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9BA8C3D2-1B03-4810-BA8F-B67C960FD04E}"/>
            </a:ext>
          </a:extLst>
        </xdr:cNvPr>
        <xdr:cNvSpPr/>
      </xdr:nvSpPr>
      <xdr:spPr>
        <a:xfrm>
          <a:off x="1008063" y="606044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B59EDC1-89E2-4D40-9FA0-A69967D7755B}"/>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6D4FF3-2AFA-4613-9315-FA3AB34ABEA3}"/>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0B2E115-F24D-4603-9A1C-9A82072D359C}"/>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2C48AA-B3A6-49E1-B31B-BB7B8A91EDF2}"/>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2F90BD-FDD9-4876-912A-7B61D90CAD12}"/>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147320</xdr:rowOff>
    </xdr:from>
    <xdr:to>
      <xdr:col>24</xdr:col>
      <xdr:colOff>114300</xdr:colOff>
      <xdr:row>40</xdr:row>
      <xdr:rowOff>77470</xdr:rowOff>
    </xdr:to>
    <xdr:sp macro="" textlink="">
      <xdr:nvSpPr>
        <xdr:cNvPr id="73" name="楕円 72">
          <a:extLst>
            <a:ext uri="{FF2B5EF4-FFF2-40B4-BE49-F238E27FC236}">
              <a16:creationId xmlns:a16="http://schemas.microsoft.com/office/drawing/2014/main" id="{4FF5C5D0-ABD5-4E20-AF71-A3D346A41A1F}"/>
            </a:ext>
          </a:extLst>
        </xdr:cNvPr>
        <xdr:cNvSpPr/>
      </xdr:nvSpPr>
      <xdr:spPr>
        <a:xfrm>
          <a:off x="4241800" y="647192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125747</xdr:rowOff>
    </xdr:from>
    <xdr:ext cx="405111" cy="259045"/>
    <xdr:sp macro="" textlink="">
      <xdr:nvSpPr>
        <xdr:cNvPr id="74" name="【道路】&#10;有形固定資産減価償却率該当値テキスト">
          <a:extLst>
            <a:ext uri="{FF2B5EF4-FFF2-40B4-BE49-F238E27FC236}">
              <a16:creationId xmlns:a16="http://schemas.microsoft.com/office/drawing/2014/main" id="{1B32C4D4-911E-49BE-9930-93FBD05738AA}"/>
            </a:ext>
          </a:extLst>
        </xdr:cNvPr>
        <xdr:cNvSpPr txBox="1"/>
      </xdr:nvSpPr>
      <xdr:spPr>
        <a:xfrm>
          <a:off x="43307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145415</xdr:rowOff>
    </xdr:from>
    <xdr:to>
      <xdr:col>20</xdr:col>
      <xdr:colOff>38100</xdr:colOff>
      <xdr:row>40</xdr:row>
      <xdr:rowOff>75565</xdr:rowOff>
    </xdr:to>
    <xdr:sp macro="" textlink="">
      <xdr:nvSpPr>
        <xdr:cNvPr id="75" name="楕円 74">
          <a:extLst>
            <a:ext uri="{FF2B5EF4-FFF2-40B4-BE49-F238E27FC236}">
              <a16:creationId xmlns:a16="http://schemas.microsoft.com/office/drawing/2014/main" id="{08E6B4BF-DAFB-47B5-914E-8B1C1CEA0062}"/>
            </a:ext>
          </a:extLst>
        </xdr:cNvPr>
        <xdr:cNvSpPr/>
      </xdr:nvSpPr>
      <xdr:spPr>
        <a:xfrm>
          <a:off x="3475038" y="647001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24765</xdr:rowOff>
    </xdr:from>
    <xdr:to>
      <xdr:col>24</xdr:col>
      <xdr:colOff>63500</xdr:colOff>
      <xdr:row>40</xdr:row>
      <xdr:rowOff>26670</xdr:rowOff>
    </xdr:to>
    <xdr:cxnSp macro="">
      <xdr:nvCxnSpPr>
        <xdr:cNvPr id="76" name="直線コネクタ 75">
          <a:extLst>
            <a:ext uri="{FF2B5EF4-FFF2-40B4-BE49-F238E27FC236}">
              <a16:creationId xmlns:a16="http://schemas.microsoft.com/office/drawing/2014/main" id="{56E0214D-3CCB-4DB0-B094-490E810081F6}"/>
            </a:ext>
          </a:extLst>
        </xdr:cNvPr>
        <xdr:cNvCxnSpPr/>
      </xdr:nvCxnSpPr>
      <xdr:spPr>
        <a:xfrm>
          <a:off x="3525838" y="6511290"/>
          <a:ext cx="766762"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141605</xdr:rowOff>
    </xdr:from>
    <xdr:to>
      <xdr:col>15</xdr:col>
      <xdr:colOff>101600</xdr:colOff>
      <xdr:row>40</xdr:row>
      <xdr:rowOff>71755</xdr:rowOff>
    </xdr:to>
    <xdr:sp macro="" textlink="">
      <xdr:nvSpPr>
        <xdr:cNvPr id="77" name="楕円 76">
          <a:extLst>
            <a:ext uri="{FF2B5EF4-FFF2-40B4-BE49-F238E27FC236}">
              <a16:creationId xmlns:a16="http://schemas.microsoft.com/office/drawing/2014/main" id="{6B51F0AC-E715-4CE3-92CB-A5E1B30B419E}"/>
            </a:ext>
          </a:extLst>
        </xdr:cNvPr>
        <xdr:cNvSpPr/>
      </xdr:nvSpPr>
      <xdr:spPr>
        <a:xfrm>
          <a:off x="2643188" y="64662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20955</xdr:rowOff>
    </xdr:from>
    <xdr:to>
      <xdr:col>19</xdr:col>
      <xdr:colOff>177800</xdr:colOff>
      <xdr:row>40</xdr:row>
      <xdr:rowOff>24765</xdr:rowOff>
    </xdr:to>
    <xdr:cxnSp macro="">
      <xdr:nvCxnSpPr>
        <xdr:cNvPr id="78" name="直線コネクタ 77">
          <a:extLst>
            <a:ext uri="{FF2B5EF4-FFF2-40B4-BE49-F238E27FC236}">
              <a16:creationId xmlns:a16="http://schemas.microsoft.com/office/drawing/2014/main" id="{26F71930-57DE-4E13-8502-38BC985D9048}"/>
            </a:ext>
          </a:extLst>
        </xdr:cNvPr>
        <xdr:cNvCxnSpPr/>
      </xdr:nvCxnSpPr>
      <xdr:spPr>
        <a:xfrm>
          <a:off x="2693988" y="6507480"/>
          <a:ext cx="8318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130175</xdr:rowOff>
    </xdr:from>
    <xdr:to>
      <xdr:col>10</xdr:col>
      <xdr:colOff>165100</xdr:colOff>
      <xdr:row>40</xdr:row>
      <xdr:rowOff>60325</xdr:rowOff>
    </xdr:to>
    <xdr:sp macro="" textlink="">
      <xdr:nvSpPr>
        <xdr:cNvPr id="79" name="楕円 78">
          <a:extLst>
            <a:ext uri="{FF2B5EF4-FFF2-40B4-BE49-F238E27FC236}">
              <a16:creationId xmlns:a16="http://schemas.microsoft.com/office/drawing/2014/main" id="{9955B94B-841E-428F-A22C-90DA23745FFF}"/>
            </a:ext>
          </a:extLst>
        </xdr:cNvPr>
        <xdr:cNvSpPr/>
      </xdr:nvSpPr>
      <xdr:spPr>
        <a:xfrm>
          <a:off x="1825625" y="64547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9525</xdr:rowOff>
    </xdr:from>
    <xdr:to>
      <xdr:col>15</xdr:col>
      <xdr:colOff>50800</xdr:colOff>
      <xdr:row>40</xdr:row>
      <xdr:rowOff>20955</xdr:rowOff>
    </xdr:to>
    <xdr:cxnSp macro="">
      <xdr:nvCxnSpPr>
        <xdr:cNvPr id="80" name="直線コネクタ 79">
          <a:extLst>
            <a:ext uri="{FF2B5EF4-FFF2-40B4-BE49-F238E27FC236}">
              <a16:creationId xmlns:a16="http://schemas.microsoft.com/office/drawing/2014/main" id="{6AB3D30D-757C-47AF-B8D6-296180D53CCA}"/>
            </a:ext>
          </a:extLst>
        </xdr:cNvPr>
        <xdr:cNvCxnSpPr/>
      </xdr:nvCxnSpPr>
      <xdr:spPr>
        <a:xfrm>
          <a:off x="1876425" y="6496050"/>
          <a:ext cx="817563"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113030</xdr:rowOff>
    </xdr:from>
    <xdr:to>
      <xdr:col>6</xdr:col>
      <xdr:colOff>38100</xdr:colOff>
      <xdr:row>40</xdr:row>
      <xdr:rowOff>43180</xdr:rowOff>
    </xdr:to>
    <xdr:sp macro="" textlink="">
      <xdr:nvSpPr>
        <xdr:cNvPr id="81" name="楕円 80">
          <a:extLst>
            <a:ext uri="{FF2B5EF4-FFF2-40B4-BE49-F238E27FC236}">
              <a16:creationId xmlns:a16="http://schemas.microsoft.com/office/drawing/2014/main" id="{0E1DA790-4C46-4AA0-8EFA-F11B9C2A8D92}"/>
            </a:ext>
          </a:extLst>
        </xdr:cNvPr>
        <xdr:cNvSpPr/>
      </xdr:nvSpPr>
      <xdr:spPr>
        <a:xfrm>
          <a:off x="1008063" y="643763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163830</xdr:rowOff>
    </xdr:from>
    <xdr:to>
      <xdr:col>10</xdr:col>
      <xdr:colOff>114300</xdr:colOff>
      <xdr:row>40</xdr:row>
      <xdr:rowOff>9525</xdr:rowOff>
    </xdr:to>
    <xdr:cxnSp macro="">
      <xdr:nvCxnSpPr>
        <xdr:cNvPr id="82" name="直線コネクタ 81">
          <a:extLst>
            <a:ext uri="{FF2B5EF4-FFF2-40B4-BE49-F238E27FC236}">
              <a16:creationId xmlns:a16="http://schemas.microsoft.com/office/drawing/2014/main" id="{2B595DA9-C719-43A4-85FC-35C8A2857F0B}"/>
            </a:ext>
          </a:extLst>
        </xdr:cNvPr>
        <xdr:cNvCxnSpPr/>
      </xdr:nvCxnSpPr>
      <xdr:spPr>
        <a:xfrm>
          <a:off x="1058863" y="6488430"/>
          <a:ext cx="817562"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A23743B0-631C-475E-983B-705027220A1F}"/>
            </a:ext>
          </a:extLst>
        </xdr:cNvPr>
        <xdr:cNvSpPr txBox="1"/>
      </xdr:nvSpPr>
      <xdr:spPr>
        <a:xfrm>
          <a:off x="3324869"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77C964FE-89CF-47A0-9687-8717C0240937}"/>
            </a:ext>
          </a:extLst>
        </xdr:cNvPr>
        <xdr:cNvSpPr txBox="1"/>
      </xdr:nvSpPr>
      <xdr:spPr>
        <a:xfrm>
          <a:off x="2505719"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83BC782A-2AD9-47C7-9FE5-231E485C9EB2}"/>
            </a:ext>
          </a:extLst>
        </xdr:cNvPr>
        <xdr:cNvSpPr txBox="1"/>
      </xdr:nvSpPr>
      <xdr:spPr>
        <a:xfrm>
          <a:off x="1688157"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52981C8B-2AD9-4E58-870E-3B615B3C0E42}"/>
            </a:ext>
          </a:extLst>
        </xdr:cNvPr>
        <xdr:cNvSpPr txBox="1"/>
      </xdr:nvSpPr>
      <xdr:spPr>
        <a:xfrm>
          <a:off x="87059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66692</xdr:rowOff>
    </xdr:from>
    <xdr:ext cx="405111" cy="259045"/>
    <xdr:sp macro="" textlink="">
      <xdr:nvSpPr>
        <xdr:cNvPr id="87" name="n_1mainValue【道路】&#10;有形固定資産減価償却率">
          <a:extLst>
            <a:ext uri="{FF2B5EF4-FFF2-40B4-BE49-F238E27FC236}">
              <a16:creationId xmlns:a16="http://schemas.microsoft.com/office/drawing/2014/main" id="{4FB856AB-273E-4067-9DF3-279A49DB19EA}"/>
            </a:ext>
          </a:extLst>
        </xdr:cNvPr>
        <xdr:cNvSpPr txBox="1"/>
      </xdr:nvSpPr>
      <xdr:spPr>
        <a:xfrm>
          <a:off x="3324869"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62882</xdr:rowOff>
    </xdr:from>
    <xdr:ext cx="405111" cy="259045"/>
    <xdr:sp macro="" textlink="">
      <xdr:nvSpPr>
        <xdr:cNvPr id="88" name="n_2mainValue【道路】&#10;有形固定資産減価償却率">
          <a:extLst>
            <a:ext uri="{FF2B5EF4-FFF2-40B4-BE49-F238E27FC236}">
              <a16:creationId xmlns:a16="http://schemas.microsoft.com/office/drawing/2014/main" id="{F9ADB1A5-3E75-4FE9-BC3C-C7123921F16C}"/>
            </a:ext>
          </a:extLst>
        </xdr:cNvPr>
        <xdr:cNvSpPr txBox="1"/>
      </xdr:nvSpPr>
      <xdr:spPr>
        <a:xfrm>
          <a:off x="2505719"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51452</xdr:rowOff>
    </xdr:from>
    <xdr:ext cx="405111" cy="259045"/>
    <xdr:sp macro="" textlink="">
      <xdr:nvSpPr>
        <xdr:cNvPr id="89" name="n_3mainValue【道路】&#10;有形固定資産減価償却率">
          <a:extLst>
            <a:ext uri="{FF2B5EF4-FFF2-40B4-BE49-F238E27FC236}">
              <a16:creationId xmlns:a16="http://schemas.microsoft.com/office/drawing/2014/main" id="{4B0EC056-A598-4C47-BFCE-902C227672D0}"/>
            </a:ext>
          </a:extLst>
        </xdr:cNvPr>
        <xdr:cNvSpPr txBox="1"/>
      </xdr:nvSpPr>
      <xdr:spPr>
        <a:xfrm>
          <a:off x="1688157"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34307</xdr:rowOff>
    </xdr:from>
    <xdr:ext cx="405111" cy="259045"/>
    <xdr:sp macro="" textlink="">
      <xdr:nvSpPr>
        <xdr:cNvPr id="90" name="n_4mainValue【道路】&#10;有形固定資産減価償却率">
          <a:extLst>
            <a:ext uri="{FF2B5EF4-FFF2-40B4-BE49-F238E27FC236}">
              <a16:creationId xmlns:a16="http://schemas.microsoft.com/office/drawing/2014/main" id="{571AFED2-9A0C-41C6-8C82-DC9C6A439290}"/>
            </a:ext>
          </a:extLst>
        </xdr:cNvPr>
        <xdr:cNvSpPr txBox="1"/>
      </xdr:nvSpPr>
      <xdr:spPr>
        <a:xfrm>
          <a:off x="87059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1D22189-97E5-41FB-AC1B-23CE8A635BAD}"/>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0234CE4-D149-4558-9B55-3F9A62CD0F62}"/>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9FB62FC-635B-45B3-808F-529F013D85E5}"/>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3C1DF95-A303-4E52-9E6D-03DA502987BF}"/>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1415BA3-702D-4E7C-ABDA-2E7C40C21CE3}"/>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8CC09BF-295B-41D9-8D84-D0A26A350E31}"/>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3BB0FBA-C0E5-423B-ABCB-3D16D34207BB}"/>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5F393DB-635F-4B02-A929-F0FC6713EF88}"/>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6C99F09-43C9-492B-B94C-A41B099D1D84}"/>
            </a:ext>
          </a:extLst>
        </xdr:cNvPr>
        <xdr:cNvSpPr txBox="1"/>
      </xdr:nvSpPr>
      <xdr:spPr>
        <a:xfrm>
          <a:off x="60801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85DCE12-60E9-42FE-8A16-D594F7DF8A41}"/>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3551B382-0807-4A23-AC64-D4496EF25904}"/>
            </a:ext>
          </a:extLst>
        </xdr:cNvPr>
        <xdr:cNvCxnSpPr/>
      </xdr:nvCxnSpPr>
      <xdr:spPr>
        <a:xfrm>
          <a:off x="6118225" y="690290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63B5374A-820D-4450-9B55-20BF75A2BF3E}"/>
            </a:ext>
          </a:extLst>
        </xdr:cNvPr>
        <xdr:cNvSpPr txBox="1"/>
      </xdr:nvSpPr>
      <xdr:spPr>
        <a:xfrm>
          <a:off x="5679621"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AF79E74C-5EE5-43F2-8558-0F68C2D25F75}"/>
            </a:ext>
          </a:extLst>
        </xdr:cNvPr>
        <xdr:cNvCxnSpPr/>
      </xdr:nvCxnSpPr>
      <xdr:spPr>
        <a:xfrm>
          <a:off x="6118225" y="659538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3370B976-E103-43FF-81FD-DED4774678D6}"/>
            </a:ext>
          </a:extLst>
        </xdr:cNvPr>
        <xdr:cNvSpPr txBox="1"/>
      </xdr:nvSpPr>
      <xdr:spPr>
        <a:xfrm>
          <a:off x="5679621" y="64626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6E3703F7-379E-427D-9672-3866E0CB3403}"/>
            </a:ext>
          </a:extLst>
        </xdr:cNvPr>
        <xdr:cNvCxnSpPr/>
      </xdr:nvCxnSpPr>
      <xdr:spPr>
        <a:xfrm>
          <a:off x="6118225" y="628786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7685966F-6585-4758-93DF-D3BAF61A51C6}"/>
            </a:ext>
          </a:extLst>
        </xdr:cNvPr>
        <xdr:cNvSpPr txBox="1"/>
      </xdr:nvSpPr>
      <xdr:spPr>
        <a:xfrm>
          <a:off x="5679621"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8FEB6013-B4C3-4F25-97A2-334D38EEF813}"/>
            </a:ext>
          </a:extLst>
        </xdr:cNvPr>
        <xdr:cNvCxnSpPr/>
      </xdr:nvCxnSpPr>
      <xdr:spPr>
        <a:xfrm>
          <a:off x="6118225" y="5980339"/>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883CD728-DD31-447D-9752-524CD6A42B0B}"/>
            </a:ext>
          </a:extLst>
        </xdr:cNvPr>
        <xdr:cNvSpPr txBox="1"/>
      </xdr:nvSpPr>
      <xdr:spPr>
        <a:xfrm>
          <a:off x="5679621"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A03DA6F0-0BDB-4DD5-8A1F-CC5829AE7D43}"/>
            </a:ext>
          </a:extLst>
        </xdr:cNvPr>
        <xdr:cNvCxnSpPr/>
      </xdr:nvCxnSpPr>
      <xdr:spPr>
        <a:xfrm>
          <a:off x="6118225" y="5672818"/>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9894CC9-FC98-4C62-A5F3-AB92C59EB642}"/>
            </a:ext>
          </a:extLst>
        </xdr:cNvPr>
        <xdr:cNvSpPr txBox="1"/>
      </xdr:nvSpPr>
      <xdr:spPr>
        <a:xfrm>
          <a:off x="5629789" y="55305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F2952F37-B0D0-4973-BB4F-6BEF8934038D}"/>
            </a:ext>
          </a:extLst>
        </xdr:cNvPr>
        <xdr:cNvCxnSpPr/>
      </xdr:nvCxnSpPr>
      <xdr:spPr>
        <a:xfrm>
          <a:off x="6118225" y="535577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ED490C8D-CB47-4803-8DEE-69FA9FFEDF92}"/>
            </a:ext>
          </a:extLst>
        </xdr:cNvPr>
        <xdr:cNvSpPr txBox="1"/>
      </xdr:nvSpPr>
      <xdr:spPr>
        <a:xfrm>
          <a:off x="5629789" y="5223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EFFD50A3-A3F8-4BEA-81A1-0AB488A99CA3}"/>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81AA55CF-4D51-41EA-8BF1-CAE1131F3C79}"/>
            </a:ext>
          </a:extLst>
        </xdr:cNvPr>
        <xdr:cNvSpPr txBox="1"/>
      </xdr:nvSpPr>
      <xdr:spPr>
        <a:xfrm>
          <a:off x="5629789" y="4915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75978A14-0326-48F6-8388-689E131C8DB3}"/>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5593586A-9609-4833-AB2A-2D2C4E3D6CEE}"/>
            </a:ext>
          </a:extLst>
        </xdr:cNvPr>
        <xdr:cNvCxnSpPr/>
      </xdr:nvCxnSpPr>
      <xdr:spPr>
        <a:xfrm flipV="1">
          <a:off x="9691053" y="5404757"/>
          <a:ext cx="0" cy="1432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2D320E66-16E4-4AE1-BCA2-03C2CB8B6A87}"/>
            </a:ext>
          </a:extLst>
        </xdr:cNvPr>
        <xdr:cNvSpPr txBox="1"/>
      </xdr:nvSpPr>
      <xdr:spPr>
        <a:xfrm>
          <a:off x="9729788" y="684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35EE258C-205E-47F9-8B95-5BB00CF1457B}"/>
            </a:ext>
          </a:extLst>
        </xdr:cNvPr>
        <xdr:cNvCxnSpPr/>
      </xdr:nvCxnSpPr>
      <xdr:spPr>
        <a:xfrm>
          <a:off x="9617075" y="683715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A577D200-2268-4E83-AD96-0D089498A8F7}"/>
            </a:ext>
          </a:extLst>
        </xdr:cNvPr>
        <xdr:cNvSpPr txBox="1"/>
      </xdr:nvSpPr>
      <xdr:spPr>
        <a:xfrm>
          <a:off x="9729788" y="518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4696DC42-0B09-43D0-AF06-2655325C5851}"/>
            </a:ext>
          </a:extLst>
        </xdr:cNvPr>
        <xdr:cNvCxnSpPr/>
      </xdr:nvCxnSpPr>
      <xdr:spPr>
        <a:xfrm>
          <a:off x="9617075" y="540475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a:extLst>
            <a:ext uri="{FF2B5EF4-FFF2-40B4-BE49-F238E27FC236}">
              <a16:creationId xmlns:a16="http://schemas.microsoft.com/office/drawing/2014/main" id="{9F71A980-767F-467D-958A-BEBDA81A40DF}"/>
            </a:ext>
          </a:extLst>
        </xdr:cNvPr>
        <xdr:cNvSpPr txBox="1"/>
      </xdr:nvSpPr>
      <xdr:spPr>
        <a:xfrm>
          <a:off x="9729788" y="6125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C4D97FA9-AFCF-4E0C-AF7C-92ECC6E48360}"/>
            </a:ext>
          </a:extLst>
        </xdr:cNvPr>
        <xdr:cNvSpPr/>
      </xdr:nvSpPr>
      <xdr:spPr>
        <a:xfrm>
          <a:off x="9655175" y="6264819"/>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4D21DD51-05A6-482F-A99C-4267C587E643}"/>
            </a:ext>
          </a:extLst>
        </xdr:cNvPr>
        <xdr:cNvSpPr/>
      </xdr:nvSpPr>
      <xdr:spPr>
        <a:xfrm>
          <a:off x="8874125" y="62642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9A4E9E2B-8936-4323-93F4-DBE75C572E57}"/>
            </a:ext>
          </a:extLst>
        </xdr:cNvPr>
        <xdr:cNvSpPr/>
      </xdr:nvSpPr>
      <xdr:spPr>
        <a:xfrm>
          <a:off x="8056563" y="626819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F2C91C1A-A6C4-475D-AB34-F2EDA8D23696}"/>
            </a:ext>
          </a:extLst>
        </xdr:cNvPr>
        <xdr:cNvSpPr/>
      </xdr:nvSpPr>
      <xdr:spPr>
        <a:xfrm>
          <a:off x="7224713" y="625023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3E23665A-848E-4EFA-9E3B-09555B7EBCA4}"/>
            </a:ext>
          </a:extLst>
        </xdr:cNvPr>
        <xdr:cNvSpPr/>
      </xdr:nvSpPr>
      <xdr:spPr>
        <a:xfrm>
          <a:off x="6407150" y="628746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3CC1409-DA51-4B7D-A1B2-7D9ADF9E107D}"/>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94B4DF4-BD7A-464C-80E9-1CCCBC24EFC7}"/>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50E384B-5DA1-4C88-AB56-8094B23BE8B7}"/>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67299A4-BF61-46E7-9BD9-A711EFB14354}"/>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5C804B09-717D-4C38-B6E8-081263673368}"/>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164084</xdr:rowOff>
    </xdr:from>
    <xdr:to>
      <xdr:col>55</xdr:col>
      <xdr:colOff>50800</xdr:colOff>
      <xdr:row>39</xdr:row>
      <xdr:rowOff>94234</xdr:rowOff>
    </xdr:to>
    <xdr:sp macro="" textlink="">
      <xdr:nvSpPr>
        <xdr:cNvPr id="132" name="楕円 131">
          <a:extLst>
            <a:ext uri="{FF2B5EF4-FFF2-40B4-BE49-F238E27FC236}">
              <a16:creationId xmlns:a16="http://schemas.microsoft.com/office/drawing/2014/main" id="{1D6E14AA-B661-4DF4-97AB-FDAB3B07975E}"/>
            </a:ext>
          </a:extLst>
        </xdr:cNvPr>
        <xdr:cNvSpPr/>
      </xdr:nvSpPr>
      <xdr:spPr>
        <a:xfrm>
          <a:off x="9655175" y="6326759"/>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142511</xdr:rowOff>
    </xdr:from>
    <xdr:ext cx="469744" cy="259045"/>
    <xdr:sp macro="" textlink="">
      <xdr:nvSpPr>
        <xdr:cNvPr id="133" name="【道路】&#10;一人当たり延長該当値テキスト">
          <a:extLst>
            <a:ext uri="{FF2B5EF4-FFF2-40B4-BE49-F238E27FC236}">
              <a16:creationId xmlns:a16="http://schemas.microsoft.com/office/drawing/2014/main" id="{66E12761-350E-4767-A52F-CF34EFC65517}"/>
            </a:ext>
          </a:extLst>
        </xdr:cNvPr>
        <xdr:cNvSpPr txBox="1"/>
      </xdr:nvSpPr>
      <xdr:spPr>
        <a:xfrm>
          <a:off x="9729788" y="63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1125</xdr:rowOff>
    </xdr:from>
    <xdr:to>
      <xdr:col>50</xdr:col>
      <xdr:colOff>165100</xdr:colOff>
      <xdr:row>39</xdr:row>
      <xdr:rowOff>102725</xdr:rowOff>
    </xdr:to>
    <xdr:sp macro="" textlink="">
      <xdr:nvSpPr>
        <xdr:cNvPr id="134" name="楕円 133">
          <a:extLst>
            <a:ext uri="{FF2B5EF4-FFF2-40B4-BE49-F238E27FC236}">
              <a16:creationId xmlns:a16="http://schemas.microsoft.com/office/drawing/2014/main" id="{C05ED3E2-B79D-44E7-9FFF-BBF274B2C10F}"/>
            </a:ext>
          </a:extLst>
        </xdr:cNvPr>
        <xdr:cNvSpPr/>
      </xdr:nvSpPr>
      <xdr:spPr>
        <a:xfrm>
          <a:off x="8874125" y="63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43434</xdr:rowOff>
    </xdr:from>
    <xdr:to>
      <xdr:col>55</xdr:col>
      <xdr:colOff>0</xdr:colOff>
      <xdr:row>39</xdr:row>
      <xdr:rowOff>51925</xdr:rowOff>
    </xdr:to>
    <xdr:cxnSp macro="">
      <xdr:nvCxnSpPr>
        <xdr:cNvPr id="135" name="直線コネクタ 134">
          <a:extLst>
            <a:ext uri="{FF2B5EF4-FFF2-40B4-BE49-F238E27FC236}">
              <a16:creationId xmlns:a16="http://schemas.microsoft.com/office/drawing/2014/main" id="{134EEC0A-2ADB-4377-9E65-F35D821C7648}"/>
            </a:ext>
          </a:extLst>
        </xdr:cNvPr>
        <xdr:cNvCxnSpPr/>
      </xdr:nvCxnSpPr>
      <xdr:spPr>
        <a:xfrm flipV="1">
          <a:off x="8924925" y="6368034"/>
          <a:ext cx="766763"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10051</xdr:rowOff>
    </xdr:from>
    <xdr:to>
      <xdr:col>46</xdr:col>
      <xdr:colOff>38100</xdr:colOff>
      <xdr:row>39</xdr:row>
      <xdr:rowOff>111651</xdr:rowOff>
    </xdr:to>
    <xdr:sp macro="" textlink="">
      <xdr:nvSpPr>
        <xdr:cNvPr id="136" name="楕円 135">
          <a:extLst>
            <a:ext uri="{FF2B5EF4-FFF2-40B4-BE49-F238E27FC236}">
              <a16:creationId xmlns:a16="http://schemas.microsoft.com/office/drawing/2014/main" id="{FC68A2D2-5E01-4768-B52F-20A116C55B6E}"/>
            </a:ext>
          </a:extLst>
        </xdr:cNvPr>
        <xdr:cNvSpPr/>
      </xdr:nvSpPr>
      <xdr:spPr>
        <a:xfrm>
          <a:off x="8056563" y="633465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51925</xdr:rowOff>
    </xdr:from>
    <xdr:to>
      <xdr:col>50</xdr:col>
      <xdr:colOff>114300</xdr:colOff>
      <xdr:row>39</xdr:row>
      <xdr:rowOff>60851</xdr:rowOff>
    </xdr:to>
    <xdr:cxnSp macro="">
      <xdr:nvCxnSpPr>
        <xdr:cNvPr id="137" name="直線コネクタ 136">
          <a:extLst>
            <a:ext uri="{FF2B5EF4-FFF2-40B4-BE49-F238E27FC236}">
              <a16:creationId xmlns:a16="http://schemas.microsoft.com/office/drawing/2014/main" id="{ECFB4CAF-740E-4B54-96F6-BEDC909DF247}"/>
            </a:ext>
          </a:extLst>
        </xdr:cNvPr>
        <xdr:cNvCxnSpPr/>
      </xdr:nvCxnSpPr>
      <xdr:spPr>
        <a:xfrm flipV="1">
          <a:off x="8107363" y="6376525"/>
          <a:ext cx="817562"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18869</xdr:rowOff>
    </xdr:from>
    <xdr:to>
      <xdr:col>41</xdr:col>
      <xdr:colOff>101600</xdr:colOff>
      <xdr:row>39</xdr:row>
      <xdr:rowOff>120469</xdr:rowOff>
    </xdr:to>
    <xdr:sp macro="" textlink="">
      <xdr:nvSpPr>
        <xdr:cNvPr id="138" name="楕円 137">
          <a:extLst>
            <a:ext uri="{FF2B5EF4-FFF2-40B4-BE49-F238E27FC236}">
              <a16:creationId xmlns:a16="http://schemas.microsoft.com/office/drawing/2014/main" id="{F08ABD90-FD1A-46CF-8552-50293770132E}"/>
            </a:ext>
          </a:extLst>
        </xdr:cNvPr>
        <xdr:cNvSpPr/>
      </xdr:nvSpPr>
      <xdr:spPr>
        <a:xfrm>
          <a:off x="7224713" y="63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60851</xdr:rowOff>
    </xdr:from>
    <xdr:to>
      <xdr:col>45</xdr:col>
      <xdr:colOff>177800</xdr:colOff>
      <xdr:row>39</xdr:row>
      <xdr:rowOff>69669</xdr:rowOff>
    </xdr:to>
    <xdr:cxnSp macro="">
      <xdr:nvCxnSpPr>
        <xdr:cNvPr id="139" name="直線コネクタ 138">
          <a:extLst>
            <a:ext uri="{FF2B5EF4-FFF2-40B4-BE49-F238E27FC236}">
              <a16:creationId xmlns:a16="http://schemas.microsoft.com/office/drawing/2014/main" id="{689FBA76-D0C6-4B79-8DCC-6B04F2C4D655}"/>
            </a:ext>
          </a:extLst>
        </xdr:cNvPr>
        <xdr:cNvCxnSpPr/>
      </xdr:nvCxnSpPr>
      <xdr:spPr>
        <a:xfrm flipV="1">
          <a:off x="7275513" y="6385451"/>
          <a:ext cx="83185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27795</xdr:rowOff>
    </xdr:from>
    <xdr:to>
      <xdr:col>36</xdr:col>
      <xdr:colOff>165100</xdr:colOff>
      <xdr:row>39</xdr:row>
      <xdr:rowOff>129395</xdr:rowOff>
    </xdr:to>
    <xdr:sp macro="" textlink="">
      <xdr:nvSpPr>
        <xdr:cNvPr id="140" name="楕円 139">
          <a:extLst>
            <a:ext uri="{FF2B5EF4-FFF2-40B4-BE49-F238E27FC236}">
              <a16:creationId xmlns:a16="http://schemas.microsoft.com/office/drawing/2014/main" id="{0AA3C564-D781-4DDC-866B-648975D460A7}"/>
            </a:ext>
          </a:extLst>
        </xdr:cNvPr>
        <xdr:cNvSpPr/>
      </xdr:nvSpPr>
      <xdr:spPr>
        <a:xfrm>
          <a:off x="6407150" y="635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69669</xdr:rowOff>
    </xdr:from>
    <xdr:to>
      <xdr:col>41</xdr:col>
      <xdr:colOff>50800</xdr:colOff>
      <xdr:row>39</xdr:row>
      <xdr:rowOff>78595</xdr:rowOff>
    </xdr:to>
    <xdr:cxnSp macro="">
      <xdr:nvCxnSpPr>
        <xdr:cNvPr id="141" name="直線コネクタ 140">
          <a:extLst>
            <a:ext uri="{FF2B5EF4-FFF2-40B4-BE49-F238E27FC236}">
              <a16:creationId xmlns:a16="http://schemas.microsoft.com/office/drawing/2014/main" id="{1C26798E-EE09-4BA8-B9F2-608DBA8794A7}"/>
            </a:ext>
          </a:extLst>
        </xdr:cNvPr>
        <xdr:cNvCxnSpPr/>
      </xdr:nvCxnSpPr>
      <xdr:spPr>
        <a:xfrm flipV="1">
          <a:off x="6457950" y="6394269"/>
          <a:ext cx="817563"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a:extLst>
            <a:ext uri="{FF2B5EF4-FFF2-40B4-BE49-F238E27FC236}">
              <a16:creationId xmlns:a16="http://schemas.microsoft.com/office/drawing/2014/main" id="{FB3E8704-01AF-41F7-BD80-AA2938AE99EA}"/>
            </a:ext>
          </a:extLst>
        </xdr:cNvPr>
        <xdr:cNvSpPr txBox="1"/>
      </xdr:nvSpPr>
      <xdr:spPr>
        <a:xfrm>
          <a:off x="869164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a:extLst>
            <a:ext uri="{FF2B5EF4-FFF2-40B4-BE49-F238E27FC236}">
              <a16:creationId xmlns:a16="http://schemas.microsoft.com/office/drawing/2014/main" id="{AFB9D099-C23C-4F28-AB35-BD32278C06DB}"/>
            </a:ext>
          </a:extLst>
        </xdr:cNvPr>
        <xdr:cNvSpPr txBox="1"/>
      </xdr:nvSpPr>
      <xdr:spPr>
        <a:xfrm>
          <a:off x="7886777" y="605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a:extLst>
            <a:ext uri="{FF2B5EF4-FFF2-40B4-BE49-F238E27FC236}">
              <a16:creationId xmlns:a16="http://schemas.microsoft.com/office/drawing/2014/main" id="{97883347-8A09-4BAE-8D9A-58B100B98DEA}"/>
            </a:ext>
          </a:extLst>
        </xdr:cNvPr>
        <xdr:cNvSpPr txBox="1"/>
      </xdr:nvSpPr>
      <xdr:spPr>
        <a:xfrm>
          <a:off x="7054927" y="603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a:extLst>
            <a:ext uri="{FF2B5EF4-FFF2-40B4-BE49-F238E27FC236}">
              <a16:creationId xmlns:a16="http://schemas.microsoft.com/office/drawing/2014/main" id="{FB7AD66E-D395-4AE5-811C-83ACA2F230C7}"/>
            </a:ext>
          </a:extLst>
        </xdr:cNvPr>
        <xdr:cNvSpPr txBox="1"/>
      </xdr:nvSpPr>
      <xdr:spPr>
        <a:xfrm>
          <a:off x="6237365" y="607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93852</xdr:rowOff>
    </xdr:from>
    <xdr:ext cx="469744" cy="259045"/>
    <xdr:sp macro="" textlink="">
      <xdr:nvSpPr>
        <xdr:cNvPr id="146" name="n_1mainValue【道路】&#10;一人当たり延長">
          <a:extLst>
            <a:ext uri="{FF2B5EF4-FFF2-40B4-BE49-F238E27FC236}">
              <a16:creationId xmlns:a16="http://schemas.microsoft.com/office/drawing/2014/main" id="{E3CFB9B1-5A13-4975-BFEC-14C939F1D1E1}"/>
            </a:ext>
          </a:extLst>
        </xdr:cNvPr>
        <xdr:cNvSpPr txBox="1"/>
      </xdr:nvSpPr>
      <xdr:spPr>
        <a:xfrm>
          <a:off x="8691640" y="641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102778</xdr:rowOff>
    </xdr:from>
    <xdr:ext cx="469744" cy="259045"/>
    <xdr:sp macro="" textlink="">
      <xdr:nvSpPr>
        <xdr:cNvPr id="147" name="n_2mainValue【道路】&#10;一人当たり延長">
          <a:extLst>
            <a:ext uri="{FF2B5EF4-FFF2-40B4-BE49-F238E27FC236}">
              <a16:creationId xmlns:a16="http://schemas.microsoft.com/office/drawing/2014/main" id="{CEADC977-AFFA-4955-B1B3-9E4EE3646F6D}"/>
            </a:ext>
          </a:extLst>
        </xdr:cNvPr>
        <xdr:cNvSpPr txBox="1"/>
      </xdr:nvSpPr>
      <xdr:spPr>
        <a:xfrm>
          <a:off x="7886777" y="642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111596</xdr:rowOff>
    </xdr:from>
    <xdr:ext cx="469744" cy="259045"/>
    <xdr:sp macro="" textlink="">
      <xdr:nvSpPr>
        <xdr:cNvPr id="148" name="n_3mainValue【道路】&#10;一人当たり延長">
          <a:extLst>
            <a:ext uri="{FF2B5EF4-FFF2-40B4-BE49-F238E27FC236}">
              <a16:creationId xmlns:a16="http://schemas.microsoft.com/office/drawing/2014/main" id="{18BABA85-E286-4FE0-B44A-1FFD077D38BC}"/>
            </a:ext>
          </a:extLst>
        </xdr:cNvPr>
        <xdr:cNvSpPr txBox="1"/>
      </xdr:nvSpPr>
      <xdr:spPr>
        <a:xfrm>
          <a:off x="7054927" y="643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120522</xdr:rowOff>
    </xdr:from>
    <xdr:ext cx="469744" cy="259045"/>
    <xdr:sp macro="" textlink="">
      <xdr:nvSpPr>
        <xdr:cNvPr id="149" name="n_4mainValue【道路】&#10;一人当たり延長">
          <a:extLst>
            <a:ext uri="{FF2B5EF4-FFF2-40B4-BE49-F238E27FC236}">
              <a16:creationId xmlns:a16="http://schemas.microsoft.com/office/drawing/2014/main" id="{52EAFAC1-7C84-4786-8DC8-582F4A20CE05}"/>
            </a:ext>
          </a:extLst>
        </xdr:cNvPr>
        <xdr:cNvSpPr txBox="1"/>
      </xdr:nvSpPr>
      <xdr:spPr>
        <a:xfrm>
          <a:off x="6237365" y="644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3277046B-9BE2-493B-A7C7-05A496CEDF9A}"/>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36D535B9-427D-4BBA-92A7-CC2111C9132B}"/>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53DFF965-C5BB-4102-908C-8CB8FEA96A7F}"/>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BB544A17-5A48-4B4D-8DC9-F1AABAE9A00B}"/>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C9BA623-9E39-4D41-B875-72A7CD736611}"/>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D449565C-16D1-41FE-95C6-EF1B9B8EE69E}"/>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403E995A-E260-4600-8243-9F4990042BA4}"/>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9D67DCA6-158A-49E0-AACE-D3049B3DFCAA}"/>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C944117D-770D-4AAB-A0C3-406F3C6A00B3}"/>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9128178D-DDDA-4443-B578-FB2E569973FF}"/>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5ACADCD6-C081-4FB2-B887-9909C7CF36B0}"/>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29D983C9-5EF3-49BF-871F-29C6FF66E019}"/>
            </a:ext>
          </a:extLst>
        </xdr:cNvPr>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23E61066-E426-45B4-A783-42E1B54E6C76}"/>
            </a:ext>
          </a:extLst>
        </xdr:cNvPr>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ED1DEB35-3D7C-4ADA-A746-B3BC677173FE}"/>
            </a:ext>
          </a:extLst>
        </xdr:cNvPr>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7FA4EF8A-A5F8-4F51-9213-B93DB8712201}"/>
            </a:ext>
          </a:extLst>
        </xdr:cNvPr>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BEB64BEE-E9EA-4DB0-BD9E-36CCC72FED3E}"/>
            </a:ext>
          </a:extLst>
        </xdr:cNvPr>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6BB3C0BD-8CA4-4FCA-B827-F58C30A1BFC4}"/>
            </a:ext>
          </a:extLst>
        </xdr:cNvPr>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57E7A7C8-9041-431B-BB68-23AFC27ADD63}"/>
            </a:ext>
          </a:extLst>
        </xdr:cNvPr>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FC5440D9-81F6-406F-934B-F7228E8EFCBC}"/>
            </a:ext>
          </a:extLst>
        </xdr:cNvPr>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6B0F49A-50EB-4561-A2BC-ED8FAE20161D}"/>
            </a:ext>
          </a:extLst>
        </xdr:cNvPr>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3AAE8A0B-5172-4BF9-94F4-71C8DEAB890D}"/>
            </a:ext>
          </a:extLst>
        </xdr:cNvPr>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90B06B22-26E7-441A-852C-0CAA0F33F481}"/>
            </a:ext>
          </a:extLst>
        </xdr:cNvPr>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4EF86A5C-B871-41AE-B4AF-697FA39BA7F1}"/>
            </a:ext>
          </a:extLst>
        </xdr:cNvPr>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CB605B97-1249-425E-B39D-9E815D1A6A95}"/>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A4C80779-C722-41BC-8836-4E2616AF82F0}"/>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7A4B3F9E-E1A1-4C22-ACA2-5C6420CD8FB1}"/>
            </a:ext>
          </a:extLst>
        </xdr:cNvPr>
        <xdr:cNvCxnSpPr/>
      </xdr:nvCxnSpPr>
      <xdr:spPr>
        <a:xfrm flipV="1">
          <a:off x="4291965" y="9152437"/>
          <a:ext cx="0" cy="1122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63DA02FC-580D-4F6E-8AB9-A4055E4087C9}"/>
            </a:ext>
          </a:extLst>
        </xdr:cNvPr>
        <xdr:cNvSpPr txBox="1"/>
      </xdr:nvSpPr>
      <xdr:spPr>
        <a:xfrm>
          <a:off x="4330700"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9346A44E-4C02-4F6F-9C78-9CBEFC2650C1}"/>
            </a:ext>
          </a:extLst>
        </xdr:cNvPr>
        <xdr:cNvCxnSpPr/>
      </xdr:nvCxnSpPr>
      <xdr:spPr>
        <a:xfrm>
          <a:off x="4217988" y="1027448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429D29FD-6A9B-4AFE-9CAD-6BDE7E647EF0}"/>
            </a:ext>
          </a:extLst>
        </xdr:cNvPr>
        <xdr:cNvSpPr txBox="1"/>
      </xdr:nvSpPr>
      <xdr:spPr>
        <a:xfrm>
          <a:off x="4330700" y="893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7AB30584-0CE3-4CAA-9778-139A4F50FB99}"/>
            </a:ext>
          </a:extLst>
        </xdr:cNvPr>
        <xdr:cNvCxnSpPr/>
      </xdr:nvCxnSpPr>
      <xdr:spPr>
        <a:xfrm>
          <a:off x="4217988" y="915243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E6E26AD4-D66D-48E3-AFD4-A332EA2CC9A6}"/>
            </a:ext>
          </a:extLst>
        </xdr:cNvPr>
        <xdr:cNvSpPr txBox="1"/>
      </xdr:nvSpPr>
      <xdr:spPr>
        <a:xfrm>
          <a:off x="4330700" y="9819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609555F8-85D9-4103-AA39-27B51E8EBE9F}"/>
            </a:ext>
          </a:extLst>
        </xdr:cNvPr>
        <xdr:cNvSpPr/>
      </xdr:nvSpPr>
      <xdr:spPr>
        <a:xfrm>
          <a:off x="4241800" y="984077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D98AD234-AEDE-49DC-88B3-E89C36519224}"/>
            </a:ext>
          </a:extLst>
        </xdr:cNvPr>
        <xdr:cNvSpPr/>
      </xdr:nvSpPr>
      <xdr:spPr>
        <a:xfrm>
          <a:off x="3475038" y="981954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6A5C1D4A-C2DB-4B51-ACD3-94CE17072FE4}"/>
            </a:ext>
          </a:extLst>
        </xdr:cNvPr>
        <xdr:cNvSpPr/>
      </xdr:nvSpPr>
      <xdr:spPr>
        <a:xfrm>
          <a:off x="2643188" y="980975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9531662-C1BD-435F-8E06-6996D366DB06}"/>
            </a:ext>
          </a:extLst>
        </xdr:cNvPr>
        <xdr:cNvSpPr/>
      </xdr:nvSpPr>
      <xdr:spPr>
        <a:xfrm>
          <a:off x="1825625" y="97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D1E41A5C-9415-4359-9EBC-0740FCD9395C}"/>
            </a:ext>
          </a:extLst>
        </xdr:cNvPr>
        <xdr:cNvSpPr/>
      </xdr:nvSpPr>
      <xdr:spPr>
        <a:xfrm>
          <a:off x="1008063" y="977056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BC68B11-6EC3-4162-AFE8-B6C3A88B5DF4}"/>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3FCF00A-C423-424E-8161-572F01C372D5}"/>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85AAA4F-D9C7-49DB-8435-C6A2081360D2}"/>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90D6721-62D2-442D-81FE-E367FDEF1B78}"/>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C306651-94C5-4289-89C1-EC2FF556597B}"/>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91" name="楕円 190">
          <a:extLst>
            <a:ext uri="{FF2B5EF4-FFF2-40B4-BE49-F238E27FC236}">
              <a16:creationId xmlns:a16="http://schemas.microsoft.com/office/drawing/2014/main" id="{7F5E0F4D-0404-46A1-83A7-2CC329C3666F}"/>
            </a:ext>
          </a:extLst>
        </xdr:cNvPr>
        <xdr:cNvSpPr/>
      </xdr:nvSpPr>
      <xdr:spPr>
        <a:xfrm>
          <a:off x="4241800" y="97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27594</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A48A2732-8490-4280-864D-D24AA4CE212C}"/>
            </a:ext>
          </a:extLst>
        </xdr:cNvPr>
        <xdr:cNvSpPr txBox="1"/>
      </xdr:nvSpPr>
      <xdr:spPr>
        <a:xfrm>
          <a:off x="4330700" y="959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193" name="楕円 192">
          <a:extLst>
            <a:ext uri="{FF2B5EF4-FFF2-40B4-BE49-F238E27FC236}">
              <a16:creationId xmlns:a16="http://schemas.microsoft.com/office/drawing/2014/main" id="{DCB8857B-5237-4557-AF72-34D85B0D9F8F}"/>
            </a:ext>
          </a:extLst>
        </xdr:cNvPr>
        <xdr:cNvSpPr/>
      </xdr:nvSpPr>
      <xdr:spPr>
        <a:xfrm>
          <a:off x="3475038" y="9721306"/>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60</xdr:row>
      <xdr:rowOff>55517</xdr:rowOff>
    </xdr:to>
    <xdr:cxnSp macro="">
      <xdr:nvCxnSpPr>
        <xdr:cNvPr id="194" name="直線コネクタ 193">
          <a:extLst>
            <a:ext uri="{FF2B5EF4-FFF2-40B4-BE49-F238E27FC236}">
              <a16:creationId xmlns:a16="http://schemas.microsoft.com/office/drawing/2014/main" id="{6827BAFF-6D48-400B-9F7B-C8BEBDE18178}"/>
            </a:ext>
          </a:extLst>
        </xdr:cNvPr>
        <xdr:cNvCxnSpPr/>
      </xdr:nvCxnSpPr>
      <xdr:spPr>
        <a:xfrm>
          <a:off x="3525838" y="9762581"/>
          <a:ext cx="766762"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150041</xdr:rowOff>
    </xdr:from>
    <xdr:to>
      <xdr:col>15</xdr:col>
      <xdr:colOff>101600</xdr:colOff>
      <xdr:row>60</xdr:row>
      <xdr:rowOff>80191</xdr:rowOff>
    </xdr:to>
    <xdr:sp macro="" textlink="">
      <xdr:nvSpPr>
        <xdr:cNvPr id="195" name="楕円 194">
          <a:extLst>
            <a:ext uri="{FF2B5EF4-FFF2-40B4-BE49-F238E27FC236}">
              <a16:creationId xmlns:a16="http://schemas.microsoft.com/office/drawing/2014/main" id="{5D437E85-881C-4F26-AAA7-B06DE6D43834}"/>
            </a:ext>
          </a:extLst>
        </xdr:cNvPr>
        <xdr:cNvSpPr/>
      </xdr:nvSpPr>
      <xdr:spPr>
        <a:xfrm>
          <a:off x="2643188" y="971314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37556</xdr:rowOff>
    </xdr:to>
    <xdr:cxnSp macro="">
      <xdr:nvCxnSpPr>
        <xdr:cNvPr id="196" name="直線コネクタ 195">
          <a:extLst>
            <a:ext uri="{FF2B5EF4-FFF2-40B4-BE49-F238E27FC236}">
              <a16:creationId xmlns:a16="http://schemas.microsoft.com/office/drawing/2014/main" id="{455E2D53-7109-4344-8BF1-02BE3F072780}"/>
            </a:ext>
          </a:extLst>
        </xdr:cNvPr>
        <xdr:cNvCxnSpPr/>
      </xdr:nvCxnSpPr>
      <xdr:spPr>
        <a:xfrm>
          <a:off x="2693988" y="9754416"/>
          <a:ext cx="83185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97" name="楕円 196">
          <a:extLst>
            <a:ext uri="{FF2B5EF4-FFF2-40B4-BE49-F238E27FC236}">
              <a16:creationId xmlns:a16="http://schemas.microsoft.com/office/drawing/2014/main" id="{2F5185AB-03F3-48F4-8703-D591B6CCB707}"/>
            </a:ext>
          </a:extLst>
        </xdr:cNvPr>
        <xdr:cNvSpPr/>
      </xdr:nvSpPr>
      <xdr:spPr>
        <a:xfrm>
          <a:off x="1825625" y="9724707"/>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29391</xdr:rowOff>
    </xdr:from>
    <xdr:to>
      <xdr:col>15</xdr:col>
      <xdr:colOff>50800</xdr:colOff>
      <xdr:row>60</xdr:row>
      <xdr:rowOff>45720</xdr:rowOff>
    </xdr:to>
    <xdr:cxnSp macro="">
      <xdr:nvCxnSpPr>
        <xdr:cNvPr id="198" name="直線コネクタ 197">
          <a:extLst>
            <a:ext uri="{FF2B5EF4-FFF2-40B4-BE49-F238E27FC236}">
              <a16:creationId xmlns:a16="http://schemas.microsoft.com/office/drawing/2014/main" id="{38E3B68A-8828-4483-B1DE-51F7360C9508}"/>
            </a:ext>
          </a:extLst>
        </xdr:cNvPr>
        <xdr:cNvCxnSpPr/>
      </xdr:nvCxnSpPr>
      <xdr:spPr>
        <a:xfrm flipV="1">
          <a:off x="1876425" y="9754416"/>
          <a:ext cx="817563"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168003</xdr:rowOff>
    </xdr:from>
    <xdr:to>
      <xdr:col>6</xdr:col>
      <xdr:colOff>38100</xdr:colOff>
      <xdr:row>60</xdr:row>
      <xdr:rowOff>98153</xdr:rowOff>
    </xdr:to>
    <xdr:sp macro="" textlink="">
      <xdr:nvSpPr>
        <xdr:cNvPr id="199" name="楕円 198">
          <a:extLst>
            <a:ext uri="{FF2B5EF4-FFF2-40B4-BE49-F238E27FC236}">
              <a16:creationId xmlns:a16="http://schemas.microsoft.com/office/drawing/2014/main" id="{4B45FAFF-A1B3-4996-A4FF-F163512D6735}"/>
            </a:ext>
          </a:extLst>
        </xdr:cNvPr>
        <xdr:cNvSpPr/>
      </xdr:nvSpPr>
      <xdr:spPr>
        <a:xfrm>
          <a:off x="1008063" y="9726340"/>
          <a:ext cx="8731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47353</xdr:rowOff>
    </xdr:to>
    <xdr:cxnSp macro="">
      <xdr:nvCxnSpPr>
        <xdr:cNvPr id="200" name="直線コネクタ 199">
          <a:extLst>
            <a:ext uri="{FF2B5EF4-FFF2-40B4-BE49-F238E27FC236}">
              <a16:creationId xmlns:a16="http://schemas.microsoft.com/office/drawing/2014/main" id="{70EBFB8E-26F4-4178-8DF1-87A1D83CAF11}"/>
            </a:ext>
          </a:extLst>
        </xdr:cNvPr>
        <xdr:cNvCxnSpPr/>
      </xdr:nvCxnSpPr>
      <xdr:spPr>
        <a:xfrm flipV="1">
          <a:off x="1058863" y="9770745"/>
          <a:ext cx="817562"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6964B518-5637-4D45-993A-08DAFECB446E}"/>
            </a:ext>
          </a:extLst>
        </xdr:cNvPr>
        <xdr:cNvSpPr txBox="1"/>
      </xdr:nvSpPr>
      <xdr:spPr>
        <a:xfrm>
          <a:off x="3324869" y="990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A62774C6-3A29-4B45-B7EB-07C16741B32C}"/>
            </a:ext>
          </a:extLst>
        </xdr:cNvPr>
        <xdr:cNvSpPr txBox="1"/>
      </xdr:nvSpPr>
      <xdr:spPr>
        <a:xfrm>
          <a:off x="2505719" y="989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9F54C37F-3ECA-49A3-BF1D-6FB2681110C3}"/>
            </a:ext>
          </a:extLst>
        </xdr:cNvPr>
        <xdr:cNvSpPr txBox="1"/>
      </xdr:nvSpPr>
      <xdr:spPr>
        <a:xfrm>
          <a:off x="1688157" y="9868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A5C2EC53-706F-43C4-B748-258740224AAB}"/>
            </a:ext>
          </a:extLst>
        </xdr:cNvPr>
        <xdr:cNvSpPr txBox="1"/>
      </xdr:nvSpPr>
      <xdr:spPr>
        <a:xfrm>
          <a:off x="870594" y="9863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104883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ED4A4657-69E7-4EE6-A46F-148888A327C3}"/>
            </a:ext>
          </a:extLst>
        </xdr:cNvPr>
        <xdr:cNvSpPr txBox="1"/>
      </xdr:nvSpPr>
      <xdr:spPr>
        <a:xfrm>
          <a:off x="3324869" y="950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96718</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94AAAB61-0D39-43C6-9EC2-D3B70DAE3481}"/>
            </a:ext>
          </a:extLst>
        </xdr:cNvPr>
        <xdr:cNvSpPr txBox="1"/>
      </xdr:nvSpPr>
      <xdr:spPr>
        <a:xfrm>
          <a:off x="2505719" y="949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8C2970EB-6442-4F12-B846-60B43E0492FA}"/>
            </a:ext>
          </a:extLst>
        </xdr:cNvPr>
        <xdr:cNvSpPr txBox="1"/>
      </xdr:nvSpPr>
      <xdr:spPr>
        <a:xfrm>
          <a:off x="1688157"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114680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C7AD1E15-4DDE-4ECD-9031-B24783616C00}"/>
            </a:ext>
          </a:extLst>
        </xdr:cNvPr>
        <xdr:cNvSpPr txBox="1"/>
      </xdr:nvSpPr>
      <xdr:spPr>
        <a:xfrm>
          <a:off x="870594" y="9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3646BE6C-823A-45B9-AAEC-93E2BB23A083}"/>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9EFB7BAD-70A7-4DA2-9860-EB81FD383B66}"/>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3957249D-B294-4818-AC74-69B6D745EC96}"/>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199BD7BC-6E7B-4F87-B04B-2897BC7606C6}"/>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C7AD0E92-69DB-4E73-8C45-8D9AF9816FC8}"/>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BF1A3904-7A33-40E6-A67C-7FEFCD779B99}"/>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2B775D66-A8E5-4E6F-90AF-793138923154}"/>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A1DA3530-5265-4594-947B-093758FBE7BE}"/>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991D4C4E-EC31-4300-BA8F-073C4711E2FC}"/>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9CE5557B-0573-46B7-AF02-3D0825A47063}"/>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38C23605-B8B5-41AF-8AF0-BF3EE54F4334}"/>
            </a:ext>
          </a:extLst>
        </xdr:cNvPr>
        <xdr:cNvCxnSpPr/>
      </xdr:nvCxnSpPr>
      <xdr:spPr>
        <a:xfrm>
          <a:off x="6118225" y="10448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D4B0E13B-F704-40D8-B863-BDD324658C74}"/>
            </a:ext>
          </a:extLst>
        </xdr:cNvPr>
        <xdr:cNvSpPr txBox="1"/>
      </xdr:nvSpPr>
      <xdr:spPr>
        <a:xfrm>
          <a:off x="5883727" y="10316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9AB8F21D-AC95-40A4-85C2-BD83B8BA8ECB}"/>
            </a:ext>
          </a:extLst>
        </xdr:cNvPr>
        <xdr:cNvCxnSpPr/>
      </xdr:nvCxnSpPr>
      <xdr:spPr>
        <a:xfrm>
          <a:off x="6118225" y="100869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9A0C6BAF-1147-4AA8-9925-6028FCB027C0}"/>
            </a:ext>
          </a:extLst>
        </xdr:cNvPr>
        <xdr:cNvSpPr txBox="1"/>
      </xdr:nvSpPr>
      <xdr:spPr>
        <a:xfrm>
          <a:off x="5565669" y="995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716014FF-E94A-4499-A71D-59500B34B83B}"/>
            </a:ext>
          </a:extLst>
        </xdr:cNvPr>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6D1FF39A-BF49-4F3D-8D52-A6CE833A0F29}"/>
            </a:ext>
          </a:extLst>
        </xdr:cNvPr>
        <xdr:cNvSpPr txBox="1"/>
      </xdr:nvSpPr>
      <xdr:spPr>
        <a:xfrm>
          <a:off x="5565669" y="9592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78BC3229-CA0B-4E9A-94A0-AF445B7E0C74}"/>
            </a:ext>
          </a:extLst>
        </xdr:cNvPr>
        <xdr:cNvCxnSpPr/>
      </xdr:nvCxnSpPr>
      <xdr:spPr>
        <a:xfrm>
          <a:off x="6118225" y="93726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52BCB15E-8F17-45AA-9108-B7DAF6B02E83}"/>
            </a:ext>
          </a:extLst>
        </xdr:cNvPr>
        <xdr:cNvSpPr txBox="1"/>
      </xdr:nvSpPr>
      <xdr:spPr>
        <a:xfrm>
          <a:off x="5565669" y="9239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8E232F8B-D014-4BCD-A342-C3E88ED690DC}"/>
            </a:ext>
          </a:extLst>
        </xdr:cNvPr>
        <xdr:cNvCxnSpPr/>
      </xdr:nvCxnSpPr>
      <xdr:spPr>
        <a:xfrm>
          <a:off x="6118225" y="9010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DDFF532-B9EF-4B82-B057-7DFE48C7BA63}"/>
            </a:ext>
          </a:extLst>
        </xdr:cNvPr>
        <xdr:cNvSpPr txBox="1"/>
      </xdr:nvSpPr>
      <xdr:spPr>
        <a:xfrm>
          <a:off x="5565669" y="8877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61281DB9-C316-42D1-8C3A-76F21FE32518}"/>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A90B3DF9-D709-4B5D-A772-1654888E224F}"/>
            </a:ext>
          </a:extLst>
        </xdr:cNvPr>
        <xdr:cNvSpPr txBox="1"/>
      </xdr:nvSpPr>
      <xdr:spPr>
        <a:xfrm>
          <a:off x="5565669" y="85160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EBA55062-A5BA-4028-9556-7260AC558F89}"/>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35A5C5E8-A55F-4995-8E12-236F568FF240}"/>
            </a:ext>
          </a:extLst>
        </xdr:cNvPr>
        <xdr:cNvCxnSpPr/>
      </xdr:nvCxnSpPr>
      <xdr:spPr>
        <a:xfrm flipV="1">
          <a:off x="9691053" y="9092843"/>
          <a:ext cx="0" cy="1351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9EDC22F5-12EC-4BB9-9B66-8E9B8228363C}"/>
            </a:ext>
          </a:extLst>
        </xdr:cNvPr>
        <xdr:cNvSpPr txBox="1"/>
      </xdr:nvSpPr>
      <xdr:spPr>
        <a:xfrm>
          <a:off x="9729788" y="1044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72E3B295-D8D4-430E-8627-A15BA027B4CD}"/>
            </a:ext>
          </a:extLst>
        </xdr:cNvPr>
        <xdr:cNvCxnSpPr/>
      </xdr:nvCxnSpPr>
      <xdr:spPr>
        <a:xfrm>
          <a:off x="9617075" y="1044456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A38D50CE-0D72-4470-A71E-E97B55B3B5B9}"/>
            </a:ext>
          </a:extLst>
        </xdr:cNvPr>
        <xdr:cNvSpPr txBox="1"/>
      </xdr:nvSpPr>
      <xdr:spPr>
        <a:xfrm>
          <a:off x="9729788" y="888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4078FEF9-464B-499A-B734-6E1896813086}"/>
            </a:ext>
          </a:extLst>
        </xdr:cNvPr>
        <xdr:cNvCxnSpPr/>
      </xdr:nvCxnSpPr>
      <xdr:spPr>
        <a:xfrm>
          <a:off x="9617075" y="909284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EB503A27-1B11-412E-A6A5-ED4899C23C0C}"/>
            </a:ext>
          </a:extLst>
        </xdr:cNvPr>
        <xdr:cNvSpPr txBox="1"/>
      </xdr:nvSpPr>
      <xdr:spPr>
        <a:xfrm>
          <a:off x="9729788" y="991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88C46734-4E5C-432C-92E5-F4B05291E7D8}"/>
            </a:ext>
          </a:extLst>
        </xdr:cNvPr>
        <xdr:cNvSpPr/>
      </xdr:nvSpPr>
      <xdr:spPr>
        <a:xfrm>
          <a:off x="9655175" y="10050283"/>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C5F61D93-3320-4A0D-B0BA-A382D2D683A1}"/>
            </a:ext>
          </a:extLst>
        </xdr:cNvPr>
        <xdr:cNvSpPr/>
      </xdr:nvSpPr>
      <xdr:spPr>
        <a:xfrm>
          <a:off x="8874125" y="10050790"/>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F819CD39-F140-427A-98D1-FF49CDE50C26}"/>
            </a:ext>
          </a:extLst>
        </xdr:cNvPr>
        <xdr:cNvSpPr/>
      </xdr:nvSpPr>
      <xdr:spPr>
        <a:xfrm>
          <a:off x="8056563" y="1005417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F41A9B1C-02BA-4725-A7DF-0F4C1D7CC4DF}"/>
            </a:ext>
          </a:extLst>
        </xdr:cNvPr>
        <xdr:cNvSpPr/>
      </xdr:nvSpPr>
      <xdr:spPr>
        <a:xfrm>
          <a:off x="7224713" y="100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94BE8A54-AB35-451B-9C63-B395F7F634B1}"/>
            </a:ext>
          </a:extLst>
        </xdr:cNvPr>
        <xdr:cNvSpPr/>
      </xdr:nvSpPr>
      <xdr:spPr>
        <a:xfrm>
          <a:off x="6407150" y="1006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4DD5E16-F6C8-4332-B70F-A16B5ACF3EEF}"/>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F54A88F-61BF-4774-A11C-FA640F1CC50A}"/>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40C451A-825A-4841-B5EA-40E42BB32CC8}"/>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7EFD184-5367-419A-8844-081DB86B04CA}"/>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7E5A6BC-B000-4097-AC9B-E74BD1773704}"/>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86672</xdr:rowOff>
    </xdr:from>
    <xdr:to>
      <xdr:col>55</xdr:col>
      <xdr:colOff>50800</xdr:colOff>
      <xdr:row>64</xdr:row>
      <xdr:rowOff>16822</xdr:rowOff>
    </xdr:to>
    <xdr:sp macro="" textlink="">
      <xdr:nvSpPr>
        <xdr:cNvPr id="248" name="楕円 247">
          <a:extLst>
            <a:ext uri="{FF2B5EF4-FFF2-40B4-BE49-F238E27FC236}">
              <a16:creationId xmlns:a16="http://schemas.microsoft.com/office/drawing/2014/main" id="{A2BF935E-7BBB-45B9-A836-B481B1609936}"/>
            </a:ext>
          </a:extLst>
        </xdr:cNvPr>
        <xdr:cNvSpPr/>
      </xdr:nvSpPr>
      <xdr:spPr>
        <a:xfrm>
          <a:off x="9655175" y="10297472"/>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1599</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111FEB8E-C3CF-44F7-9C69-E6A57C6DB8ED}"/>
            </a:ext>
          </a:extLst>
        </xdr:cNvPr>
        <xdr:cNvSpPr txBox="1"/>
      </xdr:nvSpPr>
      <xdr:spPr>
        <a:xfrm>
          <a:off x="9729788" y="102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89629</xdr:rowOff>
    </xdr:from>
    <xdr:to>
      <xdr:col>50</xdr:col>
      <xdr:colOff>165100</xdr:colOff>
      <xdr:row>64</xdr:row>
      <xdr:rowOff>19779</xdr:rowOff>
    </xdr:to>
    <xdr:sp macro="" textlink="">
      <xdr:nvSpPr>
        <xdr:cNvPr id="250" name="楕円 249">
          <a:extLst>
            <a:ext uri="{FF2B5EF4-FFF2-40B4-BE49-F238E27FC236}">
              <a16:creationId xmlns:a16="http://schemas.microsoft.com/office/drawing/2014/main" id="{D3AB77EF-F850-4AD2-94AE-BCAD9B218D76}"/>
            </a:ext>
          </a:extLst>
        </xdr:cNvPr>
        <xdr:cNvSpPr/>
      </xdr:nvSpPr>
      <xdr:spPr>
        <a:xfrm>
          <a:off x="8874125" y="1030042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137472</xdr:rowOff>
    </xdr:from>
    <xdr:to>
      <xdr:col>55</xdr:col>
      <xdr:colOff>0</xdr:colOff>
      <xdr:row>63</xdr:row>
      <xdr:rowOff>140429</xdr:rowOff>
    </xdr:to>
    <xdr:cxnSp macro="">
      <xdr:nvCxnSpPr>
        <xdr:cNvPr id="251" name="直線コネクタ 250">
          <a:extLst>
            <a:ext uri="{FF2B5EF4-FFF2-40B4-BE49-F238E27FC236}">
              <a16:creationId xmlns:a16="http://schemas.microsoft.com/office/drawing/2014/main" id="{09E9CB1D-8F54-4CEE-BC0E-7591B3860824}"/>
            </a:ext>
          </a:extLst>
        </xdr:cNvPr>
        <xdr:cNvCxnSpPr/>
      </xdr:nvCxnSpPr>
      <xdr:spPr>
        <a:xfrm flipV="1">
          <a:off x="8924925" y="10348272"/>
          <a:ext cx="766763"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93756</xdr:rowOff>
    </xdr:from>
    <xdr:to>
      <xdr:col>46</xdr:col>
      <xdr:colOff>38100</xdr:colOff>
      <xdr:row>64</xdr:row>
      <xdr:rowOff>23906</xdr:rowOff>
    </xdr:to>
    <xdr:sp macro="" textlink="">
      <xdr:nvSpPr>
        <xdr:cNvPr id="252" name="楕円 251">
          <a:extLst>
            <a:ext uri="{FF2B5EF4-FFF2-40B4-BE49-F238E27FC236}">
              <a16:creationId xmlns:a16="http://schemas.microsoft.com/office/drawing/2014/main" id="{1F2F0C82-AAF7-4FB9-94B7-0C84D499E624}"/>
            </a:ext>
          </a:extLst>
        </xdr:cNvPr>
        <xdr:cNvSpPr/>
      </xdr:nvSpPr>
      <xdr:spPr>
        <a:xfrm>
          <a:off x="8056563" y="10304556"/>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140429</xdr:rowOff>
    </xdr:from>
    <xdr:to>
      <xdr:col>50</xdr:col>
      <xdr:colOff>114300</xdr:colOff>
      <xdr:row>63</xdr:row>
      <xdr:rowOff>144556</xdr:rowOff>
    </xdr:to>
    <xdr:cxnSp macro="">
      <xdr:nvCxnSpPr>
        <xdr:cNvPr id="253" name="直線コネクタ 252">
          <a:extLst>
            <a:ext uri="{FF2B5EF4-FFF2-40B4-BE49-F238E27FC236}">
              <a16:creationId xmlns:a16="http://schemas.microsoft.com/office/drawing/2014/main" id="{ED911D93-3EF0-4A7F-B29E-12B065814235}"/>
            </a:ext>
          </a:extLst>
        </xdr:cNvPr>
        <xdr:cNvCxnSpPr/>
      </xdr:nvCxnSpPr>
      <xdr:spPr>
        <a:xfrm flipV="1">
          <a:off x="8107363" y="10351229"/>
          <a:ext cx="817562"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100247</xdr:rowOff>
    </xdr:from>
    <xdr:to>
      <xdr:col>41</xdr:col>
      <xdr:colOff>101600</xdr:colOff>
      <xdr:row>64</xdr:row>
      <xdr:rowOff>30397</xdr:rowOff>
    </xdr:to>
    <xdr:sp macro="" textlink="">
      <xdr:nvSpPr>
        <xdr:cNvPr id="254" name="楕円 253">
          <a:extLst>
            <a:ext uri="{FF2B5EF4-FFF2-40B4-BE49-F238E27FC236}">
              <a16:creationId xmlns:a16="http://schemas.microsoft.com/office/drawing/2014/main" id="{6CCBD573-3F73-46A6-BD41-B3FA8AD44CD1}"/>
            </a:ext>
          </a:extLst>
        </xdr:cNvPr>
        <xdr:cNvSpPr/>
      </xdr:nvSpPr>
      <xdr:spPr>
        <a:xfrm>
          <a:off x="7224713" y="1031104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144556</xdr:rowOff>
    </xdr:from>
    <xdr:to>
      <xdr:col>45</xdr:col>
      <xdr:colOff>177800</xdr:colOff>
      <xdr:row>63</xdr:row>
      <xdr:rowOff>151047</xdr:rowOff>
    </xdr:to>
    <xdr:cxnSp macro="">
      <xdr:nvCxnSpPr>
        <xdr:cNvPr id="255" name="直線コネクタ 254">
          <a:extLst>
            <a:ext uri="{FF2B5EF4-FFF2-40B4-BE49-F238E27FC236}">
              <a16:creationId xmlns:a16="http://schemas.microsoft.com/office/drawing/2014/main" id="{6C8A5D17-8C74-4CF7-9495-B6DBE08191BD}"/>
            </a:ext>
          </a:extLst>
        </xdr:cNvPr>
        <xdr:cNvCxnSpPr/>
      </xdr:nvCxnSpPr>
      <xdr:spPr>
        <a:xfrm flipV="1">
          <a:off x="7275513" y="10355356"/>
          <a:ext cx="83185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104747</xdr:rowOff>
    </xdr:from>
    <xdr:to>
      <xdr:col>36</xdr:col>
      <xdr:colOff>165100</xdr:colOff>
      <xdr:row>64</xdr:row>
      <xdr:rowOff>34897</xdr:rowOff>
    </xdr:to>
    <xdr:sp macro="" textlink="">
      <xdr:nvSpPr>
        <xdr:cNvPr id="256" name="楕円 255">
          <a:extLst>
            <a:ext uri="{FF2B5EF4-FFF2-40B4-BE49-F238E27FC236}">
              <a16:creationId xmlns:a16="http://schemas.microsoft.com/office/drawing/2014/main" id="{FE4C8F65-53F8-41B7-A11F-06E551CE40F5}"/>
            </a:ext>
          </a:extLst>
        </xdr:cNvPr>
        <xdr:cNvSpPr/>
      </xdr:nvSpPr>
      <xdr:spPr>
        <a:xfrm>
          <a:off x="6407150" y="1031554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151047</xdr:rowOff>
    </xdr:from>
    <xdr:to>
      <xdr:col>41</xdr:col>
      <xdr:colOff>50800</xdr:colOff>
      <xdr:row>63</xdr:row>
      <xdr:rowOff>155547</xdr:rowOff>
    </xdr:to>
    <xdr:cxnSp macro="">
      <xdr:nvCxnSpPr>
        <xdr:cNvPr id="257" name="直線コネクタ 256">
          <a:extLst>
            <a:ext uri="{FF2B5EF4-FFF2-40B4-BE49-F238E27FC236}">
              <a16:creationId xmlns:a16="http://schemas.microsoft.com/office/drawing/2014/main" id="{45BA8CE6-9A85-4329-A5F3-EC3BE3145BD4}"/>
            </a:ext>
          </a:extLst>
        </xdr:cNvPr>
        <xdr:cNvCxnSpPr/>
      </xdr:nvCxnSpPr>
      <xdr:spPr>
        <a:xfrm flipV="1">
          <a:off x="6457950" y="10361847"/>
          <a:ext cx="817563"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9992CC01-23C4-4E30-A27C-A97D4F4A37CC}"/>
            </a:ext>
          </a:extLst>
        </xdr:cNvPr>
        <xdr:cNvSpPr txBox="1"/>
      </xdr:nvSpPr>
      <xdr:spPr>
        <a:xfrm>
          <a:off x="8659324" y="98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88EAFAC7-D3A3-49E8-8CA0-B69CB6ECA68B}"/>
            </a:ext>
          </a:extLst>
        </xdr:cNvPr>
        <xdr:cNvSpPr txBox="1"/>
      </xdr:nvSpPr>
      <xdr:spPr>
        <a:xfrm>
          <a:off x="7854461" y="984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687A3766-E53B-4449-AB50-4C32A3F60E0E}"/>
            </a:ext>
          </a:extLst>
        </xdr:cNvPr>
        <xdr:cNvSpPr txBox="1"/>
      </xdr:nvSpPr>
      <xdr:spPr>
        <a:xfrm>
          <a:off x="7036899" y="98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DA0A3CC9-1A9B-4402-9899-1AF39919DB33}"/>
            </a:ext>
          </a:extLst>
        </xdr:cNvPr>
        <xdr:cNvSpPr txBox="1"/>
      </xdr:nvSpPr>
      <xdr:spPr>
        <a:xfrm>
          <a:off x="6205049" y="985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10906</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F3249B72-AF12-4E3B-815A-31DEE2E7EBD1}"/>
            </a:ext>
          </a:extLst>
        </xdr:cNvPr>
        <xdr:cNvSpPr txBox="1"/>
      </xdr:nvSpPr>
      <xdr:spPr>
        <a:xfrm>
          <a:off x="8659324" y="1038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15033</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E649BD35-AC26-458F-AC79-D34E29E3F318}"/>
            </a:ext>
          </a:extLst>
        </xdr:cNvPr>
        <xdr:cNvSpPr txBox="1"/>
      </xdr:nvSpPr>
      <xdr:spPr>
        <a:xfrm>
          <a:off x="7854461" y="1038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21524</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E09DF50A-0429-4294-B480-43CFC13AD78F}"/>
            </a:ext>
          </a:extLst>
        </xdr:cNvPr>
        <xdr:cNvSpPr txBox="1"/>
      </xdr:nvSpPr>
      <xdr:spPr>
        <a:xfrm>
          <a:off x="7036899" y="103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26024</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EA7C181C-268D-43F0-825D-6826DCF515A7}"/>
            </a:ext>
          </a:extLst>
        </xdr:cNvPr>
        <xdr:cNvSpPr txBox="1"/>
      </xdr:nvSpPr>
      <xdr:spPr>
        <a:xfrm>
          <a:off x="6205049" y="1039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1C5BC7F5-7043-4722-9FA3-EF23DE20CA2E}"/>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F0236619-E6F8-413C-840E-97B51B47007C}"/>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DFFC745-F2DF-4D88-9E84-165BE1F2F9ED}"/>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985DE0BD-D28B-4947-A3B3-907F12A1CE49}"/>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527C888-207C-415D-B196-A6E0CCFD3609}"/>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ADF6AFDC-1D1F-43D7-B717-FF35BEACBD93}"/>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D17A16F9-F5DD-4FA5-9C3B-E652CE2469AB}"/>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B7DB398A-1917-48A8-9A32-5592695B5E37}"/>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BEC4D3B6-47C2-45E2-9439-A266C0C90A4E}"/>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23F812E3-F5E2-4117-9EFB-6A41F191285F}"/>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5CE932A8-6F34-4034-95D8-D838CB17EAD9}"/>
            </a:ext>
          </a:extLst>
        </xdr:cNvPr>
        <xdr:cNvSpPr txBox="1"/>
      </xdr:nvSpPr>
      <xdr:spPr>
        <a:xfrm>
          <a:off x="344654" y="14269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7CE34E35-C57D-423D-9F48-90FDB52A043D}"/>
            </a:ext>
          </a:extLst>
        </xdr:cNvPr>
        <xdr:cNvCxnSpPr/>
      </xdr:nvCxnSpPr>
      <xdr:spPr>
        <a:xfrm>
          <a:off x="70485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D22A974A-D4FD-496E-A3E4-88AD6088D90F}"/>
            </a:ext>
          </a:extLst>
        </xdr:cNvPr>
        <xdr:cNvSpPr txBox="1"/>
      </xdr:nvSpPr>
      <xdr:spPr>
        <a:xfrm>
          <a:off x="344654" y="13916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F30567D7-7000-467E-9ADC-88BB16355D34}"/>
            </a:ext>
          </a:extLst>
        </xdr:cNvPr>
        <xdr:cNvCxnSpPr/>
      </xdr:nvCxnSpPr>
      <xdr:spPr>
        <a:xfrm>
          <a:off x="70485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BDC276A1-7CCE-469F-A1CA-24744749702D}"/>
            </a:ext>
          </a:extLst>
        </xdr:cNvPr>
        <xdr:cNvSpPr txBox="1"/>
      </xdr:nvSpPr>
      <xdr:spPr>
        <a:xfrm>
          <a:off x="344654"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58F0043F-131A-4A03-B8AB-06EFD1FEF663}"/>
            </a:ext>
          </a:extLst>
        </xdr:cNvPr>
        <xdr:cNvCxnSpPr/>
      </xdr:nvCxnSpPr>
      <xdr:spPr>
        <a:xfrm>
          <a:off x="70485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36D27B35-DAA9-4849-BF45-826EF1AD9FFF}"/>
            </a:ext>
          </a:extLst>
        </xdr:cNvPr>
        <xdr:cNvSpPr txBox="1"/>
      </xdr:nvSpPr>
      <xdr:spPr>
        <a:xfrm>
          <a:off x="344654"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2E0A8343-6F2E-43B1-9B09-7CECF5370D44}"/>
            </a:ext>
          </a:extLst>
        </xdr:cNvPr>
        <xdr:cNvCxnSpPr/>
      </xdr:nvCxnSpPr>
      <xdr:spPr>
        <a:xfrm>
          <a:off x="70485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E6CF4011-DAB2-4BA6-8B6D-E6892ECCF947}"/>
            </a:ext>
          </a:extLst>
        </xdr:cNvPr>
        <xdr:cNvSpPr txBox="1"/>
      </xdr:nvSpPr>
      <xdr:spPr>
        <a:xfrm>
          <a:off x="344654"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AFDB0E60-5282-4441-BDEC-DCC9F2A637EC}"/>
            </a:ext>
          </a:extLst>
        </xdr:cNvPr>
        <xdr:cNvCxnSpPr/>
      </xdr:nvCxnSpPr>
      <xdr:spPr>
        <a:xfrm>
          <a:off x="70485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7809298C-1A21-48DF-A3C4-AFAAF3CBD6A3}"/>
            </a:ext>
          </a:extLst>
        </xdr:cNvPr>
        <xdr:cNvSpPr txBox="1"/>
      </xdr:nvSpPr>
      <xdr:spPr>
        <a:xfrm>
          <a:off x="344654"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F2171C75-7F74-4EF9-862E-83C3C2DA99E2}"/>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CDAB7748-542F-4389-95D4-23F06CBB3D47}"/>
            </a:ext>
          </a:extLst>
        </xdr:cNvPr>
        <xdr:cNvSpPr txBox="1"/>
      </xdr:nvSpPr>
      <xdr:spPr>
        <a:xfrm>
          <a:off x="344654"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50E4746A-B639-4217-9699-A7D52EDA63E7}"/>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3CDED0DD-289E-4DB7-A9F6-62BC2C2086BA}"/>
            </a:ext>
          </a:extLst>
        </xdr:cNvPr>
        <xdr:cNvCxnSpPr/>
      </xdr:nvCxnSpPr>
      <xdr:spPr>
        <a:xfrm flipV="1">
          <a:off x="4291965" y="1261872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83A0F21D-E462-493E-8652-2235CDD41CE3}"/>
            </a:ext>
          </a:extLst>
        </xdr:cNvPr>
        <xdr:cNvSpPr txBox="1"/>
      </xdr:nvSpPr>
      <xdr:spPr>
        <a:xfrm>
          <a:off x="43307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BE7C73B-D1B7-4336-9B4E-9EE8C35921B2}"/>
            </a:ext>
          </a:extLst>
        </xdr:cNvPr>
        <xdr:cNvCxnSpPr/>
      </xdr:nvCxnSpPr>
      <xdr:spPr>
        <a:xfrm>
          <a:off x="4217988" y="1410843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7390C8B1-68A6-4194-B9EE-5C7A20EB882C}"/>
            </a:ext>
          </a:extLst>
        </xdr:cNvPr>
        <xdr:cNvSpPr txBox="1"/>
      </xdr:nvSpPr>
      <xdr:spPr>
        <a:xfrm>
          <a:off x="4330700" y="12403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6263A472-7F96-4190-B2A3-442498C87129}"/>
            </a:ext>
          </a:extLst>
        </xdr:cNvPr>
        <xdr:cNvCxnSpPr/>
      </xdr:nvCxnSpPr>
      <xdr:spPr>
        <a:xfrm>
          <a:off x="4217988" y="1261872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B4E8E7D-BDEF-4755-B5AA-318EBA47958E}"/>
            </a:ext>
          </a:extLst>
        </xdr:cNvPr>
        <xdr:cNvSpPr txBox="1"/>
      </xdr:nvSpPr>
      <xdr:spPr>
        <a:xfrm>
          <a:off x="4330700" y="13339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A2591EE5-7B24-4A61-B770-D3EF563D1D61}"/>
            </a:ext>
          </a:extLst>
        </xdr:cNvPr>
        <xdr:cNvSpPr/>
      </xdr:nvSpPr>
      <xdr:spPr>
        <a:xfrm>
          <a:off x="4241800" y="1347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377A9F6F-5DF8-4948-8E1D-DB36F527F918}"/>
            </a:ext>
          </a:extLst>
        </xdr:cNvPr>
        <xdr:cNvSpPr/>
      </xdr:nvSpPr>
      <xdr:spPr>
        <a:xfrm>
          <a:off x="3475038" y="1344612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C73B201E-1823-464F-9B27-D23B81E56754}"/>
            </a:ext>
          </a:extLst>
        </xdr:cNvPr>
        <xdr:cNvSpPr/>
      </xdr:nvSpPr>
      <xdr:spPr>
        <a:xfrm>
          <a:off x="2643188" y="134194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EF82AD30-8669-415F-AE40-BD92EA484726}"/>
            </a:ext>
          </a:extLst>
        </xdr:cNvPr>
        <xdr:cNvSpPr/>
      </xdr:nvSpPr>
      <xdr:spPr>
        <a:xfrm>
          <a:off x="1825625" y="1336611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196AF7CD-225B-42A3-9A46-4C405B508DE6}"/>
            </a:ext>
          </a:extLst>
        </xdr:cNvPr>
        <xdr:cNvSpPr/>
      </xdr:nvSpPr>
      <xdr:spPr>
        <a:xfrm>
          <a:off x="1008063" y="1332801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596229B-6A3E-4C68-8745-BFBA4EE7D058}"/>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850D6C0-F48E-41DA-B067-C7C5DCD63010}"/>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1687F2D-9D7E-493D-B754-4199E35951A5}"/>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4935F87-96C0-4E5F-82D5-C8A14F36ACB0}"/>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7C354ED-30BF-4193-BA18-44FCA8FE60DD}"/>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33020</xdr:rowOff>
    </xdr:from>
    <xdr:to>
      <xdr:col>24</xdr:col>
      <xdr:colOff>114300</xdr:colOff>
      <xdr:row>85</xdr:row>
      <xdr:rowOff>134620</xdr:rowOff>
    </xdr:to>
    <xdr:sp macro="" textlink="">
      <xdr:nvSpPr>
        <xdr:cNvPr id="306" name="楕円 305">
          <a:extLst>
            <a:ext uri="{FF2B5EF4-FFF2-40B4-BE49-F238E27FC236}">
              <a16:creationId xmlns:a16="http://schemas.microsoft.com/office/drawing/2014/main" id="{18903902-A0CD-4ADD-A726-F94A2B4F1B7C}"/>
            </a:ext>
          </a:extLst>
        </xdr:cNvPr>
        <xdr:cNvSpPr/>
      </xdr:nvSpPr>
      <xdr:spPr>
        <a:xfrm>
          <a:off x="42418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11447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55914D34-ECC8-47F1-8B7A-3F47AC7C4CE0}"/>
            </a:ext>
          </a:extLst>
        </xdr:cNvPr>
        <xdr:cNvSpPr txBox="1"/>
      </xdr:nvSpPr>
      <xdr:spPr>
        <a:xfrm>
          <a:off x="4330700"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308" name="楕円 307">
          <a:extLst>
            <a:ext uri="{FF2B5EF4-FFF2-40B4-BE49-F238E27FC236}">
              <a16:creationId xmlns:a16="http://schemas.microsoft.com/office/drawing/2014/main" id="{E1E7E9B6-F765-4F25-8FE5-907E2119958E}"/>
            </a:ext>
          </a:extLst>
        </xdr:cNvPr>
        <xdr:cNvSpPr/>
      </xdr:nvSpPr>
      <xdr:spPr>
        <a:xfrm>
          <a:off x="3475038" y="1375854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26670</xdr:rowOff>
    </xdr:from>
    <xdr:to>
      <xdr:col>24</xdr:col>
      <xdr:colOff>63500</xdr:colOff>
      <xdr:row>85</xdr:row>
      <xdr:rowOff>83820</xdr:rowOff>
    </xdr:to>
    <xdr:cxnSp macro="">
      <xdr:nvCxnSpPr>
        <xdr:cNvPr id="309" name="直線コネクタ 308">
          <a:extLst>
            <a:ext uri="{FF2B5EF4-FFF2-40B4-BE49-F238E27FC236}">
              <a16:creationId xmlns:a16="http://schemas.microsoft.com/office/drawing/2014/main" id="{DEC16397-1684-4B2F-9C68-E8A3A690A918}"/>
            </a:ext>
          </a:extLst>
        </xdr:cNvPr>
        <xdr:cNvCxnSpPr/>
      </xdr:nvCxnSpPr>
      <xdr:spPr>
        <a:xfrm>
          <a:off x="3525838" y="13799820"/>
          <a:ext cx="766762"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86361</xdr:rowOff>
    </xdr:from>
    <xdr:to>
      <xdr:col>15</xdr:col>
      <xdr:colOff>101600</xdr:colOff>
      <xdr:row>85</xdr:row>
      <xdr:rowOff>16511</xdr:rowOff>
    </xdr:to>
    <xdr:sp macro="" textlink="">
      <xdr:nvSpPr>
        <xdr:cNvPr id="310" name="楕円 309">
          <a:extLst>
            <a:ext uri="{FF2B5EF4-FFF2-40B4-BE49-F238E27FC236}">
              <a16:creationId xmlns:a16="http://schemas.microsoft.com/office/drawing/2014/main" id="{E993596C-0FBB-4EAD-8C51-05A3C24F2ABF}"/>
            </a:ext>
          </a:extLst>
        </xdr:cNvPr>
        <xdr:cNvSpPr/>
      </xdr:nvSpPr>
      <xdr:spPr>
        <a:xfrm>
          <a:off x="2643188" y="1369758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137161</xdr:rowOff>
    </xdr:from>
    <xdr:to>
      <xdr:col>19</xdr:col>
      <xdr:colOff>177800</xdr:colOff>
      <xdr:row>85</xdr:row>
      <xdr:rowOff>26670</xdr:rowOff>
    </xdr:to>
    <xdr:cxnSp macro="">
      <xdr:nvCxnSpPr>
        <xdr:cNvPr id="311" name="直線コネクタ 310">
          <a:extLst>
            <a:ext uri="{FF2B5EF4-FFF2-40B4-BE49-F238E27FC236}">
              <a16:creationId xmlns:a16="http://schemas.microsoft.com/office/drawing/2014/main" id="{F783CE16-0598-4C77-9B78-F70FDFF2B691}"/>
            </a:ext>
          </a:extLst>
        </xdr:cNvPr>
        <xdr:cNvCxnSpPr/>
      </xdr:nvCxnSpPr>
      <xdr:spPr>
        <a:xfrm>
          <a:off x="2693988" y="13748386"/>
          <a:ext cx="83185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25400</xdr:rowOff>
    </xdr:from>
    <xdr:to>
      <xdr:col>10</xdr:col>
      <xdr:colOff>165100</xdr:colOff>
      <xdr:row>84</xdr:row>
      <xdr:rowOff>127000</xdr:rowOff>
    </xdr:to>
    <xdr:sp macro="" textlink="">
      <xdr:nvSpPr>
        <xdr:cNvPr id="312" name="楕円 311">
          <a:extLst>
            <a:ext uri="{FF2B5EF4-FFF2-40B4-BE49-F238E27FC236}">
              <a16:creationId xmlns:a16="http://schemas.microsoft.com/office/drawing/2014/main" id="{67524A3E-A1CC-4115-96B1-DF62B04F33CC}"/>
            </a:ext>
          </a:extLst>
        </xdr:cNvPr>
        <xdr:cNvSpPr/>
      </xdr:nvSpPr>
      <xdr:spPr>
        <a:xfrm>
          <a:off x="1825625"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76200</xdr:rowOff>
    </xdr:from>
    <xdr:to>
      <xdr:col>15</xdr:col>
      <xdr:colOff>50800</xdr:colOff>
      <xdr:row>84</xdr:row>
      <xdr:rowOff>137161</xdr:rowOff>
    </xdr:to>
    <xdr:cxnSp macro="">
      <xdr:nvCxnSpPr>
        <xdr:cNvPr id="313" name="直線コネクタ 312">
          <a:extLst>
            <a:ext uri="{FF2B5EF4-FFF2-40B4-BE49-F238E27FC236}">
              <a16:creationId xmlns:a16="http://schemas.microsoft.com/office/drawing/2014/main" id="{AA161B1F-31C6-4A81-8240-3323441E6151}"/>
            </a:ext>
          </a:extLst>
        </xdr:cNvPr>
        <xdr:cNvCxnSpPr/>
      </xdr:nvCxnSpPr>
      <xdr:spPr>
        <a:xfrm>
          <a:off x="1876425" y="13687425"/>
          <a:ext cx="817563"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132080</xdr:rowOff>
    </xdr:from>
    <xdr:to>
      <xdr:col>6</xdr:col>
      <xdr:colOff>38100</xdr:colOff>
      <xdr:row>84</xdr:row>
      <xdr:rowOff>62230</xdr:rowOff>
    </xdr:to>
    <xdr:sp macro="" textlink="">
      <xdr:nvSpPr>
        <xdr:cNvPr id="314" name="楕円 313">
          <a:extLst>
            <a:ext uri="{FF2B5EF4-FFF2-40B4-BE49-F238E27FC236}">
              <a16:creationId xmlns:a16="http://schemas.microsoft.com/office/drawing/2014/main" id="{46BED76F-FE0A-4BC1-8772-AD68C49F2DB0}"/>
            </a:ext>
          </a:extLst>
        </xdr:cNvPr>
        <xdr:cNvSpPr/>
      </xdr:nvSpPr>
      <xdr:spPr>
        <a:xfrm>
          <a:off x="1008063" y="1358138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xdr:rowOff>
    </xdr:from>
    <xdr:to>
      <xdr:col>10</xdr:col>
      <xdr:colOff>114300</xdr:colOff>
      <xdr:row>84</xdr:row>
      <xdr:rowOff>76200</xdr:rowOff>
    </xdr:to>
    <xdr:cxnSp macro="">
      <xdr:nvCxnSpPr>
        <xdr:cNvPr id="315" name="直線コネクタ 314">
          <a:extLst>
            <a:ext uri="{FF2B5EF4-FFF2-40B4-BE49-F238E27FC236}">
              <a16:creationId xmlns:a16="http://schemas.microsoft.com/office/drawing/2014/main" id="{A1C10532-8AF3-42F3-8D0F-271DFAAB876F}"/>
            </a:ext>
          </a:extLst>
        </xdr:cNvPr>
        <xdr:cNvCxnSpPr/>
      </xdr:nvCxnSpPr>
      <xdr:spPr>
        <a:xfrm>
          <a:off x="1058863" y="13622655"/>
          <a:ext cx="817562"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a:extLst>
            <a:ext uri="{FF2B5EF4-FFF2-40B4-BE49-F238E27FC236}">
              <a16:creationId xmlns:a16="http://schemas.microsoft.com/office/drawing/2014/main" id="{5D570D8F-4E82-4511-AA29-AE8442775B8C}"/>
            </a:ext>
          </a:extLst>
        </xdr:cNvPr>
        <xdr:cNvSpPr txBox="1"/>
      </xdr:nvSpPr>
      <xdr:spPr>
        <a:xfrm>
          <a:off x="3324869"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a:extLst>
            <a:ext uri="{FF2B5EF4-FFF2-40B4-BE49-F238E27FC236}">
              <a16:creationId xmlns:a16="http://schemas.microsoft.com/office/drawing/2014/main" id="{9E5ED385-F380-4251-AECC-ECFE6E09643F}"/>
            </a:ext>
          </a:extLst>
        </xdr:cNvPr>
        <xdr:cNvSpPr txBox="1"/>
      </xdr:nvSpPr>
      <xdr:spPr>
        <a:xfrm>
          <a:off x="2505719"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a:extLst>
            <a:ext uri="{FF2B5EF4-FFF2-40B4-BE49-F238E27FC236}">
              <a16:creationId xmlns:a16="http://schemas.microsoft.com/office/drawing/2014/main" id="{1221DD48-6A6E-4CAA-BA4B-CE309BD7A0DD}"/>
            </a:ext>
          </a:extLst>
        </xdr:cNvPr>
        <xdr:cNvSpPr txBox="1"/>
      </xdr:nvSpPr>
      <xdr:spPr>
        <a:xfrm>
          <a:off x="1688157"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a:extLst>
            <a:ext uri="{FF2B5EF4-FFF2-40B4-BE49-F238E27FC236}">
              <a16:creationId xmlns:a16="http://schemas.microsoft.com/office/drawing/2014/main" id="{81AF30FD-5CB0-4B2F-98C3-95F3E604F4D8}"/>
            </a:ext>
          </a:extLst>
        </xdr:cNvPr>
        <xdr:cNvSpPr txBox="1"/>
      </xdr:nvSpPr>
      <xdr:spPr>
        <a:xfrm>
          <a:off x="87059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68597</xdr:rowOff>
    </xdr:from>
    <xdr:ext cx="405111" cy="259045"/>
    <xdr:sp macro="" textlink="">
      <xdr:nvSpPr>
        <xdr:cNvPr id="320" name="n_1mainValue【公営住宅】&#10;有形固定資産減価償却率">
          <a:extLst>
            <a:ext uri="{FF2B5EF4-FFF2-40B4-BE49-F238E27FC236}">
              <a16:creationId xmlns:a16="http://schemas.microsoft.com/office/drawing/2014/main" id="{024109E2-E8D1-4594-9BA2-1AAA1AC4E201}"/>
            </a:ext>
          </a:extLst>
        </xdr:cNvPr>
        <xdr:cNvSpPr txBox="1"/>
      </xdr:nvSpPr>
      <xdr:spPr>
        <a:xfrm>
          <a:off x="3324869"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7638</xdr:rowOff>
    </xdr:from>
    <xdr:ext cx="405111" cy="259045"/>
    <xdr:sp macro="" textlink="">
      <xdr:nvSpPr>
        <xdr:cNvPr id="321" name="n_2mainValue【公営住宅】&#10;有形固定資産減価償却率">
          <a:extLst>
            <a:ext uri="{FF2B5EF4-FFF2-40B4-BE49-F238E27FC236}">
              <a16:creationId xmlns:a16="http://schemas.microsoft.com/office/drawing/2014/main" id="{0C37F928-59FE-4D65-B215-CB3AA19BD196}"/>
            </a:ext>
          </a:extLst>
        </xdr:cNvPr>
        <xdr:cNvSpPr txBox="1"/>
      </xdr:nvSpPr>
      <xdr:spPr>
        <a:xfrm>
          <a:off x="2505719" y="1378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118127</xdr:rowOff>
    </xdr:from>
    <xdr:ext cx="405111" cy="259045"/>
    <xdr:sp macro="" textlink="">
      <xdr:nvSpPr>
        <xdr:cNvPr id="322" name="n_3mainValue【公営住宅】&#10;有形固定資産減価償却率">
          <a:extLst>
            <a:ext uri="{FF2B5EF4-FFF2-40B4-BE49-F238E27FC236}">
              <a16:creationId xmlns:a16="http://schemas.microsoft.com/office/drawing/2014/main" id="{C32871BD-709A-4AAD-B20A-88048E1BF350}"/>
            </a:ext>
          </a:extLst>
        </xdr:cNvPr>
        <xdr:cNvSpPr txBox="1"/>
      </xdr:nvSpPr>
      <xdr:spPr>
        <a:xfrm>
          <a:off x="1688157" y="1372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53357</xdr:rowOff>
    </xdr:from>
    <xdr:ext cx="405111" cy="259045"/>
    <xdr:sp macro="" textlink="">
      <xdr:nvSpPr>
        <xdr:cNvPr id="323" name="n_4mainValue【公営住宅】&#10;有形固定資産減価償却率">
          <a:extLst>
            <a:ext uri="{FF2B5EF4-FFF2-40B4-BE49-F238E27FC236}">
              <a16:creationId xmlns:a16="http://schemas.microsoft.com/office/drawing/2014/main" id="{5DA5008B-2E04-4E5E-8437-D0BDF4728FF5}"/>
            </a:ext>
          </a:extLst>
        </xdr:cNvPr>
        <xdr:cNvSpPr txBox="1"/>
      </xdr:nvSpPr>
      <xdr:spPr>
        <a:xfrm>
          <a:off x="870594" y="1366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93C2A8C-89EB-4428-A347-2FE02C018A2E}"/>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7B794AE-BC86-4B5E-A7B4-DDBFAC7914A1}"/>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E1CA4DFD-9C37-4DB7-A270-B8A5DE8DF963}"/>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48B5F15D-1ACE-4B81-A742-845D41103CBF}"/>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D0324D6-FD21-438D-8558-CF4E3A53C767}"/>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EC74E82-AAF5-4BDC-94E0-0C11DBE76396}"/>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87ECBE3-1ABA-47FA-A389-94E0DC8BE7EE}"/>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3D627FBC-87C7-4E56-B774-2B57664E2481}"/>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11C4B48-350D-43FB-AF00-EE91D2346A0D}"/>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B45CFC8E-D841-4519-B8D9-C8B66470FDCD}"/>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CC62BAD5-A276-4F9A-81DB-C7333C6E156F}"/>
            </a:ext>
          </a:extLst>
        </xdr:cNvPr>
        <xdr:cNvCxnSpPr/>
      </xdr:nvCxnSpPr>
      <xdr:spPr>
        <a:xfrm>
          <a:off x="6118225" y="140493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DC98787-34A7-4849-893A-03D13140198E}"/>
            </a:ext>
          </a:extLst>
        </xdr:cNvPr>
        <xdr:cNvSpPr txBox="1"/>
      </xdr:nvSpPr>
      <xdr:spPr>
        <a:xfrm>
          <a:off x="5679621"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3FD44908-A0D4-415D-9EC8-F9832AB7FFEC}"/>
            </a:ext>
          </a:extLst>
        </xdr:cNvPr>
        <xdr:cNvCxnSpPr/>
      </xdr:nvCxnSpPr>
      <xdr:spPr>
        <a:xfrm>
          <a:off x="6118225" y="13687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3C34EB57-8A3F-4CCB-8DED-9980D41BE9D3}"/>
            </a:ext>
          </a:extLst>
        </xdr:cNvPr>
        <xdr:cNvSpPr txBox="1"/>
      </xdr:nvSpPr>
      <xdr:spPr>
        <a:xfrm>
          <a:off x="5679621"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A8EDDD9A-3E48-4CCA-B851-922795CC5916}"/>
            </a:ext>
          </a:extLst>
        </xdr:cNvPr>
        <xdr:cNvCxnSpPr/>
      </xdr:nvCxnSpPr>
      <xdr:spPr>
        <a:xfrm>
          <a:off x="6118225" y="13325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E650FCF0-1CAF-45EA-A72C-8F6A9534EF1D}"/>
            </a:ext>
          </a:extLst>
        </xdr:cNvPr>
        <xdr:cNvSpPr txBox="1"/>
      </xdr:nvSpPr>
      <xdr:spPr>
        <a:xfrm>
          <a:off x="56796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5E31F8B3-1CF9-4D65-9E63-1A561D7DA9DF}"/>
            </a:ext>
          </a:extLst>
        </xdr:cNvPr>
        <xdr:cNvCxnSpPr/>
      </xdr:nvCxnSpPr>
      <xdr:spPr>
        <a:xfrm>
          <a:off x="6118225" y="12963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CA806E4D-D173-40FF-9377-E17813977DB3}"/>
            </a:ext>
          </a:extLst>
        </xdr:cNvPr>
        <xdr:cNvSpPr txBox="1"/>
      </xdr:nvSpPr>
      <xdr:spPr>
        <a:xfrm>
          <a:off x="5679621"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9364B53F-AF1E-4C6B-965C-93678F6A49BF}"/>
            </a:ext>
          </a:extLst>
        </xdr:cNvPr>
        <xdr:cNvCxnSpPr/>
      </xdr:nvCxnSpPr>
      <xdr:spPr>
        <a:xfrm>
          <a:off x="6118225" y="12611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6D342D70-ED7F-43B4-B572-76D041096329}"/>
            </a:ext>
          </a:extLst>
        </xdr:cNvPr>
        <xdr:cNvSpPr txBox="1"/>
      </xdr:nvSpPr>
      <xdr:spPr>
        <a:xfrm>
          <a:off x="5679621"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68B367C7-B551-4BCB-B6BA-242DD67A2A16}"/>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6145ACA3-8B1F-4A20-B6B2-DD4941003732}"/>
            </a:ext>
          </a:extLst>
        </xdr:cNvPr>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3AE6CACF-3B61-4EC2-8221-4EACA9BCA1D6}"/>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E9B49485-60C5-40EF-A03F-83CBF0C84655}"/>
            </a:ext>
          </a:extLst>
        </xdr:cNvPr>
        <xdr:cNvCxnSpPr/>
      </xdr:nvCxnSpPr>
      <xdr:spPr>
        <a:xfrm flipV="1">
          <a:off x="9691053" y="12829032"/>
          <a:ext cx="0" cy="121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262B2A48-E617-4537-A381-AF1C63EA32E6}"/>
            </a:ext>
          </a:extLst>
        </xdr:cNvPr>
        <xdr:cNvSpPr txBox="1"/>
      </xdr:nvSpPr>
      <xdr:spPr>
        <a:xfrm>
          <a:off x="9729788" y="1404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AA96E2DD-0B42-41C6-A8CE-6612AE4D1BF8}"/>
            </a:ext>
          </a:extLst>
        </xdr:cNvPr>
        <xdr:cNvCxnSpPr/>
      </xdr:nvCxnSpPr>
      <xdr:spPr>
        <a:xfrm>
          <a:off x="9617075" y="1404556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D9F863A3-91ED-4C59-BC05-2E354E5EB545}"/>
            </a:ext>
          </a:extLst>
        </xdr:cNvPr>
        <xdr:cNvSpPr txBox="1"/>
      </xdr:nvSpPr>
      <xdr:spPr>
        <a:xfrm>
          <a:off x="9729788" y="1262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B044E8FE-6DB8-4549-BD85-03F888C52F28}"/>
            </a:ext>
          </a:extLst>
        </xdr:cNvPr>
        <xdr:cNvCxnSpPr/>
      </xdr:nvCxnSpPr>
      <xdr:spPr>
        <a:xfrm>
          <a:off x="9617075" y="1282903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a:extLst>
            <a:ext uri="{FF2B5EF4-FFF2-40B4-BE49-F238E27FC236}">
              <a16:creationId xmlns:a16="http://schemas.microsoft.com/office/drawing/2014/main" id="{25FFA112-46AD-4477-9BC8-A6995E9EAE43}"/>
            </a:ext>
          </a:extLst>
        </xdr:cNvPr>
        <xdr:cNvSpPr txBox="1"/>
      </xdr:nvSpPr>
      <xdr:spPr>
        <a:xfrm>
          <a:off x="9729788" y="1347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7DC8A4C-83E0-4D23-B8FD-44C3641F4B9E}"/>
            </a:ext>
          </a:extLst>
        </xdr:cNvPr>
        <xdr:cNvSpPr/>
      </xdr:nvSpPr>
      <xdr:spPr>
        <a:xfrm>
          <a:off x="9655175" y="1350137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97D3ED07-12DA-4FEF-AE75-B39AEEC73F61}"/>
            </a:ext>
          </a:extLst>
        </xdr:cNvPr>
        <xdr:cNvSpPr/>
      </xdr:nvSpPr>
      <xdr:spPr>
        <a:xfrm>
          <a:off x="8874125" y="1349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84ED515E-9AE2-4BAD-9E28-D3E10AA5DD72}"/>
            </a:ext>
          </a:extLst>
        </xdr:cNvPr>
        <xdr:cNvSpPr/>
      </xdr:nvSpPr>
      <xdr:spPr>
        <a:xfrm>
          <a:off x="8056563" y="1349222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5CF752F-6808-4041-8D10-5F52E928034C}"/>
            </a:ext>
          </a:extLst>
        </xdr:cNvPr>
        <xdr:cNvSpPr/>
      </xdr:nvSpPr>
      <xdr:spPr>
        <a:xfrm>
          <a:off x="7224713" y="1345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2D549B6C-88A7-4DD6-886B-878DBB71C299}"/>
            </a:ext>
          </a:extLst>
        </xdr:cNvPr>
        <xdr:cNvSpPr/>
      </xdr:nvSpPr>
      <xdr:spPr>
        <a:xfrm>
          <a:off x="640715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0D0A522-9E59-4D03-BF0B-5C185964CC88}"/>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CC311A6-67B9-40DD-A058-60B3BF73C813}"/>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50E7C0D-A375-491E-8EDB-0E3417E98CB5}"/>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6E549AA-9E78-4668-B96A-1F26E4E7720A}"/>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1FC0497-568F-41F6-941D-E4AE87A8402E}"/>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164085</xdr:rowOff>
    </xdr:from>
    <xdr:to>
      <xdr:col>55</xdr:col>
      <xdr:colOff>50800</xdr:colOff>
      <xdr:row>80</xdr:row>
      <xdr:rowOff>94235</xdr:rowOff>
    </xdr:to>
    <xdr:sp macro="" textlink="">
      <xdr:nvSpPr>
        <xdr:cNvPr id="363" name="楕円 362">
          <a:extLst>
            <a:ext uri="{FF2B5EF4-FFF2-40B4-BE49-F238E27FC236}">
              <a16:creationId xmlns:a16="http://schemas.microsoft.com/office/drawing/2014/main" id="{7ED5C6AA-C5D9-472B-87FD-349D0B7DBC66}"/>
            </a:ext>
          </a:extLst>
        </xdr:cNvPr>
        <xdr:cNvSpPr/>
      </xdr:nvSpPr>
      <xdr:spPr>
        <a:xfrm>
          <a:off x="9655175" y="1296568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15512</xdr:rowOff>
    </xdr:from>
    <xdr:ext cx="469744" cy="259045"/>
    <xdr:sp macro="" textlink="">
      <xdr:nvSpPr>
        <xdr:cNvPr id="364" name="【公営住宅】&#10;一人当たり面積該当値テキスト">
          <a:extLst>
            <a:ext uri="{FF2B5EF4-FFF2-40B4-BE49-F238E27FC236}">
              <a16:creationId xmlns:a16="http://schemas.microsoft.com/office/drawing/2014/main" id="{81EE38F2-3415-41EF-B0F4-229ECA3872D1}"/>
            </a:ext>
          </a:extLst>
        </xdr:cNvPr>
        <xdr:cNvSpPr txBox="1"/>
      </xdr:nvSpPr>
      <xdr:spPr>
        <a:xfrm>
          <a:off x="9729788" y="128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7113</xdr:rowOff>
    </xdr:from>
    <xdr:to>
      <xdr:col>50</xdr:col>
      <xdr:colOff>165100</xdr:colOff>
      <xdr:row>80</xdr:row>
      <xdr:rowOff>108713</xdr:rowOff>
    </xdr:to>
    <xdr:sp macro="" textlink="">
      <xdr:nvSpPr>
        <xdr:cNvPr id="365" name="楕円 364">
          <a:extLst>
            <a:ext uri="{FF2B5EF4-FFF2-40B4-BE49-F238E27FC236}">
              <a16:creationId xmlns:a16="http://schemas.microsoft.com/office/drawing/2014/main" id="{21B90C46-C4D3-4F44-BAA4-82B676485552}"/>
            </a:ext>
          </a:extLst>
        </xdr:cNvPr>
        <xdr:cNvSpPr/>
      </xdr:nvSpPr>
      <xdr:spPr>
        <a:xfrm>
          <a:off x="8874125" y="129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43435</xdr:rowOff>
    </xdr:from>
    <xdr:to>
      <xdr:col>55</xdr:col>
      <xdr:colOff>0</xdr:colOff>
      <xdr:row>80</xdr:row>
      <xdr:rowOff>57913</xdr:rowOff>
    </xdr:to>
    <xdr:cxnSp macro="">
      <xdr:nvCxnSpPr>
        <xdr:cNvPr id="366" name="直線コネクタ 365">
          <a:extLst>
            <a:ext uri="{FF2B5EF4-FFF2-40B4-BE49-F238E27FC236}">
              <a16:creationId xmlns:a16="http://schemas.microsoft.com/office/drawing/2014/main" id="{A05B569A-AED1-4601-8306-97FE01B974EA}"/>
            </a:ext>
          </a:extLst>
        </xdr:cNvPr>
        <xdr:cNvCxnSpPr/>
      </xdr:nvCxnSpPr>
      <xdr:spPr>
        <a:xfrm flipV="1">
          <a:off x="8924925" y="13006960"/>
          <a:ext cx="766763"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22352</xdr:rowOff>
    </xdr:from>
    <xdr:to>
      <xdr:col>46</xdr:col>
      <xdr:colOff>38100</xdr:colOff>
      <xdr:row>80</xdr:row>
      <xdr:rowOff>123952</xdr:rowOff>
    </xdr:to>
    <xdr:sp macro="" textlink="">
      <xdr:nvSpPr>
        <xdr:cNvPr id="367" name="楕円 366">
          <a:extLst>
            <a:ext uri="{FF2B5EF4-FFF2-40B4-BE49-F238E27FC236}">
              <a16:creationId xmlns:a16="http://schemas.microsoft.com/office/drawing/2014/main" id="{5793F441-0083-422E-81CA-00CE7327CB41}"/>
            </a:ext>
          </a:extLst>
        </xdr:cNvPr>
        <xdr:cNvSpPr/>
      </xdr:nvSpPr>
      <xdr:spPr>
        <a:xfrm>
          <a:off x="8056563" y="12985877"/>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57913</xdr:rowOff>
    </xdr:from>
    <xdr:to>
      <xdr:col>50</xdr:col>
      <xdr:colOff>114300</xdr:colOff>
      <xdr:row>80</xdr:row>
      <xdr:rowOff>73152</xdr:rowOff>
    </xdr:to>
    <xdr:cxnSp macro="">
      <xdr:nvCxnSpPr>
        <xdr:cNvPr id="368" name="直線コネクタ 367">
          <a:extLst>
            <a:ext uri="{FF2B5EF4-FFF2-40B4-BE49-F238E27FC236}">
              <a16:creationId xmlns:a16="http://schemas.microsoft.com/office/drawing/2014/main" id="{AF6173A8-88B8-47E7-817F-F0BD084009C2}"/>
            </a:ext>
          </a:extLst>
        </xdr:cNvPr>
        <xdr:cNvCxnSpPr/>
      </xdr:nvCxnSpPr>
      <xdr:spPr>
        <a:xfrm flipV="1">
          <a:off x="8107363" y="13021438"/>
          <a:ext cx="817562"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36830</xdr:rowOff>
    </xdr:from>
    <xdr:to>
      <xdr:col>41</xdr:col>
      <xdr:colOff>101600</xdr:colOff>
      <xdr:row>80</xdr:row>
      <xdr:rowOff>138430</xdr:rowOff>
    </xdr:to>
    <xdr:sp macro="" textlink="">
      <xdr:nvSpPr>
        <xdr:cNvPr id="369" name="楕円 368">
          <a:extLst>
            <a:ext uri="{FF2B5EF4-FFF2-40B4-BE49-F238E27FC236}">
              <a16:creationId xmlns:a16="http://schemas.microsoft.com/office/drawing/2014/main" id="{4929FF09-DCB8-4A4D-8945-A3D909A388F3}"/>
            </a:ext>
          </a:extLst>
        </xdr:cNvPr>
        <xdr:cNvSpPr/>
      </xdr:nvSpPr>
      <xdr:spPr>
        <a:xfrm>
          <a:off x="7224713"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73152</xdr:rowOff>
    </xdr:from>
    <xdr:to>
      <xdr:col>45</xdr:col>
      <xdr:colOff>177800</xdr:colOff>
      <xdr:row>80</xdr:row>
      <xdr:rowOff>87630</xdr:rowOff>
    </xdr:to>
    <xdr:cxnSp macro="">
      <xdr:nvCxnSpPr>
        <xdr:cNvPr id="370" name="直線コネクタ 369">
          <a:extLst>
            <a:ext uri="{FF2B5EF4-FFF2-40B4-BE49-F238E27FC236}">
              <a16:creationId xmlns:a16="http://schemas.microsoft.com/office/drawing/2014/main" id="{5081E895-F66F-4353-B5CD-3D54D80A125D}"/>
            </a:ext>
          </a:extLst>
        </xdr:cNvPr>
        <xdr:cNvCxnSpPr/>
      </xdr:nvCxnSpPr>
      <xdr:spPr>
        <a:xfrm flipV="1">
          <a:off x="7275513" y="13036677"/>
          <a:ext cx="83185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49022</xdr:rowOff>
    </xdr:from>
    <xdr:to>
      <xdr:col>36</xdr:col>
      <xdr:colOff>165100</xdr:colOff>
      <xdr:row>80</xdr:row>
      <xdr:rowOff>150622</xdr:rowOff>
    </xdr:to>
    <xdr:sp macro="" textlink="">
      <xdr:nvSpPr>
        <xdr:cNvPr id="371" name="楕円 370">
          <a:extLst>
            <a:ext uri="{FF2B5EF4-FFF2-40B4-BE49-F238E27FC236}">
              <a16:creationId xmlns:a16="http://schemas.microsoft.com/office/drawing/2014/main" id="{31A51515-6E5F-4F3B-AFA5-CADE1D628FC6}"/>
            </a:ext>
          </a:extLst>
        </xdr:cNvPr>
        <xdr:cNvSpPr/>
      </xdr:nvSpPr>
      <xdr:spPr>
        <a:xfrm>
          <a:off x="6407150" y="130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87630</xdr:rowOff>
    </xdr:from>
    <xdr:to>
      <xdr:col>41</xdr:col>
      <xdr:colOff>50800</xdr:colOff>
      <xdr:row>80</xdr:row>
      <xdr:rowOff>99822</xdr:rowOff>
    </xdr:to>
    <xdr:cxnSp macro="">
      <xdr:nvCxnSpPr>
        <xdr:cNvPr id="372" name="直線コネクタ 371">
          <a:extLst>
            <a:ext uri="{FF2B5EF4-FFF2-40B4-BE49-F238E27FC236}">
              <a16:creationId xmlns:a16="http://schemas.microsoft.com/office/drawing/2014/main" id="{2FA5C8E4-2513-4374-A9AF-CF1B1190A274}"/>
            </a:ext>
          </a:extLst>
        </xdr:cNvPr>
        <xdr:cNvCxnSpPr/>
      </xdr:nvCxnSpPr>
      <xdr:spPr>
        <a:xfrm flipV="1">
          <a:off x="6457950" y="13051155"/>
          <a:ext cx="817563"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a:extLst>
            <a:ext uri="{FF2B5EF4-FFF2-40B4-BE49-F238E27FC236}">
              <a16:creationId xmlns:a16="http://schemas.microsoft.com/office/drawing/2014/main" id="{4D202D2E-7780-493D-9F7B-3902038C1992}"/>
            </a:ext>
          </a:extLst>
        </xdr:cNvPr>
        <xdr:cNvSpPr txBox="1"/>
      </xdr:nvSpPr>
      <xdr:spPr>
        <a:xfrm>
          <a:off x="8691640" y="1359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AA01B77B-5CCB-427B-B655-FD12DD8FBEA9}"/>
            </a:ext>
          </a:extLst>
        </xdr:cNvPr>
        <xdr:cNvSpPr txBox="1"/>
      </xdr:nvSpPr>
      <xdr:spPr>
        <a:xfrm>
          <a:off x="7886777" y="1358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a:extLst>
            <a:ext uri="{FF2B5EF4-FFF2-40B4-BE49-F238E27FC236}">
              <a16:creationId xmlns:a16="http://schemas.microsoft.com/office/drawing/2014/main" id="{01C235D1-9ACD-4C59-A2B0-D2C521FF118D}"/>
            </a:ext>
          </a:extLst>
        </xdr:cNvPr>
        <xdr:cNvSpPr txBox="1"/>
      </xdr:nvSpPr>
      <xdr:spPr>
        <a:xfrm>
          <a:off x="7054927" y="1354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a:extLst>
            <a:ext uri="{FF2B5EF4-FFF2-40B4-BE49-F238E27FC236}">
              <a16:creationId xmlns:a16="http://schemas.microsoft.com/office/drawing/2014/main" id="{8AE27450-752A-4913-BB55-8E650006AA4C}"/>
            </a:ext>
          </a:extLst>
        </xdr:cNvPr>
        <xdr:cNvSpPr txBox="1"/>
      </xdr:nvSpPr>
      <xdr:spPr>
        <a:xfrm>
          <a:off x="6237365" y="1359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125240</xdr:rowOff>
    </xdr:from>
    <xdr:ext cx="469744" cy="259045"/>
    <xdr:sp macro="" textlink="">
      <xdr:nvSpPr>
        <xdr:cNvPr id="377" name="n_1mainValue【公営住宅】&#10;一人当たり面積">
          <a:extLst>
            <a:ext uri="{FF2B5EF4-FFF2-40B4-BE49-F238E27FC236}">
              <a16:creationId xmlns:a16="http://schemas.microsoft.com/office/drawing/2014/main" id="{E38068F4-DEC2-4651-8ABD-065E8E8134AD}"/>
            </a:ext>
          </a:extLst>
        </xdr:cNvPr>
        <xdr:cNvSpPr txBox="1"/>
      </xdr:nvSpPr>
      <xdr:spPr>
        <a:xfrm>
          <a:off x="8691640" y="127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140479</xdr:rowOff>
    </xdr:from>
    <xdr:ext cx="469744" cy="259045"/>
    <xdr:sp macro="" textlink="">
      <xdr:nvSpPr>
        <xdr:cNvPr id="378" name="n_2mainValue【公営住宅】&#10;一人当たり面積">
          <a:extLst>
            <a:ext uri="{FF2B5EF4-FFF2-40B4-BE49-F238E27FC236}">
              <a16:creationId xmlns:a16="http://schemas.microsoft.com/office/drawing/2014/main" id="{CF89D2E4-4970-4303-8A2E-101B9C923E82}"/>
            </a:ext>
          </a:extLst>
        </xdr:cNvPr>
        <xdr:cNvSpPr txBox="1"/>
      </xdr:nvSpPr>
      <xdr:spPr>
        <a:xfrm>
          <a:off x="7886777" y="1278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154957</xdr:rowOff>
    </xdr:from>
    <xdr:ext cx="469744" cy="259045"/>
    <xdr:sp macro="" textlink="">
      <xdr:nvSpPr>
        <xdr:cNvPr id="379" name="n_3mainValue【公営住宅】&#10;一人当たり面積">
          <a:extLst>
            <a:ext uri="{FF2B5EF4-FFF2-40B4-BE49-F238E27FC236}">
              <a16:creationId xmlns:a16="http://schemas.microsoft.com/office/drawing/2014/main" id="{282F0422-4100-4BAE-9F07-DA5A72D90065}"/>
            </a:ext>
          </a:extLst>
        </xdr:cNvPr>
        <xdr:cNvSpPr txBox="1"/>
      </xdr:nvSpPr>
      <xdr:spPr>
        <a:xfrm>
          <a:off x="7054927" y="1279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167149</xdr:rowOff>
    </xdr:from>
    <xdr:ext cx="469744" cy="259045"/>
    <xdr:sp macro="" textlink="">
      <xdr:nvSpPr>
        <xdr:cNvPr id="380" name="n_4mainValue【公営住宅】&#10;一人当たり面積">
          <a:extLst>
            <a:ext uri="{FF2B5EF4-FFF2-40B4-BE49-F238E27FC236}">
              <a16:creationId xmlns:a16="http://schemas.microsoft.com/office/drawing/2014/main" id="{8622C0E8-A283-45F6-9539-8F50370AE18B}"/>
            </a:ext>
          </a:extLst>
        </xdr:cNvPr>
        <xdr:cNvSpPr txBox="1"/>
      </xdr:nvSpPr>
      <xdr:spPr>
        <a:xfrm>
          <a:off x="6237365" y="128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1F2CCD3-9EAE-4402-ACBE-5325A3F4381D}"/>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5E055827-ADFC-414C-8BF4-AB1CB7574AD6}"/>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E948D056-C46B-419E-B3CC-AD8D5F2C88D5}"/>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F9410D14-9DE9-4652-8C69-3339221D78A1}"/>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831A791C-72BB-400A-AC6A-04AF3EBE95D6}"/>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4F1C3B15-6DB3-4E92-91B9-8D1E71E020B6}"/>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DFA3DB4B-A430-49DD-9631-04022C106EDE}"/>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53DFC440-3358-49E9-8731-B34FC2EC2CEF}"/>
            </a:ext>
          </a:extLst>
        </xdr:cNvPr>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5C80A27B-5D81-47F6-A9FD-1DED09A369EF}"/>
            </a:ext>
          </a:extLst>
        </xdr:cNvPr>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AA1AF15D-E8F1-45C5-9F9D-F8777DA5871C}"/>
            </a:ext>
          </a:extLst>
        </xdr:cNvPr>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75F7CF9A-E408-4DC4-8E18-22934F7BD784}"/>
            </a:ext>
          </a:extLst>
        </xdr:cNvPr>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14594C95-67E2-4E15-8853-E80823FFB383}"/>
            </a:ext>
          </a:extLst>
        </xdr:cNvPr>
        <xdr:cNvCxnSpPr/>
      </xdr:nvCxnSpPr>
      <xdr:spPr>
        <a:xfrm>
          <a:off x="70485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52A2C03C-6765-477D-B629-E4E0E2844C25}"/>
            </a:ext>
          </a:extLst>
        </xdr:cNvPr>
        <xdr:cNvSpPr txBox="1"/>
      </xdr:nvSpPr>
      <xdr:spPr>
        <a:xfrm>
          <a:off x="28053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294B07B3-F3A4-4D2E-94D9-EE1701F78AB3}"/>
            </a:ext>
          </a:extLst>
        </xdr:cNvPr>
        <xdr:cNvCxnSpPr/>
      </xdr:nvCxnSpPr>
      <xdr:spPr>
        <a:xfrm>
          <a:off x="70485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8E7882E-9A76-4034-985C-B04B6A29EC3C}"/>
            </a:ext>
          </a:extLst>
        </xdr:cNvPr>
        <xdr:cNvSpPr txBox="1"/>
      </xdr:nvSpPr>
      <xdr:spPr>
        <a:xfrm>
          <a:off x="344654"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5CBCE488-342F-441C-9FC5-C7D3EBDDD377}"/>
            </a:ext>
          </a:extLst>
        </xdr:cNvPr>
        <xdr:cNvCxnSpPr/>
      </xdr:nvCxnSpPr>
      <xdr:spPr>
        <a:xfrm>
          <a:off x="70485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7AE973A6-B93B-49F7-9026-A7FE11E4A8D6}"/>
            </a:ext>
          </a:extLst>
        </xdr:cNvPr>
        <xdr:cNvSpPr txBox="1"/>
      </xdr:nvSpPr>
      <xdr:spPr>
        <a:xfrm>
          <a:off x="344654"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2986CBA8-4949-4A60-9D2A-D6D7FEABA0EF}"/>
            </a:ext>
          </a:extLst>
        </xdr:cNvPr>
        <xdr:cNvCxnSpPr/>
      </xdr:nvCxnSpPr>
      <xdr:spPr>
        <a:xfrm>
          <a:off x="70485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EA93F037-429A-4BC9-9390-F277132AFF64}"/>
            </a:ext>
          </a:extLst>
        </xdr:cNvPr>
        <xdr:cNvSpPr txBox="1"/>
      </xdr:nvSpPr>
      <xdr:spPr>
        <a:xfrm>
          <a:off x="344654"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EAB7A8C4-80AB-4513-BE53-9BB990F33313}"/>
            </a:ext>
          </a:extLst>
        </xdr:cNvPr>
        <xdr:cNvCxnSpPr/>
      </xdr:nvCxnSpPr>
      <xdr:spPr>
        <a:xfrm>
          <a:off x="70485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55BEEA2-4801-4BE2-82B4-49EC44ADB121}"/>
            </a:ext>
          </a:extLst>
        </xdr:cNvPr>
        <xdr:cNvSpPr txBox="1"/>
      </xdr:nvSpPr>
      <xdr:spPr>
        <a:xfrm>
          <a:off x="344654"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1735985D-1920-4EA7-B436-1E49D05C7545}"/>
            </a:ext>
          </a:extLst>
        </xdr:cNvPr>
        <xdr:cNvCxnSpPr/>
      </xdr:nvCxnSpPr>
      <xdr:spPr>
        <a:xfrm>
          <a:off x="70485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2FABB224-C362-4280-95AA-29FDEACA3D9B}"/>
            </a:ext>
          </a:extLst>
        </xdr:cNvPr>
        <xdr:cNvSpPr txBox="1"/>
      </xdr:nvSpPr>
      <xdr:spPr>
        <a:xfrm>
          <a:off x="394486"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A808B2E2-7FD7-4835-8678-7DC6979F8827}"/>
            </a:ext>
          </a:extLst>
        </xdr:cNvPr>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20B21FF9-313B-421F-95D1-76136ADAD2A0}"/>
            </a:ext>
          </a:extLst>
        </xdr:cNvPr>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a:extLst>
            <a:ext uri="{FF2B5EF4-FFF2-40B4-BE49-F238E27FC236}">
              <a16:creationId xmlns:a16="http://schemas.microsoft.com/office/drawing/2014/main" id="{161B38BF-0CF2-4C6B-B5D6-FF5137FBB36D}"/>
            </a:ext>
          </a:extLst>
        </xdr:cNvPr>
        <xdr:cNvCxnSpPr/>
      </xdr:nvCxnSpPr>
      <xdr:spPr>
        <a:xfrm flipV="1">
          <a:off x="4291965" y="1645538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A1966965-BEBA-4EB4-A8A3-348B1793C0B9}"/>
            </a:ext>
          </a:extLst>
        </xdr:cNvPr>
        <xdr:cNvSpPr txBox="1"/>
      </xdr:nvSpPr>
      <xdr:spPr>
        <a:xfrm>
          <a:off x="4330700" y="1785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a:extLst>
            <a:ext uri="{FF2B5EF4-FFF2-40B4-BE49-F238E27FC236}">
              <a16:creationId xmlns:a16="http://schemas.microsoft.com/office/drawing/2014/main" id="{09739B1E-D7CC-4562-8352-18D3C7472CAE}"/>
            </a:ext>
          </a:extLst>
        </xdr:cNvPr>
        <xdr:cNvCxnSpPr/>
      </xdr:nvCxnSpPr>
      <xdr:spPr>
        <a:xfrm>
          <a:off x="4217988" y="1784658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C908A4EF-C76B-4858-90E3-B67B77BFF39A}"/>
            </a:ext>
          </a:extLst>
        </xdr:cNvPr>
        <xdr:cNvSpPr txBox="1"/>
      </xdr:nvSpPr>
      <xdr:spPr>
        <a:xfrm>
          <a:off x="4330700" y="1623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a:extLst>
            <a:ext uri="{FF2B5EF4-FFF2-40B4-BE49-F238E27FC236}">
              <a16:creationId xmlns:a16="http://schemas.microsoft.com/office/drawing/2014/main" id="{E45E1E8F-5ECB-4DAF-B6A8-7DFEB2781917}"/>
            </a:ext>
          </a:extLst>
        </xdr:cNvPr>
        <xdr:cNvCxnSpPr/>
      </xdr:nvCxnSpPr>
      <xdr:spPr>
        <a:xfrm>
          <a:off x="4217988" y="1645538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59A0FEB3-7405-4A03-8E92-3B6BAB287A68}"/>
            </a:ext>
          </a:extLst>
        </xdr:cNvPr>
        <xdr:cNvSpPr txBox="1"/>
      </xdr:nvSpPr>
      <xdr:spPr>
        <a:xfrm>
          <a:off x="4330700" y="17295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a:extLst>
            <a:ext uri="{FF2B5EF4-FFF2-40B4-BE49-F238E27FC236}">
              <a16:creationId xmlns:a16="http://schemas.microsoft.com/office/drawing/2014/main" id="{7B295030-3E6A-470D-AD6E-F93D06ACFA50}"/>
            </a:ext>
          </a:extLst>
        </xdr:cNvPr>
        <xdr:cNvSpPr/>
      </xdr:nvSpPr>
      <xdr:spPr>
        <a:xfrm>
          <a:off x="4241800" y="1731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a:extLst>
            <a:ext uri="{FF2B5EF4-FFF2-40B4-BE49-F238E27FC236}">
              <a16:creationId xmlns:a16="http://schemas.microsoft.com/office/drawing/2014/main" id="{83385BD8-1F80-47A4-B244-CACA9D1F41CF}"/>
            </a:ext>
          </a:extLst>
        </xdr:cNvPr>
        <xdr:cNvSpPr/>
      </xdr:nvSpPr>
      <xdr:spPr>
        <a:xfrm>
          <a:off x="3475038" y="1730102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a:extLst>
            <a:ext uri="{FF2B5EF4-FFF2-40B4-BE49-F238E27FC236}">
              <a16:creationId xmlns:a16="http://schemas.microsoft.com/office/drawing/2014/main" id="{BAD16053-CEFD-45BB-87B5-3DBD3D237758}"/>
            </a:ext>
          </a:extLst>
        </xdr:cNvPr>
        <xdr:cNvSpPr/>
      </xdr:nvSpPr>
      <xdr:spPr>
        <a:xfrm>
          <a:off x="2643188"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a:extLst>
            <a:ext uri="{FF2B5EF4-FFF2-40B4-BE49-F238E27FC236}">
              <a16:creationId xmlns:a16="http://schemas.microsoft.com/office/drawing/2014/main" id="{85F74FEE-A672-491E-B133-F37D61A916BE}"/>
            </a:ext>
          </a:extLst>
        </xdr:cNvPr>
        <xdr:cNvSpPr/>
      </xdr:nvSpPr>
      <xdr:spPr>
        <a:xfrm>
          <a:off x="1825625" y="1726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a:extLst>
            <a:ext uri="{FF2B5EF4-FFF2-40B4-BE49-F238E27FC236}">
              <a16:creationId xmlns:a16="http://schemas.microsoft.com/office/drawing/2014/main" id="{7A5FC970-F73E-4748-B0EB-A99B9AAFB614}"/>
            </a:ext>
          </a:extLst>
        </xdr:cNvPr>
        <xdr:cNvSpPr/>
      </xdr:nvSpPr>
      <xdr:spPr>
        <a:xfrm>
          <a:off x="1008063" y="1726020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1840AF0-71A3-4C60-ABEA-B7A5A02053FB}"/>
            </a:ext>
          </a:extLst>
        </xdr:cNvPr>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14FD3F6-5E1F-4BA0-8B6B-7205CD192ADB}"/>
            </a:ext>
          </a:extLst>
        </xdr:cNvPr>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4DCEB8A-3FE5-467E-8C1E-A206B752FE74}"/>
            </a:ext>
          </a:extLst>
        </xdr:cNvPr>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1ACCACF-DC04-42F6-A60A-4D9BE0DBFC65}"/>
            </a:ext>
          </a:extLst>
        </xdr:cNvPr>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85803984-BA8E-409F-B85B-7F2E62A63103}"/>
            </a:ext>
          </a:extLst>
        </xdr:cNvPr>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422" name="楕円 421">
          <a:extLst>
            <a:ext uri="{FF2B5EF4-FFF2-40B4-BE49-F238E27FC236}">
              <a16:creationId xmlns:a16="http://schemas.microsoft.com/office/drawing/2014/main" id="{CB031BE2-82F5-422A-8110-77B0BD039388}"/>
            </a:ext>
          </a:extLst>
        </xdr:cNvPr>
        <xdr:cNvSpPr/>
      </xdr:nvSpPr>
      <xdr:spPr>
        <a:xfrm>
          <a:off x="4241800" y="170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64606</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DD7488D1-3C22-4A93-AAFC-AAEB7D6127CB}"/>
            </a:ext>
          </a:extLst>
        </xdr:cNvPr>
        <xdr:cNvSpPr txBox="1"/>
      </xdr:nvSpPr>
      <xdr:spPr>
        <a:xfrm>
          <a:off x="4330700" y="1686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12337</xdr:rowOff>
    </xdr:from>
    <xdr:to>
      <xdr:col>20</xdr:col>
      <xdr:colOff>38100</xdr:colOff>
      <xdr:row>105</xdr:row>
      <xdr:rowOff>113937</xdr:rowOff>
    </xdr:to>
    <xdr:sp macro="" textlink="">
      <xdr:nvSpPr>
        <xdr:cNvPr id="424" name="楕円 423">
          <a:extLst>
            <a:ext uri="{FF2B5EF4-FFF2-40B4-BE49-F238E27FC236}">
              <a16:creationId xmlns:a16="http://schemas.microsoft.com/office/drawing/2014/main" id="{BB3FD8A1-1A9E-4CE4-97AE-E3E6D534888A}"/>
            </a:ext>
          </a:extLst>
        </xdr:cNvPr>
        <xdr:cNvSpPr/>
      </xdr:nvSpPr>
      <xdr:spPr>
        <a:xfrm>
          <a:off x="3475038" y="17157337"/>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92529</xdr:rowOff>
    </xdr:from>
    <xdr:to>
      <xdr:col>24</xdr:col>
      <xdr:colOff>63500</xdr:colOff>
      <xdr:row>105</xdr:row>
      <xdr:rowOff>63137</xdr:rowOff>
    </xdr:to>
    <xdr:cxnSp macro="">
      <xdr:nvCxnSpPr>
        <xdr:cNvPr id="425" name="直線コネクタ 424">
          <a:extLst>
            <a:ext uri="{FF2B5EF4-FFF2-40B4-BE49-F238E27FC236}">
              <a16:creationId xmlns:a16="http://schemas.microsoft.com/office/drawing/2014/main" id="{61ABF438-9363-4838-A4F7-7FD7AF4E8ABA}"/>
            </a:ext>
          </a:extLst>
        </xdr:cNvPr>
        <xdr:cNvCxnSpPr/>
      </xdr:nvCxnSpPr>
      <xdr:spPr>
        <a:xfrm flipV="1">
          <a:off x="3525838" y="17066079"/>
          <a:ext cx="766762"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92348</xdr:rowOff>
    </xdr:from>
    <xdr:to>
      <xdr:col>15</xdr:col>
      <xdr:colOff>101600</xdr:colOff>
      <xdr:row>106</xdr:row>
      <xdr:rowOff>22498</xdr:rowOff>
    </xdr:to>
    <xdr:sp macro="" textlink="">
      <xdr:nvSpPr>
        <xdr:cNvPr id="426" name="楕円 425">
          <a:extLst>
            <a:ext uri="{FF2B5EF4-FFF2-40B4-BE49-F238E27FC236}">
              <a16:creationId xmlns:a16="http://schemas.microsoft.com/office/drawing/2014/main" id="{3A8558CE-A989-4945-A098-19B1A46304BE}"/>
            </a:ext>
          </a:extLst>
        </xdr:cNvPr>
        <xdr:cNvSpPr/>
      </xdr:nvSpPr>
      <xdr:spPr>
        <a:xfrm>
          <a:off x="2643188"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63137</xdr:rowOff>
    </xdr:from>
    <xdr:to>
      <xdr:col>19</xdr:col>
      <xdr:colOff>177800</xdr:colOff>
      <xdr:row>105</xdr:row>
      <xdr:rowOff>143148</xdr:rowOff>
    </xdr:to>
    <xdr:cxnSp macro="">
      <xdr:nvCxnSpPr>
        <xdr:cNvPr id="427" name="直線コネクタ 426">
          <a:extLst>
            <a:ext uri="{FF2B5EF4-FFF2-40B4-BE49-F238E27FC236}">
              <a16:creationId xmlns:a16="http://schemas.microsoft.com/office/drawing/2014/main" id="{E9EE1CC0-81B0-40E9-BB63-6CFC7C9E9AC6}"/>
            </a:ext>
          </a:extLst>
        </xdr:cNvPr>
        <xdr:cNvCxnSpPr/>
      </xdr:nvCxnSpPr>
      <xdr:spPr>
        <a:xfrm flipV="1">
          <a:off x="2693988" y="17208137"/>
          <a:ext cx="83185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35198</xdr:rowOff>
    </xdr:from>
    <xdr:to>
      <xdr:col>10</xdr:col>
      <xdr:colOff>165100</xdr:colOff>
      <xdr:row>106</xdr:row>
      <xdr:rowOff>136798</xdr:rowOff>
    </xdr:to>
    <xdr:sp macro="" textlink="">
      <xdr:nvSpPr>
        <xdr:cNvPr id="428" name="楕円 427">
          <a:extLst>
            <a:ext uri="{FF2B5EF4-FFF2-40B4-BE49-F238E27FC236}">
              <a16:creationId xmlns:a16="http://schemas.microsoft.com/office/drawing/2014/main" id="{30FA3866-306C-48D0-A40F-996707BC7B67}"/>
            </a:ext>
          </a:extLst>
        </xdr:cNvPr>
        <xdr:cNvSpPr/>
      </xdr:nvSpPr>
      <xdr:spPr>
        <a:xfrm>
          <a:off x="1825625"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143148</xdr:rowOff>
    </xdr:from>
    <xdr:to>
      <xdr:col>15</xdr:col>
      <xdr:colOff>50800</xdr:colOff>
      <xdr:row>106</xdr:row>
      <xdr:rowOff>85998</xdr:rowOff>
    </xdr:to>
    <xdr:cxnSp macro="">
      <xdr:nvCxnSpPr>
        <xdr:cNvPr id="429" name="直線コネクタ 428">
          <a:extLst>
            <a:ext uri="{FF2B5EF4-FFF2-40B4-BE49-F238E27FC236}">
              <a16:creationId xmlns:a16="http://schemas.microsoft.com/office/drawing/2014/main" id="{0D10F2D1-5FD6-4335-9EE6-3C51871FD5AC}"/>
            </a:ext>
          </a:extLst>
        </xdr:cNvPr>
        <xdr:cNvCxnSpPr/>
      </xdr:nvCxnSpPr>
      <xdr:spPr>
        <a:xfrm flipV="1">
          <a:off x="1876425" y="17288148"/>
          <a:ext cx="817563"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105411</xdr:rowOff>
    </xdr:from>
    <xdr:to>
      <xdr:col>6</xdr:col>
      <xdr:colOff>38100</xdr:colOff>
      <xdr:row>107</xdr:row>
      <xdr:rowOff>35561</xdr:rowOff>
    </xdr:to>
    <xdr:sp macro="" textlink="">
      <xdr:nvSpPr>
        <xdr:cNvPr id="430" name="楕円 429">
          <a:extLst>
            <a:ext uri="{FF2B5EF4-FFF2-40B4-BE49-F238E27FC236}">
              <a16:creationId xmlns:a16="http://schemas.microsoft.com/office/drawing/2014/main" id="{E064F2FE-B95C-44E1-A4C8-B7AFB04606B6}"/>
            </a:ext>
          </a:extLst>
        </xdr:cNvPr>
        <xdr:cNvSpPr/>
      </xdr:nvSpPr>
      <xdr:spPr>
        <a:xfrm>
          <a:off x="1008063" y="1742186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85998</xdr:rowOff>
    </xdr:from>
    <xdr:to>
      <xdr:col>10</xdr:col>
      <xdr:colOff>114300</xdr:colOff>
      <xdr:row>106</xdr:row>
      <xdr:rowOff>156211</xdr:rowOff>
    </xdr:to>
    <xdr:cxnSp macro="">
      <xdr:nvCxnSpPr>
        <xdr:cNvPr id="431" name="直線コネクタ 430">
          <a:extLst>
            <a:ext uri="{FF2B5EF4-FFF2-40B4-BE49-F238E27FC236}">
              <a16:creationId xmlns:a16="http://schemas.microsoft.com/office/drawing/2014/main" id="{659A0BDB-33D1-4062-9DF8-B9C5D2AA1B52}"/>
            </a:ext>
          </a:extLst>
        </xdr:cNvPr>
        <xdr:cNvCxnSpPr/>
      </xdr:nvCxnSpPr>
      <xdr:spPr>
        <a:xfrm flipV="1">
          <a:off x="1058863" y="17402448"/>
          <a:ext cx="817562"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32" name="n_1aveValue【港湾・漁港】&#10;有形固定資産減価償却率">
          <a:extLst>
            <a:ext uri="{FF2B5EF4-FFF2-40B4-BE49-F238E27FC236}">
              <a16:creationId xmlns:a16="http://schemas.microsoft.com/office/drawing/2014/main" id="{619B3CD4-A5F9-4171-8AA6-151DDC858EE5}"/>
            </a:ext>
          </a:extLst>
        </xdr:cNvPr>
        <xdr:cNvSpPr txBox="1"/>
      </xdr:nvSpPr>
      <xdr:spPr>
        <a:xfrm>
          <a:off x="3324869" y="17393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33" name="n_2aveValue【港湾・漁港】&#10;有形固定資産減価償却率">
          <a:extLst>
            <a:ext uri="{FF2B5EF4-FFF2-40B4-BE49-F238E27FC236}">
              <a16:creationId xmlns:a16="http://schemas.microsoft.com/office/drawing/2014/main" id="{E12E19BD-2FC2-4C85-AAC5-C51D13406CE9}"/>
            </a:ext>
          </a:extLst>
        </xdr:cNvPr>
        <xdr:cNvSpPr txBox="1"/>
      </xdr:nvSpPr>
      <xdr:spPr>
        <a:xfrm>
          <a:off x="2505719"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65150</xdr:rowOff>
    </xdr:from>
    <xdr:ext cx="405111" cy="259045"/>
    <xdr:sp macro="" textlink="">
      <xdr:nvSpPr>
        <xdr:cNvPr id="434" name="n_3aveValue【港湾・漁港】&#10;有形固定資産減価償却率">
          <a:extLst>
            <a:ext uri="{FF2B5EF4-FFF2-40B4-BE49-F238E27FC236}">
              <a16:creationId xmlns:a16="http://schemas.microsoft.com/office/drawing/2014/main" id="{D2EC0EBA-3B82-44F1-BDBE-66C3E51933F2}"/>
            </a:ext>
          </a:extLst>
        </xdr:cNvPr>
        <xdr:cNvSpPr txBox="1"/>
      </xdr:nvSpPr>
      <xdr:spPr>
        <a:xfrm>
          <a:off x="1688157" y="1703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61884</xdr:rowOff>
    </xdr:from>
    <xdr:ext cx="405111" cy="259045"/>
    <xdr:sp macro="" textlink="">
      <xdr:nvSpPr>
        <xdr:cNvPr id="435" name="n_4aveValue【港湾・漁港】&#10;有形固定資産減価償却率">
          <a:extLst>
            <a:ext uri="{FF2B5EF4-FFF2-40B4-BE49-F238E27FC236}">
              <a16:creationId xmlns:a16="http://schemas.microsoft.com/office/drawing/2014/main" id="{7B930535-336A-498A-9D1D-6AC4E022F218}"/>
            </a:ext>
          </a:extLst>
        </xdr:cNvPr>
        <xdr:cNvSpPr txBox="1"/>
      </xdr:nvSpPr>
      <xdr:spPr>
        <a:xfrm>
          <a:off x="87059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130464</xdr:rowOff>
    </xdr:from>
    <xdr:ext cx="405111" cy="259045"/>
    <xdr:sp macro="" textlink="">
      <xdr:nvSpPr>
        <xdr:cNvPr id="436" name="n_1mainValue【港湾・漁港】&#10;有形固定資産減価償却率">
          <a:extLst>
            <a:ext uri="{FF2B5EF4-FFF2-40B4-BE49-F238E27FC236}">
              <a16:creationId xmlns:a16="http://schemas.microsoft.com/office/drawing/2014/main" id="{9774F410-4F36-4538-AB22-9DFD955BBDDD}"/>
            </a:ext>
          </a:extLst>
        </xdr:cNvPr>
        <xdr:cNvSpPr txBox="1"/>
      </xdr:nvSpPr>
      <xdr:spPr>
        <a:xfrm>
          <a:off x="3324869"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39025</xdr:rowOff>
    </xdr:from>
    <xdr:ext cx="405111" cy="259045"/>
    <xdr:sp macro="" textlink="">
      <xdr:nvSpPr>
        <xdr:cNvPr id="437" name="n_2mainValue【港湾・漁港】&#10;有形固定資産減価償却率">
          <a:extLst>
            <a:ext uri="{FF2B5EF4-FFF2-40B4-BE49-F238E27FC236}">
              <a16:creationId xmlns:a16="http://schemas.microsoft.com/office/drawing/2014/main" id="{3080A9F6-BEDD-4D19-BFC0-527670554040}"/>
            </a:ext>
          </a:extLst>
        </xdr:cNvPr>
        <xdr:cNvSpPr txBox="1"/>
      </xdr:nvSpPr>
      <xdr:spPr>
        <a:xfrm>
          <a:off x="2505719"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127925</xdr:rowOff>
    </xdr:from>
    <xdr:ext cx="405111" cy="259045"/>
    <xdr:sp macro="" textlink="">
      <xdr:nvSpPr>
        <xdr:cNvPr id="438" name="n_3mainValue【港湾・漁港】&#10;有形固定資産減価償却率">
          <a:extLst>
            <a:ext uri="{FF2B5EF4-FFF2-40B4-BE49-F238E27FC236}">
              <a16:creationId xmlns:a16="http://schemas.microsoft.com/office/drawing/2014/main" id="{B736C0BB-28F5-4DAE-B05F-CC0AAF171169}"/>
            </a:ext>
          </a:extLst>
        </xdr:cNvPr>
        <xdr:cNvSpPr txBox="1"/>
      </xdr:nvSpPr>
      <xdr:spPr>
        <a:xfrm>
          <a:off x="1688157" y="1744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26688</xdr:rowOff>
    </xdr:from>
    <xdr:ext cx="405111" cy="259045"/>
    <xdr:sp macro="" textlink="">
      <xdr:nvSpPr>
        <xdr:cNvPr id="439" name="n_4mainValue【港湾・漁港】&#10;有形固定資産減価償却率">
          <a:extLst>
            <a:ext uri="{FF2B5EF4-FFF2-40B4-BE49-F238E27FC236}">
              <a16:creationId xmlns:a16="http://schemas.microsoft.com/office/drawing/2014/main" id="{4A3AA3F4-F033-4509-870C-C4EDEBB03958}"/>
            </a:ext>
          </a:extLst>
        </xdr:cNvPr>
        <xdr:cNvSpPr txBox="1"/>
      </xdr:nvSpPr>
      <xdr:spPr>
        <a:xfrm>
          <a:off x="870594"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7221922A-6318-4E33-97E2-F3409567EB47}"/>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192A262A-2F28-42FF-8B76-185ED4091C1E}"/>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1847E46C-6BF2-44B6-BF4D-26D414E3098C}"/>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E1854EC-B8CD-4059-B1F0-1475E6FCCACE}"/>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24B5BAF8-320B-4A28-9998-6CE76ADDD2B7}"/>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29474D0B-09A3-4F7A-8A2C-639FC132BA08}"/>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32F8BF45-28ED-47D1-A6D7-5FF5E4C2A6F0}"/>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BF4B891C-7DCA-4364-B127-C4652401A874}"/>
            </a:ext>
          </a:extLst>
        </xdr:cNvPr>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28AED7A-D3EC-49DC-BB95-07CB2CF2F862}"/>
            </a:ext>
          </a:extLst>
        </xdr:cNvPr>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AFCD548D-B9CB-47AB-B8C3-581ECA29BBC0}"/>
            </a:ext>
          </a:extLst>
        </xdr:cNvPr>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EB0639EF-3EA5-4F32-9E49-25D551A84061}"/>
            </a:ext>
          </a:extLst>
        </xdr:cNvPr>
        <xdr:cNvCxnSpPr/>
      </xdr:nvCxnSpPr>
      <xdr:spPr>
        <a:xfrm>
          <a:off x="6118225" y="17866179"/>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a:extLst>
            <a:ext uri="{FF2B5EF4-FFF2-40B4-BE49-F238E27FC236}">
              <a16:creationId xmlns:a16="http://schemas.microsoft.com/office/drawing/2014/main" id="{E82C4A25-00E1-49F7-B716-E60067FD274B}"/>
            </a:ext>
          </a:extLst>
        </xdr:cNvPr>
        <xdr:cNvSpPr txBox="1"/>
      </xdr:nvSpPr>
      <xdr:spPr>
        <a:xfrm>
          <a:off x="5883727" y="177239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48334386-585C-42A2-BED0-02CEC39B6EDB}"/>
            </a:ext>
          </a:extLst>
        </xdr:cNvPr>
        <xdr:cNvCxnSpPr/>
      </xdr:nvCxnSpPr>
      <xdr:spPr>
        <a:xfrm>
          <a:off x="6118225" y="17539607"/>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a:extLst>
            <a:ext uri="{FF2B5EF4-FFF2-40B4-BE49-F238E27FC236}">
              <a16:creationId xmlns:a16="http://schemas.microsoft.com/office/drawing/2014/main" id="{B4D2B931-D588-4D86-8A15-2B8DF1EF47EA}"/>
            </a:ext>
          </a:extLst>
        </xdr:cNvPr>
        <xdr:cNvSpPr txBox="1"/>
      </xdr:nvSpPr>
      <xdr:spPr>
        <a:xfrm>
          <a:off x="5565669" y="17397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BCC8FECD-081E-4724-A4EC-0177036E6522}"/>
            </a:ext>
          </a:extLst>
        </xdr:cNvPr>
        <xdr:cNvCxnSpPr/>
      </xdr:nvCxnSpPr>
      <xdr:spPr>
        <a:xfrm>
          <a:off x="6118225" y="17213036"/>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a:extLst>
            <a:ext uri="{FF2B5EF4-FFF2-40B4-BE49-F238E27FC236}">
              <a16:creationId xmlns:a16="http://schemas.microsoft.com/office/drawing/2014/main" id="{0706D527-E1D8-47AC-9458-67CABA34370B}"/>
            </a:ext>
          </a:extLst>
        </xdr:cNvPr>
        <xdr:cNvSpPr txBox="1"/>
      </xdr:nvSpPr>
      <xdr:spPr>
        <a:xfrm>
          <a:off x="5565669" y="170708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2DC70506-B339-44FF-AE15-E0E8BC1AFD6B}"/>
            </a:ext>
          </a:extLst>
        </xdr:cNvPr>
        <xdr:cNvCxnSpPr/>
      </xdr:nvCxnSpPr>
      <xdr:spPr>
        <a:xfrm>
          <a:off x="6118225" y="16886464"/>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a:extLst>
            <a:ext uri="{FF2B5EF4-FFF2-40B4-BE49-F238E27FC236}">
              <a16:creationId xmlns:a16="http://schemas.microsoft.com/office/drawing/2014/main" id="{5B4E3D74-2940-4AD9-9F89-E5C738825575}"/>
            </a:ext>
          </a:extLst>
        </xdr:cNvPr>
        <xdr:cNvSpPr txBox="1"/>
      </xdr:nvSpPr>
      <xdr:spPr>
        <a:xfrm>
          <a:off x="5565669" y="16744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A0081CFA-EF2A-43F5-AD6B-12055FF1192D}"/>
            </a:ext>
          </a:extLst>
        </xdr:cNvPr>
        <xdr:cNvCxnSpPr/>
      </xdr:nvCxnSpPr>
      <xdr:spPr>
        <a:xfrm>
          <a:off x="6118225" y="1655989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a:extLst>
            <a:ext uri="{FF2B5EF4-FFF2-40B4-BE49-F238E27FC236}">
              <a16:creationId xmlns:a16="http://schemas.microsoft.com/office/drawing/2014/main" id="{97174086-3001-4E9C-AE6C-9013E7B2077B}"/>
            </a:ext>
          </a:extLst>
        </xdr:cNvPr>
        <xdr:cNvSpPr txBox="1"/>
      </xdr:nvSpPr>
      <xdr:spPr>
        <a:xfrm>
          <a:off x="5565669" y="16417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D91C8F8E-DCE0-4AF9-A890-64E13EAD8DFD}"/>
            </a:ext>
          </a:extLst>
        </xdr:cNvPr>
        <xdr:cNvCxnSpPr/>
      </xdr:nvCxnSpPr>
      <xdr:spPr>
        <a:xfrm>
          <a:off x="6118225" y="1623332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a:extLst>
            <a:ext uri="{FF2B5EF4-FFF2-40B4-BE49-F238E27FC236}">
              <a16:creationId xmlns:a16="http://schemas.microsoft.com/office/drawing/2014/main" id="{98FAF87D-BCEB-4036-9FD0-5148C2CB03CE}"/>
            </a:ext>
          </a:extLst>
        </xdr:cNvPr>
        <xdr:cNvSpPr txBox="1"/>
      </xdr:nvSpPr>
      <xdr:spPr>
        <a:xfrm>
          <a:off x="5565669" y="160910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E7D5D775-4F71-43B9-B05A-C52D721A583E}"/>
            </a:ext>
          </a:extLst>
        </xdr:cNvPr>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a:extLst>
            <a:ext uri="{FF2B5EF4-FFF2-40B4-BE49-F238E27FC236}">
              <a16:creationId xmlns:a16="http://schemas.microsoft.com/office/drawing/2014/main" id="{1B77F923-3421-45DA-9407-4C641901EEF0}"/>
            </a:ext>
          </a:extLst>
        </xdr:cNvPr>
        <xdr:cNvSpPr txBox="1"/>
      </xdr:nvSpPr>
      <xdr:spPr>
        <a:xfrm>
          <a:off x="5565669" y="1576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a:extLst>
            <a:ext uri="{FF2B5EF4-FFF2-40B4-BE49-F238E27FC236}">
              <a16:creationId xmlns:a16="http://schemas.microsoft.com/office/drawing/2014/main" id="{BF057596-E0B7-4CBA-B2C5-393A0E2784EE}"/>
            </a:ext>
          </a:extLst>
        </xdr:cNvPr>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a:extLst>
            <a:ext uri="{FF2B5EF4-FFF2-40B4-BE49-F238E27FC236}">
              <a16:creationId xmlns:a16="http://schemas.microsoft.com/office/drawing/2014/main" id="{568B3DB3-1BA1-4BC3-BBFE-E07025FF42E3}"/>
            </a:ext>
          </a:extLst>
        </xdr:cNvPr>
        <xdr:cNvCxnSpPr/>
      </xdr:nvCxnSpPr>
      <xdr:spPr>
        <a:xfrm flipV="1">
          <a:off x="9691053" y="1644669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a:extLst>
            <a:ext uri="{FF2B5EF4-FFF2-40B4-BE49-F238E27FC236}">
              <a16:creationId xmlns:a16="http://schemas.microsoft.com/office/drawing/2014/main" id="{FF58AFDE-EE78-4E4E-8534-E8C664B2FCE3}"/>
            </a:ext>
          </a:extLst>
        </xdr:cNvPr>
        <xdr:cNvSpPr txBox="1"/>
      </xdr:nvSpPr>
      <xdr:spPr>
        <a:xfrm>
          <a:off x="9729788" y="17869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a:extLst>
            <a:ext uri="{FF2B5EF4-FFF2-40B4-BE49-F238E27FC236}">
              <a16:creationId xmlns:a16="http://schemas.microsoft.com/office/drawing/2014/main" id="{0FAD1E18-8FD6-460B-8118-5AC130AD82F9}"/>
            </a:ext>
          </a:extLst>
        </xdr:cNvPr>
        <xdr:cNvCxnSpPr/>
      </xdr:nvCxnSpPr>
      <xdr:spPr>
        <a:xfrm>
          <a:off x="9617075" y="1786605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a:extLst>
            <a:ext uri="{FF2B5EF4-FFF2-40B4-BE49-F238E27FC236}">
              <a16:creationId xmlns:a16="http://schemas.microsoft.com/office/drawing/2014/main" id="{2A36E7B8-D8BF-4131-9AB6-AFFF77358E00}"/>
            </a:ext>
          </a:extLst>
        </xdr:cNvPr>
        <xdr:cNvSpPr txBox="1"/>
      </xdr:nvSpPr>
      <xdr:spPr>
        <a:xfrm>
          <a:off x="9729788" y="1622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a:extLst>
            <a:ext uri="{FF2B5EF4-FFF2-40B4-BE49-F238E27FC236}">
              <a16:creationId xmlns:a16="http://schemas.microsoft.com/office/drawing/2014/main" id="{29703D04-7D71-4E89-A212-9D7496F12E75}"/>
            </a:ext>
          </a:extLst>
        </xdr:cNvPr>
        <xdr:cNvCxnSpPr/>
      </xdr:nvCxnSpPr>
      <xdr:spPr>
        <a:xfrm>
          <a:off x="9617075" y="1644669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70" name="【港湾・漁港】&#10;一人当たり有形固定資産（償却資産）額平均値テキスト">
          <a:extLst>
            <a:ext uri="{FF2B5EF4-FFF2-40B4-BE49-F238E27FC236}">
              <a16:creationId xmlns:a16="http://schemas.microsoft.com/office/drawing/2014/main" id="{9C518314-351F-40AE-9038-CF61C7B0B093}"/>
            </a:ext>
          </a:extLst>
        </xdr:cNvPr>
        <xdr:cNvSpPr txBox="1"/>
      </xdr:nvSpPr>
      <xdr:spPr>
        <a:xfrm>
          <a:off x="9729788" y="17466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a:extLst>
            <a:ext uri="{FF2B5EF4-FFF2-40B4-BE49-F238E27FC236}">
              <a16:creationId xmlns:a16="http://schemas.microsoft.com/office/drawing/2014/main" id="{030CCFAD-6DA4-4765-839D-E714E9DCDBC8}"/>
            </a:ext>
          </a:extLst>
        </xdr:cNvPr>
        <xdr:cNvSpPr/>
      </xdr:nvSpPr>
      <xdr:spPr>
        <a:xfrm>
          <a:off x="9655175" y="17614886"/>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a:extLst>
            <a:ext uri="{FF2B5EF4-FFF2-40B4-BE49-F238E27FC236}">
              <a16:creationId xmlns:a16="http://schemas.microsoft.com/office/drawing/2014/main" id="{2AC66971-31A6-4268-8C63-9BD074FA8639}"/>
            </a:ext>
          </a:extLst>
        </xdr:cNvPr>
        <xdr:cNvSpPr/>
      </xdr:nvSpPr>
      <xdr:spPr>
        <a:xfrm>
          <a:off x="8874125" y="1761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a:extLst>
            <a:ext uri="{FF2B5EF4-FFF2-40B4-BE49-F238E27FC236}">
              <a16:creationId xmlns:a16="http://schemas.microsoft.com/office/drawing/2014/main" id="{EF7DD850-B3FA-44C7-B502-A4B5ED2C7D41}"/>
            </a:ext>
          </a:extLst>
        </xdr:cNvPr>
        <xdr:cNvSpPr/>
      </xdr:nvSpPr>
      <xdr:spPr>
        <a:xfrm>
          <a:off x="8056563" y="1760294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a:extLst>
            <a:ext uri="{FF2B5EF4-FFF2-40B4-BE49-F238E27FC236}">
              <a16:creationId xmlns:a16="http://schemas.microsoft.com/office/drawing/2014/main" id="{8F70D0D3-4006-4DB1-9F88-9DB51F6483F7}"/>
            </a:ext>
          </a:extLst>
        </xdr:cNvPr>
        <xdr:cNvSpPr/>
      </xdr:nvSpPr>
      <xdr:spPr>
        <a:xfrm>
          <a:off x="7224713" y="17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a:extLst>
            <a:ext uri="{FF2B5EF4-FFF2-40B4-BE49-F238E27FC236}">
              <a16:creationId xmlns:a16="http://schemas.microsoft.com/office/drawing/2014/main" id="{BB385F5B-12E6-417D-87F5-F7DDBBD168AD}"/>
            </a:ext>
          </a:extLst>
        </xdr:cNvPr>
        <xdr:cNvSpPr/>
      </xdr:nvSpPr>
      <xdr:spPr>
        <a:xfrm>
          <a:off x="6407150" y="176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BD21659-46C9-4437-836D-555A8CDD93A7}"/>
            </a:ext>
          </a:extLst>
        </xdr:cNvPr>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E3351043-A586-4494-9304-C72DA70E3E00}"/>
            </a:ext>
          </a:extLst>
        </xdr:cNvPr>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16A3410-AE63-488B-99DF-5500D50E6733}"/>
            </a:ext>
          </a:extLst>
        </xdr:cNvPr>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61AEA406-4838-4BF3-8C8A-F1E92AB3D225}"/>
            </a:ext>
          </a:extLst>
        </xdr:cNvPr>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1DE20E11-6397-45D6-BF7B-B5A243D8C512}"/>
            </a:ext>
          </a:extLst>
        </xdr:cNvPr>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98741</xdr:rowOff>
    </xdr:from>
    <xdr:to>
      <xdr:col>55</xdr:col>
      <xdr:colOff>50800</xdr:colOff>
      <xdr:row>109</xdr:row>
      <xdr:rowOff>28891</xdr:rowOff>
    </xdr:to>
    <xdr:sp macro="" textlink="">
      <xdr:nvSpPr>
        <xdr:cNvPr id="481" name="楕円 480">
          <a:extLst>
            <a:ext uri="{FF2B5EF4-FFF2-40B4-BE49-F238E27FC236}">
              <a16:creationId xmlns:a16="http://schemas.microsoft.com/office/drawing/2014/main" id="{75CD26E1-0F6F-49F5-9424-110046E368D9}"/>
            </a:ext>
          </a:extLst>
        </xdr:cNvPr>
        <xdr:cNvSpPr/>
      </xdr:nvSpPr>
      <xdr:spPr>
        <a:xfrm>
          <a:off x="9655175" y="17758091"/>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13668</xdr:rowOff>
    </xdr:from>
    <xdr:ext cx="534377" cy="259045"/>
    <xdr:sp macro="" textlink="">
      <xdr:nvSpPr>
        <xdr:cNvPr id="482" name="【港湾・漁港】&#10;一人当たり有形固定資産（償却資産）額該当値テキスト">
          <a:extLst>
            <a:ext uri="{FF2B5EF4-FFF2-40B4-BE49-F238E27FC236}">
              <a16:creationId xmlns:a16="http://schemas.microsoft.com/office/drawing/2014/main" id="{2A4649DE-C6A7-469B-938F-C55B7DC853AA}"/>
            </a:ext>
          </a:extLst>
        </xdr:cNvPr>
        <xdr:cNvSpPr txBox="1"/>
      </xdr:nvSpPr>
      <xdr:spPr>
        <a:xfrm>
          <a:off x="9729788" y="176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109139</xdr:rowOff>
    </xdr:from>
    <xdr:to>
      <xdr:col>50</xdr:col>
      <xdr:colOff>165100</xdr:colOff>
      <xdr:row>109</xdr:row>
      <xdr:rowOff>39289</xdr:rowOff>
    </xdr:to>
    <xdr:sp macro="" textlink="">
      <xdr:nvSpPr>
        <xdr:cNvPr id="483" name="楕円 482">
          <a:extLst>
            <a:ext uri="{FF2B5EF4-FFF2-40B4-BE49-F238E27FC236}">
              <a16:creationId xmlns:a16="http://schemas.microsoft.com/office/drawing/2014/main" id="{DB5EF3A8-7433-4A67-A0FC-0221536EFBED}"/>
            </a:ext>
          </a:extLst>
        </xdr:cNvPr>
        <xdr:cNvSpPr/>
      </xdr:nvSpPr>
      <xdr:spPr>
        <a:xfrm>
          <a:off x="8874125" y="177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149541</xdr:rowOff>
    </xdr:from>
    <xdr:to>
      <xdr:col>55</xdr:col>
      <xdr:colOff>0</xdr:colOff>
      <xdr:row>108</xdr:row>
      <xdr:rowOff>159939</xdr:rowOff>
    </xdr:to>
    <xdr:cxnSp macro="">
      <xdr:nvCxnSpPr>
        <xdr:cNvPr id="484" name="直線コネクタ 483">
          <a:extLst>
            <a:ext uri="{FF2B5EF4-FFF2-40B4-BE49-F238E27FC236}">
              <a16:creationId xmlns:a16="http://schemas.microsoft.com/office/drawing/2014/main" id="{DAE34975-D86A-44DC-9EC4-0CEE0BDABD9F}"/>
            </a:ext>
          </a:extLst>
        </xdr:cNvPr>
        <xdr:cNvCxnSpPr/>
      </xdr:nvCxnSpPr>
      <xdr:spPr>
        <a:xfrm flipV="1">
          <a:off x="8924925" y="17808891"/>
          <a:ext cx="766763" cy="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114545</xdr:rowOff>
    </xdr:from>
    <xdr:to>
      <xdr:col>46</xdr:col>
      <xdr:colOff>38100</xdr:colOff>
      <xdr:row>109</xdr:row>
      <xdr:rowOff>44695</xdr:rowOff>
    </xdr:to>
    <xdr:sp macro="" textlink="">
      <xdr:nvSpPr>
        <xdr:cNvPr id="485" name="楕円 484">
          <a:extLst>
            <a:ext uri="{FF2B5EF4-FFF2-40B4-BE49-F238E27FC236}">
              <a16:creationId xmlns:a16="http://schemas.microsoft.com/office/drawing/2014/main" id="{013D8448-677B-4409-B249-48FEA3160698}"/>
            </a:ext>
          </a:extLst>
        </xdr:cNvPr>
        <xdr:cNvSpPr/>
      </xdr:nvSpPr>
      <xdr:spPr>
        <a:xfrm>
          <a:off x="8056563" y="1777389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159939</xdr:rowOff>
    </xdr:from>
    <xdr:to>
      <xdr:col>50</xdr:col>
      <xdr:colOff>114300</xdr:colOff>
      <xdr:row>108</xdr:row>
      <xdr:rowOff>165345</xdr:rowOff>
    </xdr:to>
    <xdr:cxnSp macro="">
      <xdr:nvCxnSpPr>
        <xdr:cNvPr id="486" name="直線コネクタ 485">
          <a:extLst>
            <a:ext uri="{FF2B5EF4-FFF2-40B4-BE49-F238E27FC236}">
              <a16:creationId xmlns:a16="http://schemas.microsoft.com/office/drawing/2014/main" id="{BFF78894-F31C-45D1-A380-06D402807FC5}"/>
            </a:ext>
          </a:extLst>
        </xdr:cNvPr>
        <xdr:cNvCxnSpPr/>
      </xdr:nvCxnSpPr>
      <xdr:spPr>
        <a:xfrm flipV="1">
          <a:off x="8107363" y="17819289"/>
          <a:ext cx="817562"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120027</xdr:rowOff>
    </xdr:from>
    <xdr:to>
      <xdr:col>41</xdr:col>
      <xdr:colOff>101600</xdr:colOff>
      <xdr:row>109</xdr:row>
      <xdr:rowOff>50177</xdr:rowOff>
    </xdr:to>
    <xdr:sp macro="" textlink="">
      <xdr:nvSpPr>
        <xdr:cNvPr id="487" name="楕円 486">
          <a:extLst>
            <a:ext uri="{FF2B5EF4-FFF2-40B4-BE49-F238E27FC236}">
              <a16:creationId xmlns:a16="http://schemas.microsoft.com/office/drawing/2014/main" id="{0A5598F6-8E7E-4892-AE78-09673F9695B2}"/>
            </a:ext>
          </a:extLst>
        </xdr:cNvPr>
        <xdr:cNvSpPr/>
      </xdr:nvSpPr>
      <xdr:spPr>
        <a:xfrm>
          <a:off x="7224713" y="177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165345</xdr:rowOff>
    </xdr:from>
    <xdr:to>
      <xdr:col>45</xdr:col>
      <xdr:colOff>177800</xdr:colOff>
      <xdr:row>108</xdr:row>
      <xdr:rowOff>170827</xdr:rowOff>
    </xdr:to>
    <xdr:cxnSp macro="">
      <xdr:nvCxnSpPr>
        <xdr:cNvPr id="488" name="直線コネクタ 487">
          <a:extLst>
            <a:ext uri="{FF2B5EF4-FFF2-40B4-BE49-F238E27FC236}">
              <a16:creationId xmlns:a16="http://schemas.microsoft.com/office/drawing/2014/main" id="{36F31A35-7D3B-4149-B1CF-0BDB7BCE5504}"/>
            </a:ext>
          </a:extLst>
        </xdr:cNvPr>
        <xdr:cNvCxnSpPr/>
      </xdr:nvCxnSpPr>
      <xdr:spPr>
        <a:xfrm flipV="1">
          <a:off x="7275513" y="17824695"/>
          <a:ext cx="83185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123371</xdr:rowOff>
    </xdr:from>
    <xdr:to>
      <xdr:col>36</xdr:col>
      <xdr:colOff>165100</xdr:colOff>
      <xdr:row>109</xdr:row>
      <xdr:rowOff>53521</xdr:rowOff>
    </xdr:to>
    <xdr:sp macro="" textlink="">
      <xdr:nvSpPr>
        <xdr:cNvPr id="489" name="楕円 488">
          <a:extLst>
            <a:ext uri="{FF2B5EF4-FFF2-40B4-BE49-F238E27FC236}">
              <a16:creationId xmlns:a16="http://schemas.microsoft.com/office/drawing/2014/main" id="{A795911B-58D4-4F1D-9B99-4BD1E7BA422A}"/>
            </a:ext>
          </a:extLst>
        </xdr:cNvPr>
        <xdr:cNvSpPr/>
      </xdr:nvSpPr>
      <xdr:spPr>
        <a:xfrm>
          <a:off x="640715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170827</xdr:rowOff>
    </xdr:from>
    <xdr:to>
      <xdr:col>41</xdr:col>
      <xdr:colOff>50800</xdr:colOff>
      <xdr:row>109</xdr:row>
      <xdr:rowOff>2721</xdr:rowOff>
    </xdr:to>
    <xdr:cxnSp macro="">
      <xdr:nvCxnSpPr>
        <xdr:cNvPr id="490" name="直線コネクタ 489">
          <a:extLst>
            <a:ext uri="{FF2B5EF4-FFF2-40B4-BE49-F238E27FC236}">
              <a16:creationId xmlns:a16="http://schemas.microsoft.com/office/drawing/2014/main" id="{F7103AB5-388E-4AD6-8570-974D69029792}"/>
            </a:ext>
          </a:extLst>
        </xdr:cNvPr>
        <xdr:cNvCxnSpPr/>
      </xdr:nvCxnSpPr>
      <xdr:spPr>
        <a:xfrm flipV="1">
          <a:off x="6457950" y="17830177"/>
          <a:ext cx="817563"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91" name="n_1aveValue【港湾・漁港】&#10;一人当たり有形固定資産（償却資産）額">
          <a:extLst>
            <a:ext uri="{FF2B5EF4-FFF2-40B4-BE49-F238E27FC236}">
              <a16:creationId xmlns:a16="http://schemas.microsoft.com/office/drawing/2014/main" id="{97E4D381-D73E-43C9-9F2D-0E21B7C377CD}"/>
            </a:ext>
          </a:extLst>
        </xdr:cNvPr>
        <xdr:cNvSpPr txBox="1"/>
      </xdr:nvSpPr>
      <xdr:spPr>
        <a:xfrm>
          <a:off x="8659324" y="1739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92" name="n_2aveValue【港湾・漁港】&#10;一人当たり有形固定資産（償却資産）額">
          <a:extLst>
            <a:ext uri="{FF2B5EF4-FFF2-40B4-BE49-F238E27FC236}">
              <a16:creationId xmlns:a16="http://schemas.microsoft.com/office/drawing/2014/main" id="{DD0BD23A-C6E3-4A35-9376-EFA7D04E3079}"/>
            </a:ext>
          </a:extLst>
        </xdr:cNvPr>
        <xdr:cNvSpPr txBox="1"/>
      </xdr:nvSpPr>
      <xdr:spPr>
        <a:xfrm>
          <a:off x="7854461" y="1737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93" name="n_3aveValue【港湾・漁港】&#10;一人当たり有形固定資産（償却資産）額">
          <a:extLst>
            <a:ext uri="{FF2B5EF4-FFF2-40B4-BE49-F238E27FC236}">
              <a16:creationId xmlns:a16="http://schemas.microsoft.com/office/drawing/2014/main" id="{00E97C90-5AE1-433D-A9FB-DBA3C5EC49AA}"/>
            </a:ext>
          </a:extLst>
        </xdr:cNvPr>
        <xdr:cNvSpPr txBox="1"/>
      </xdr:nvSpPr>
      <xdr:spPr>
        <a:xfrm>
          <a:off x="7036899" y="1740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94" name="n_4aveValue【港湾・漁港】&#10;一人当たり有形固定資産（償却資産）額">
          <a:extLst>
            <a:ext uri="{FF2B5EF4-FFF2-40B4-BE49-F238E27FC236}">
              <a16:creationId xmlns:a16="http://schemas.microsoft.com/office/drawing/2014/main" id="{1BC22CA6-A106-4C96-AE50-DA661AB479A9}"/>
            </a:ext>
          </a:extLst>
        </xdr:cNvPr>
        <xdr:cNvSpPr txBox="1"/>
      </xdr:nvSpPr>
      <xdr:spPr>
        <a:xfrm>
          <a:off x="6205049" y="1741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30416</xdr:rowOff>
    </xdr:from>
    <xdr:ext cx="534377" cy="259045"/>
    <xdr:sp macro="" textlink="">
      <xdr:nvSpPr>
        <xdr:cNvPr id="495" name="n_1mainValue【港湾・漁港】&#10;一人当たり有形固定資産（償却資産）額">
          <a:extLst>
            <a:ext uri="{FF2B5EF4-FFF2-40B4-BE49-F238E27FC236}">
              <a16:creationId xmlns:a16="http://schemas.microsoft.com/office/drawing/2014/main" id="{0F374291-6A56-43B9-A336-33356AFF68B4}"/>
            </a:ext>
          </a:extLst>
        </xdr:cNvPr>
        <xdr:cNvSpPr txBox="1"/>
      </xdr:nvSpPr>
      <xdr:spPr>
        <a:xfrm>
          <a:off x="8659324" y="1786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35822</xdr:rowOff>
    </xdr:from>
    <xdr:ext cx="534377" cy="259045"/>
    <xdr:sp macro="" textlink="">
      <xdr:nvSpPr>
        <xdr:cNvPr id="496" name="n_2mainValue【港湾・漁港】&#10;一人当たり有形固定資産（償却資産）額">
          <a:extLst>
            <a:ext uri="{FF2B5EF4-FFF2-40B4-BE49-F238E27FC236}">
              <a16:creationId xmlns:a16="http://schemas.microsoft.com/office/drawing/2014/main" id="{85A77354-FB79-42DE-87F9-3D95E806B41E}"/>
            </a:ext>
          </a:extLst>
        </xdr:cNvPr>
        <xdr:cNvSpPr txBox="1"/>
      </xdr:nvSpPr>
      <xdr:spPr>
        <a:xfrm>
          <a:off x="7854461" y="178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41304</xdr:rowOff>
    </xdr:from>
    <xdr:ext cx="534377" cy="259045"/>
    <xdr:sp macro="" textlink="">
      <xdr:nvSpPr>
        <xdr:cNvPr id="497" name="n_3mainValue【港湾・漁港】&#10;一人当たり有形固定資産（償却資産）額">
          <a:extLst>
            <a:ext uri="{FF2B5EF4-FFF2-40B4-BE49-F238E27FC236}">
              <a16:creationId xmlns:a16="http://schemas.microsoft.com/office/drawing/2014/main" id="{439B1DAC-2E25-4599-BB4A-E47102DC5C44}"/>
            </a:ext>
          </a:extLst>
        </xdr:cNvPr>
        <xdr:cNvSpPr txBox="1"/>
      </xdr:nvSpPr>
      <xdr:spPr>
        <a:xfrm>
          <a:off x="7036899" y="178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44648</xdr:rowOff>
    </xdr:from>
    <xdr:ext cx="534377" cy="259045"/>
    <xdr:sp macro="" textlink="">
      <xdr:nvSpPr>
        <xdr:cNvPr id="498" name="n_4mainValue【港湾・漁港】&#10;一人当たり有形固定資産（償却資産）額">
          <a:extLst>
            <a:ext uri="{FF2B5EF4-FFF2-40B4-BE49-F238E27FC236}">
              <a16:creationId xmlns:a16="http://schemas.microsoft.com/office/drawing/2014/main" id="{B5935279-9A4F-485F-B940-E370794679E2}"/>
            </a:ext>
          </a:extLst>
        </xdr:cNvPr>
        <xdr:cNvSpPr txBox="1"/>
      </xdr:nvSpPr>
      <xdr:spPr>
        <a:xfrm>
          <a:off x="6205049" y="1787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99599548-2968-44F2-96A6-EF9F9E1FE259}"/>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74DE9A9D-4B59-4C6D-A6D7-636038419AE7}"/>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CAC66980-126D-49F9-BFED-C649A5E67AF8}"/>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74189DC1-5938-4B6E-8851-72E5014644EA}"/>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C151C71A-9D79-4E70-A0DC-961156132F3F}"/>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9DC5E918-41EA-4A34-A2E6-8FFCED3D4F23}"/>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B6FE81BD-D5A1-43FB-8081-38485A06B9F4}"/>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64629BBC-568B-4267-B447-644527E507D3}"/>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5E92FF36-35AC-47BC-9690-7EBB6FD5C44C}"/>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8AB87038-9E87-4918-BAE3-22F68ADF827D}"/>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9F21B227-583C-402A-B53B-F27FA88DCF82}"/>
            </a:ext>
          </a:extLst>
        </xdr:cNvPr>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929F25E7-AC26-48FC-94EF-B7FBD5BD52A4}"/>
            </a:ext>
          </a:extLst>
        </xdr:cNvPr>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148AF382-B2BA-4862-AC79-91B005B2EC83}"/>
            </a:ext>
          </a:extLst>
        </xdr:cNvPr>
        <xdr:cNvSpPr txBox="1"/>
      </xdr:nvSpPr>
      <xdr:spPr>
        <a:xfrm>
          <a:off x="11092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CD1D6792-1435-4310-B5FA-70175D4282FF}"/>
            </a:ext>
          </a:extLst>
        </xdr:cNvPr>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11EDA783-74FC-400B-AF41-51457A3273DB}"/>
            </a:ext>
          </a:extLst>
        </xdr:cNvPr>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B6F69026-4341-420F-A52D-236C0F60F275}"/>
            </a:ext>
          </a:extLst>
        </xdr:cNvPr>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B352DA51-FDBC-4C5A-9A37-D2E5C9E24A79}"/>
            </a:ext>
          </a:extLst>
        </xdr:cNvPr>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FAE935B3-8868-4F9E-AA2D-1C71EB97B084}"/>
            </a:ext>
          </a:extLst>
        </xdr:cNvPr>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B9C776A2-CB76-44E7-95D5-9FC2FB27AD05}"/>
            </a:ext>
          </a:extLst>
        </xdr:cNvPr>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2751911F-7758-42F1-ABE1-7DA0001FCFD4}"/>
            </a:ext>
          </a:extLst>
        </xdr:cNvPr>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F8BD9D2F-1B59-4925-A116-F9AFAAA1B562}"/>
            </a:ext>
          </a:extLst>
        </xdr:cNvPr>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7878C119-E672-49BF-BCF8-3FD89366CA1C}"/>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A9094318-E3AE-4600-A61A-704B8B774B35}"/>
            </a:ext>
          </a:extLst>
        </xdr:cNvPr>
        <xdr:cNvSpPr txBox="1"/>
      </xdr:nvSpPr>
      <xdr:spPr>
        <a:xfrm>
          <a:off x="11206949"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a:extLst>
            <a:ext uri="{FF2B5EF4-FFF2-40B4-BE49-F238E27FC236}">
              <a16:creationId xmlns:a16="http://schemas.microsoft.com/office/drawing/2014/main" id="{94C89077-05FD-4ED0-AFAB-48A276D8573E}"/>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a:extLst>
            <a:ext uri="{FF2B5EF4-FFF2-40B4-BE49-F238E27FC236}">
              <a16:creationId xmlns:a16="http://schemas.microsoft.com/office/drawing/2014/main" id="{157C0CEB-ECD9-4A0B-BC02-CE131E743A69}"/>
            </a:ext>
          </a:extLst>
        </xdr:cNvPr>
        <xdr:cNvCxnSpPr/>
      </xdr:nvCxnSpPr>
      <xdr:spPr>
        <a:xfrm flipV="1">
          <a:off x="15104427" y="5615940"/>
          <a:ext cx="0" cy="10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a:extLst>
            <a:ext uri="{FF2B5EF4-FFF2-40B4-BE49-F238E27FC236}">
              <a16:creationId xmlns:a16="http://schemas.microsoft.com/office/drawing/2014/main" id="{01706B5A-3F29-45A4-B3A9-0B7C2A3290CE}"/>
            </a:ext>
          </a:extLst>
        </xdr:cNvPr>
        <xdr:cNvSpPr txBox="1"/>
      </xdr:nvSpPr>
      <xdr:spPr>
        <a:xfrm>
          <a:off x="15143163"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a:extLst>
            <a:ext uri="{FF2B5EF4-FFF2-40B4-BE49-F238E27FC236}">
              <a16:creationId xmlns:a16="http://schemas.microsoft.com/office/drawing/2014/main" id="{5ADF25F5-7CC3-409A-841A-1CED25B01789}"/>
            </a:ext>
          </a:extLst>
        </xdr:cNvPr>
        <xdr:cNvCxnSpPr/>
      </xdr:nvCxnSpPr>
      <xdr:spPr>
        <a:xfrm>
          <a:off x="15016163" y="664273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a:extLst>
            <a:ext uri="{FF2B5EF4-FFF2-40B4-BE49-F238E27FC236}">
              <a16:creationId xmlns:a16="http://schemas.microsoft.com/office/drawing/2014/main" id="{19C4EA81-4EB6-402E-8559-4F3EDC80DE4C}"/>
            </a:ext>
          </a:extLst>
        </xdr:cNvPr>
        <xdr:cNvSpPr txBox="1"/>
      </xdr:nvSpPr>
      <xdr:spPr>
        <a:xfrm>
          <a:off x="15143163"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a:extLst>
            <a:ext uri="{FF2B5EF4-FFF2-40B4-BE49-F238E27FC236}">
              <a16:creationId xmlns:a16="http://schemas.microsoft.com/office/drawing/2014/main" id="{5C035106-02DE-4B84-93E2-97B60B23EB16}"/>
            </a:ext>
          </a:extLst>
        </xdr:cNvPr>
        <xdr:cNvCxnSpPr/>
      </xdr:nvCxnSpPr>
      <xdr:spPr>
        <a:xfrm>
          <a:off x="15016163" y="56159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528" name="【認定こども園・幼稚園・保育所】&#10;有形固定資産減価償却率平均値テキスト">
          <a:extLst>
            <a:ext uri="{FF2B5EF4-FFF2-40B4-BE49-F238E27FC236}">
              <a16:creationId xmlns:a16="http://schemas.microsoft.com/office/drawing/2014/main" id="{82BE9B1A-582B-48D6-9DD9-C01BBAB77906}"/>
            </a:ext>
          </a:extLst>
        </xdr:cNvPr>
        <xdr:cNvSpPr txBox="1"/>
      </xdr:nvSpPr>
      <xdr:spPr>
        <a:xfrm>
          <a:off x="15143163" y="5902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a:extLst>
            <a:ext uri="{FF2B5EF4-FFF2-40B4-BE49-F238E27FC236}">
              <a16:creationId xmlns:a16="http://schemas.microsoft.com/office/drawing/2014/main" id="{F90BA72A-5C56-470A-B66F-3C9C15729F8E}"/>
            </a:ext>
          </a:extLst>
        </xdr:cNvPr>
        <xdr:cNvSpPr/>
      </xdr:nvSpPr>
      <xdr:spPr>
        <a:xfrm>
          <a:off x="15054263"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a:extLst>
            <a:ext uri="{FF2B5EF4-FFF2-40B4-BE49-F238E27FC236}">
              <a16:creationId xmlns:a16="http://schemas.microsoft.com/office/drawing/2014/main" id="{809DB05D-D413-471F-9D39-90FD47C4ECAE}"/>
            </a:ext>
          </a:extLst>
        </xdr:cNvPr>
        <xdr:cNvSpPr/>
      </xdr:nvSpPr>
      <xdr:spPr>
        <a:xfrm>
          <a:off x="14273213" y="602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a:extLst>
            <a:ext uri="{FF2B5EF4-FFF2-40B4-BE49-F238E27FC236}">
              <a16:creationId xmlns:a16="http://schemas.microsoft.com/office/drawing/2014/main" id="{B8BD7A49-406E-42D2-8A0B-1AEDE52098C7}"/>
            </a:ext>
          </a:extLst>
        </xdr:cNvPr>
        <xdr:cNvSpPr/>
      </xdr:nvSpPr>
      <xdr:spPr>
        <a:xfrm>
          <a:off x="1345565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a:extLst>
            <a:ext uri="{FF2B5EF4-FFF2-40B4-BE49-F238E27FC236}">
              <a16:creationId xmlns:a16="http://schemas.microsoft.com/office/drawing/2014/main" id="{5428606A-B776-42E6-82C4-4B1740AD82D5}"/>
            </a:ext>
          </a:extLst>
        </xdr:cNvPr>
        <xdr:cNvSpPr/>
      </xdr:nvSpPr>
      <xdr:spPr>
        <a:xfrm>
          <a:off x="12638088" y="603377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a:extLst>
            <a:ext uri="{FF2B5EF4-FFF2-40B4-BE49-F238E27FC236}">
              <a16:creationId xmlns:a16="http://schemas.microsoft.com/office/drawing/2014/main" id="{50F42E9C-2BE0-4372-A143-849A7463D031}"/>
            </a:ext>
          </a:extLst>
        </xdr:cNvPr>
        <xdr:cNvSpPr/>
      </xdr:nvSpPr>
      <xdr:spPr>
        <a:xfrm>
          <a:off x="11806238" y="60718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D926A25B-CFD3-41F5-A187-47E3766413D7}"/>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74B011DA-3419-4045-A2D4-146EDFED53E6}"/>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AD521BB6-3B35-40EF-833B-B5103A2AF30B}"/>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E6F4648-2609-487B-A4B7-55DF4D585BC3}"/>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9613D9FA-0C00-4459-8DBB-42ECA91C8C6E}"/>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132080</xdr:rowOff>
    </xdr:from>
    <xdr:to>
      <xdr:col>85</xdr:col>
      <xdr:colOff>177800</xdr:colOff>
      <xdr:row>40</xdr:row>
      <xdr:rowOff>62230</xdr:rowOff>
    </xdr:to>
    <xdr:sp macro="" textlink="">
      <xdr:nvSpPr>
        <xdr:cNvPr id="539" name="楕円 538">
          <a:extLst>
            <a:ext uri="{FF2B5EF4-FFF2-40B4-BE49-F238E27FC236}">
              <a16:creationId xmlns:a16="http://schemas.microsoft.com/office/drawing/2014/main" id="{AAEA472F-46FE-4CD9-9EC0-00B4D7781CA7}"/>
            </a:ext>
          </a:extLst>
        </xdr:cNvPr>
        <xdr:cNvSpPr/>
      </xdr:nvSpPr>
      <xdr:spPr>
        <a:xfrm>
          <a:off x="15054263" y="64566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110507</xdr:rowOff>
    </xdr:from>
    <xdr:ext cx="405111" cy="259045"/>
    <xdr:sp macro="" textlink="">
      <xdr:nvSpPr>
        <xdr:cNvPr id="540" name="【認定こども園・幼稚園・保育所】&#10;有形固定資産減価償却率該当値テキスト">
          <a:extLst>
            <a:ext uri="{FF2B5EF4-FFF2-40B4-BE49-F238E27FC236}">
              <a16:creationId xmlns:a16="http://schemas.microsoft.com/office/drawing/2014/main" id="{A8884B4A-0831-4A70-913F-08B986039A4E}"/>
            </a:ext>
          </a:extLst>
        </xdr:cNvPr>
        <xdr:cNvSpPr txBox="1"/>
      </xdr:nvSpPr>
      <xdr:spPr>
        <a:xfrm>
          <a:off x="15143163"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103505</xdr:rowOff>
    </xdr:from>
    <xdr:to>
      <xdr:col>81</xdr:col>
      <xdr:colOff>101600</xdr:colOff>
      <xdr:row>40</xdr:row>
      <xdr:rowOff>33655</xdr:rowOff>
    </xdr:to>
    <xdr:sp macro="" textlink="">
      <xdr:nvSpPr>
        <xdr:cNvPr id="541" name="楕円 540">
          <a:extLst>
            <a:ext uri="{FF2B5EF4-FFF2-40B4-BE49-F238E27FC236}">
              <a16:creationId xmlns:a16="http://schemas.microsoft.com/office/drawing/2014/main" id="{271A49D9-3007-4785-9F74-B08264CA2249}"/>
            </a:ext>
          </a:extLst>
        </xdr:cNvPr>
        <xdr:cNvSpPr/>
      </xdr:nvSpPr>
      <xdr:spPr>
        <a:xfrm>
          <a:off x="14273213" y="64281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154305</xdr:rowOff>
    </xdr:from>
    <xdr:to>
      <xdr:col>85</xdr:col>
      <xdr:colOff>127000</xdr:colOff>
      <xdr:row>40</xdr:row>
      <xdr:rowOff>11430</xdr:rowOff>
    </xdr:to>
    <xdr:cxnSp macro="">
      <xdr:nvCxnSpPr>
        <xdr:cNvPr id="542" name="直線コネクタ 541">
          <a:extLst>
            <a:ext uri="{FF2B5EF4-FFF2-40B4-BE49-F238E27FC236}">
              <a16:creationId xmlns:a16="http://schemas.microsoft.com/office/drawing/2014/main" id="{2A679057-EA51-4959-917E-80916D917C88}"/>
            </a:ext>
          </a:extLst>
        </xdr:cNvPr>
        <xdr:cNvCxnSpPr/>
      </xdr:nvCxnSpPr>
      <xdr:spPr>
        <a:xfrm>
          <a:off x="14324013" y="6478905"/>
          <a:ext cx="7810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xdr:rowOff>
    </xdr:from>
    <xdr:to>
      <xdr:col>76</xdr:col>
      <xdr:colOff>165100</xdr:colOff>
      <xdr:row>39</xdr:row>
      <xdr:rowOff>102235</xdr:rowOff>
    </xdr:to>
    <xdr:sp macro="" textlink="">
      <xdr:nvSpPr>
        <xdr:cNvPr id="543" name="楕円 542">
          <a:extLst>
            <a:ext uri="{FF2B5EF4-FFF2-40B4-BE49-F238E27FC236}">
              <a16:creationId xmlns:a16="http://schemas.microsoft.com/office/drawing/2014/main" id="{4555439F-889A-4599-B6E7-D346EA8AF8CA}"/>
            </a:ext>
          </a:extLst>
        </xdr:cNvPr>
        <xdr:cNvSpPr/>
      </xdr:nvSpPr>
      <xdr:spPr>
        <a:xfrm>
          <a:off x="1345565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51435</xdr:rowOff>
    </xdr:from>
    <xdr:to>
      <xdr:col>81</xdr:col>
      <xdr:colOff>50800</xdr:colOff>
      <xdr:row>39</xdr:row>
      <xdr:rowOff>154305</xdr:rowOff>
    </xdr:to>
    <xdr:cxnSp macro="">
      <xdr:nvCxnSpPr>
        <xdr:cNvPr id="544" name="直線コネクタ 543">
          <a:extLst>
            <a:ext uri="{FF2B5EF4-FFF2-40B4-BE49-F238E27FC236}">
              <a16:creationId xmlns:a16="http://schemas.microsoft.com/office/drawing/2014/main" id="{15AFCF50-40EF-4AC5-9927-62351D8ACB86}"/>
            </a:ext>
          </a:extLst>
        </xdr:cNvPr>
        <xdr:cNvCxnSpPr/>
      </xdr:nvCxnSpPr>
      <xdr:spPr>
        <a:xfrm>
          <a:off x="13506450" y="6376035"/>
          <a:ext cx="817563"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143510</xdr:rowOff>
    </xdr:from>
    <xdr:to>
      <xdr:col>72</xdr:col>
      <xdr:colOff>38100</xdr:colOff>
      <xdr:row>39</xdr:row>
      <xdr:rowOff>73660</xdr:rowOff>
    </xdr:to>
    <xdr:sp macro="" textlink="">
      <xdr:nvSpPr>
        <xdr:cNvPr id="545" name="楕円 544">
          <a:extLst>
            <a:ext uri="{FF2B5EF4-FFF2-40B4-BE49-F238E27FC236}">
              <a16:creationId xmlns:a16="http://schemas.microsoft.com/office/drawing/2014/main" id="{1F124DC1-C007-4017-BA66-C4184F12B2CB}"/>
            </a:ext>
          </a:extLst>
        </xdr:cNvPr>
        <xdr:cNvSpPr/>
      </xdr:nvSpPr>
      <xdr:spPr>
        <a:xfrm>
          <a:off x="12638088" y="630618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22860</xdr:rowOff>
    </xdr:from>
    <xdr:to>
      <xdr:col>76</xdr:col>
      <xdr:colOff>114300</xdr:colOff>
      <xdr:row>39</xdr:row>
      <xdr:rowOff>51435</xdr:rowOff>
    </xdr:to>
    <xdr:cxnSp macro="">
      <xdr:nvCxnSpPr>
        <xdr:cNvPr id="546" name="直線コネクタ 545">
          <a:extLst>
            <a:ext uri="{FF2B5EF4-FFF2-40B4-BE49-F238E27FC236}">
              <a16:creationId xmlns:a16="http://schemas.microsoft.com/office/drawing/2014/main" id="{9E0DAA48-8480-4245-858B-DECE3A3FA50B}"/>
            </a:ext>
          </a:extLst>
        </xdr:cNvPr>
        <xdr:cNvCxnSpPr/>
      </xdr:nvCxnSpPr>
      <xdr:spPr>
        <a:xfrm>
          <a:off x="12688888" y="6347460"/>
          <a:ext cx="817562"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145415</xdr:rowOff>
    </xdr:from>
    <xdr:to>
      <xdr:col>67</xdr:col>
      <xdr:colOff>101600</xdr:colOff>
      <xdr:row>38</xdr:row>
      <xdr:rowOff>75565</xdr:rowOff>
    </xdr:to>
    <xdr:sp macro="" textlink="">
      <xdr:nvSpPr>
        <xdr:cNvPr id="547" name="楕円 546">
          <a:extLst>
            <a:ext uri="{FF2B5EF4-FFF2-40B4-BE49-F238E27FC236}">
              <a16:creationId xmlns:a16="http://schemas.microsoft.com/office/drawing/2014/main" id="{FA3EF5D7-1D79-4D5E-AD65-3DA09E3E9202}"/>
            </a:ext>
          </a:extLst>
        </xdr:cNvPr>
        <xdr:cNvSpPr/>
      </xdr:nvSpPr>
      <xdr:spPr>
        <a:xfrm>
          <a:off x="11806238" y="61461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24765</xdr:rowOff>
    </xdr:from>
    <xdr:to>
      <xdr:col>71</xdr:col>
      <xdr:colOff>177800</xdr:colOff>
      <xdr:row>39</xdr:row>
      <xdr:rowOff>22860</xdr:rowOff>
    </xdr:to>
    <xdr:cxnSp macro="">
      <xdr:nvCxnSpPr>
        <xdr:cNvPr id="548" name="直線コネクタ 547">
          <a:extLst>
            <a:ext uri="{FF2B5EF4-FFF2-40B4-BE49-F238E27FC236}">
              <a16:creationId xmlns:a16="http://schemas.microsoft.com/office/drawing/2014/main" id="{82862B8A-84FF-43BB-B812-409260097138}"/>
            </a:ext>
          </a:extLst>
        </xdr:cNvPr>
        <xdr:cNvCxnSpPr/>
      </xdr:nvCxnSpPr>
      <xdr:spPr>
        <a:xfrm>
          <a:off x="11857038" y="6187440"/>
          <a:ext cx="83185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49" name="n_1aveValue【認定こども園・幼稚園・保育所】&#10;有形固定資産減価償却率">
          <a:extLst>
            <a:ext uri="{FF2B5EF4-FFF2-40B4-BE49-F238E27FC236}">
              <a16:creationId xmlns:a16="http://schemas.microsoft.com/office/drawing/2014/main" id="{F323309C-F18D-451F-9487-55942AF830AA}"/>
            </a:ext>
          </a:extLst>
        </xdr:cNvPr>
        <xdr:cNvSpPr txBox="1"/>
      </xdr:nvSpPr>
      <xdr:spPr>
        <a:xfrm>
          <a:off x="141230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550" name="n_2aveValue【認定こども園・幼稚園・保育所】&#10;有形固定資産減価償却率">
          <a:extLst>
            <a:ext uri="{FF2B5EF4-FFF2-40B4-BE49-F238E27FC236}">
              <a16:creationId xmlns:a16="http://schemas.microsoft.com/office/drawing/2014/main" id="{480C9FB4-3B4F-4E7A-867B-8DD2C9E82512}"/>
            </a:ext>
          </a:extLst>
        </xdr:cNvPr>
        <xdr:cNvSpPr txBox="1"/>
      </xdr:nvSpPr>
      <xdr:spPr>
        <a:xfrm>
          <a:off x="13318182"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51" name="n_3aveValue【認定こども園・幼稚園・保育所】&#10;有形固定資産減価償却率">
          <a:extLst>
            <a:ext uri="{FF2B5EF4-FFF2-40B4-BE49-F238E27FC236}">
              <a16:creationId xmlns:a16="http://schemas.microsoft.com/office/drawing/2014/main" id="{36F537B2-3DE5-46DD-A4AB-248DA9195382}"/>
            </a:ext>
          </a:extLst>
        </xdr:cNvPr>
        <xdr:cNvSpPr txBox="1"/>
      </xdr:nvSpPr>
      <xdr:spPr>
        <a:xfrm>
          <a:off x="12500619"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552" name="n_4aveValue【認定こども園・幼稚園・保育所】&#10;有形固定資産減価償却率">
          <a:extLst>
            <a:ext uri="{FF2B5EF4-FFF2-40B4-BE49-F238E27FC236}">
              <a16:creationId xmlns:a16="http://schemas.microsoft.com/office/drawing/2014/main" id="{DBFEB29D-817C-4CD2-8F58-C0378C12A8DE}"/>
            </a:ext>
          </a:extLst>
        </xdr:cNvPr>
        <xdr:cNvSpPr txBox="1"/>
      </xdr:nvSpPr>
      <xdr:spPr>
        <a:xfrm>
          <a:off x="11668769"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24782</xdr:rowOff>
    </xdr:from>
    <xdr:ext cx="405111" cy="259045"/>
    <xdr:sp macro="" textlink="">
      <xdr:nvSpPr>
        <xdr:cNvPr id="553" name="n_1mainValue【認定こども園・幼稚園・保育所】&#10;有形固定資産減価償却率">
          <a:extLst>
            <a:ext uri="{FF2B5EF4-FFF2-40B4-BE49-F238E27FC236}">
              <a16:creationId xmlns:a16="http://schemas.microsoft.com/office/drawing/2014/main" id="{FDF0D499-3C15-4371-A939-4D8A72AC8533}"/>
            </a:ext>
          </a:extLst>
        </xdr:cNvPr>
        <xdr:cNvSpPr txBox="1"/>
      </xdr:nvSpPr>
      <xdr:spPr>
        <a:xfrm>
          <a:off x="14123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93362</xdr:rowOff>
    </xdr:from>
    <xdr:ext cx="405111" cy="259045"/>
    <xdr:sp macro="" textlink="">
      <xdr:nvSpPr>
        <xdr:cNvPr id="554" name="n_2mainValue【認定こども園・幼稚園・保育所】&#10;有形固定資産減価償却率">
          <a:extLst>
            <a:ext uri="{FF2B5EF4-FFF2-40B4-BE49-F238E27FC236}">
              <a16:creationId xmlns:a16="http://schemas.microsoft.com/office/drawing/2014/main" id="{7414E765-BA6D-4A52-A637-525A97B9EAB4}"/>
            </a:ext>
          </a:extLst>
        </xdr:cNvPr>
        <xdr:cNvSpPr txBox="1"/>
      </xdr:nvSpPr>
      <xdr:spPr>
        <a:xfrm>
          <a:off x="13318182"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64787</xdr:rowOff>
    </xdr:from>
    <xdr:ext cx="405111" cy="259045"/>
    <xdr:sp macro="" textlink="">
      <xdr:nvSpPr>
        <xdr:cNvPr id="555" name="n_3mainValue【認定こども園・幼稚園・保育所】&#10;有形固定資産減価償却率">
          <a:extLst>
            <a:ext uri="{FF2B5EF4-FFF2-40B4-BE49-F238E27FC236}">
              <a16:creationId xmlns:a16="http://schemas.microsoft.com/office/drawing/2014/main" id="{8313981F-0771-49C1-96F2-9AC12ACA8780}"/>
            </a:ext>
          </a:extLst>
        </xdr:cNvPr>
        <xdr:cNvSpPr txBox="1"/>
      </xdr:nvSpPr>
      <xdr:spPr>
        <a:xfrm>
          <a:off x="12500619"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556" name="n_4mainValue【認定こども園・幼稚園・保育所】&#10;有形固定資産減価償却率">
          <a:extLst>
            <a:ext uri="{FF2B5EF4-FFF2-40B4-BE49-F238E27FC236}">
              <a16:creationId xmlns:a16="http://schemas.microsoft.com/office/drawing/2014/main" id="{361D14B1-FAB4-406C-AE7B-FE0754CFB993}"/>
            </a:ext>
          </a:extLst>
        </xdr:cNvPr>
        <xdr:cNvSpPr txBox="1"/>
      </xdr:nvSpPr>
      <xdr:spPr>
        <a:xfrm>
          <a:off x="11668769"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9E658C81-D01E-4F1D-90A0-DCAEA9DBBB33}"/>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C904B7C7-A543-4608-A448-961F61214D0F}"/>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8DC6C350-032E-494A-87C5-938B7D387F8C}"/>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BDFA229B-89AC-48DD-80ED-A006F3E4C859}"/>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22185F8A-2866-4953-B303-38E6B04EDAA9}"/>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1F0BFDDC-463C-4D23-9F53-FF6DB38984D6}"/>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226C2140-7A1D-47F4-89BF-28AFFE111416}"/>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F277B5FD-3FBF-41E3-8E4A-7FCC127AD76C}"/>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3BF0D6A1-A4BB-417A-8999-3402ABC0C6E7}"/>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C1F5E275-B43A-4794-A4F4-8819279584BF}"/>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a:extLst>
            <a:ext uri="{FF2B5EF4-FFF2-40B4-BE49-F238E27FC236}">
              <a16:creationId xmlns:a16="http://schemas.microsoft.com/office/drawing/2014/main" id="{395B3FAB-BEDE-4D71-BF4A-84FEBCF873F2}"/>
            </a:ext>
          </a:extLst>
        </xdr:cNvPr>
        <xdr:cNvCxnSpPr/>
      </xdr:nvCxnSpPr>
      <xdr:spPr>
        <a:xfrm>
          <a:off x="1691640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a:extLst>
            <a:ext uri="{FF2B5EF4-FFF2-40B4-BE49-F238E27FC236}">
              <a16:creationId xmlns:a16="http://schemas.microsoft.com/office/drawing/2014/main" id="{99EAE301-3D36-4581-BC18-BE7F21B354A2}"/>
            </a:ext>
          </a:extLst>
        </xdr:cNvPr>
        <xdr:cNvSpPr txBox="1"/>
      </xdr:nvSpPr>
      <xdr:spPr>
        <a:xfrm>
          <a:off x="1649208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a:extLst>
            <a:ext uri="{FF2B5EF4-FFF2-40B4-BE49-F238E27FC236}">
              <a16:creationId xmlns:a16="http://schemas.microsoft.com/office/drawing/2014/main" id="{E82EC1A6-5E40-4B10-8E7D-334DB339E5B8}"/>
            </a:ext>
          </a:extLst>
        </xdr:cNvPr>
        <xdr:cNvCxnSpPr/>
      </xdr:nvCxnSpPr>
      <xdr:spPr>
        <a:xfrm>
          <a:off x="1691640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a:extLst>
            <a:ext uri="{FF2B5EF4-FFF2-40B4-BE49-F238E27FC236}">
              <a16:creationId xmlns:a16="http://schemas.microsoft.com/office/drawing/2014/main" id="{F39B5F82-C8E6-4AD7-98FE-F33CBCF03AC5}"/>
            </a:ext>
          </a:extLst>
        </xdr:cNvPr>
        <xdr:cNvSpPr txBox="1"/>
      </xdr:nvSpPr>
      <xdr:spPr>
        <a:xfrm>
          <a:off x="16492084"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a:extLst>
            <a:ext uri="{FF2B5EF4-FFF2-40B4-BE49-F238E27FC236}">
              <a16:creationId xmlns:a16="http://schemas.microsoft.com/office/drawing/2014/main" id="{43630F0E-7F19-4642-AB53-E30D96F87F7D}"/>
            </a:ext>
          </a:extLst>
        </xdr:cNvPr>
        <xdr:cNvCxnSpPr/>
      </xdr:nvCxnSpPr>
      <xdr:spPr>
        <a:xfrm>
          <a:off x="1691640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a:extLst>
            <a:ext uri="{FF2B5EF4-FFF2-40B4-BE49-F238E27FC236}">
              <a16:creationId xmlns:a16="http://schemas.microsoft.com/office/drawing/2014/main" id="{A217C8E9-788B-4A21-B36B-24A2A77B109B}"/>
            </a:ext>
          </a:extLst>
        </xdr:cNvPr>
        <xdr:cNvSpPr txBox="1"/>
      </xdr:nvSpPr>
      <xdr:spPr>
        <a:xfrm>
          <a:off x="16492084"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a:extLst>
            <a:ext uri="{FF2B5EF4-FFF2-40B4-BE49-F238E27FC236}">
              <a16:creationId xmlns:a16="http://schemas.microsoft.com/office/drawing/2014/main" id="{F0D733DE-94CE-4585-81DA-9AF8EDF1C0B2}"/>
            </a:ext>
          </a:extLst>
        </xdr:cNvPr>
        <xdr:cNvCxnSpPr/>
      </xdr:nvCxnSpPr>
      <xdr:spPr>
        <a:xfrm>
          <a:off x="1691640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a:extLst>
            <a:ext uri="{FF2B5EF4-FFF2-40B4-BE49-F238E27FC236}">
              <a16:creationId xmlns:a16="http://schemas.microsoft.com/office/drawing/2014/main" id="{8DD468A7-3235-4E3C-9469-6882DE699852}"/>
            </a:ext>
          </a:extLst>
        </xdr:cNvPr>
        <xdr:cNvSpPr txBox="1"/>
      </xdr:nvSpPr>
      <xdr:spPr>
        <a:xfrm>
          <a:off x="16492084"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a:extLst>
            <a:ext uri="{FF2B5EF4-FFF2-40B4-BE49-F238E27FC236}">
              <a16:creationId xmlns:a16="http://schemas.microsoft.com/office/drawing/2014/main" id="{ABFA02DF-FD8C-4B88-88A1-BBC7CC3C9559}"/>
            </a:ext>
          </a:extLst>
        </xdr:cNvPr>
        <xdr:cNvCxnSpPr/>
      </xdr:nvCxnSpPr>
      <xdr:spPr>
        <a:xfrm>
          <a:off x="1691640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a:extLst>
            <a:ext uri="{FF2B5EF4-FFF2-40B4-BE49-F238E27FC236}">
              <a16:creationId xmlns:a16="http://schemas.microsoft.com/office/drawing/2014/main" id="{0AC9C9E3-8BCD-4F72-BD4A-6051B878A61E}"/>
            </a:ext>
          </a:extLst>
        </xdr:cNvPr>
        <xdr:cNvSpPr txBox="1"/>
      </xdr:nvSpPr>
      <xdr:spPr>
        <a:xfrm>
          <a:off x="16492084"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1415D15C-2416-470A-B4A9-D55D420866DE}"/>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a:extLst>
            <a:ext uri="{FF2B5EF4-FFF2-40B4-BE49-F238E27FC236}">
              <a16:creationId xmlns:a16="http://schemas.microsoft.com/office/drawing/2014/main" id="{95D68352-DCEC-41AE-BC5D-9566933F1F76}"/>
            </a:ext>
          </a:extLst>
        </xdr:cNvPr>
        <xdr:cNvSpPr txBox="1"/>
      </xdr:nvSpPr>
      <xdr:spPr>
        <a:xfrm>
          <a:off x="16492084"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a:extLst>
            <a:ext uri="{FF2B5EF4-FFF2-40B4-BE49-F238E27FC236}">
              <a16:creationId xmlns:a16="http://schemas.microsoft.com/office/drawing/2014/main" id="{2F084670-37ED-46F4-9BE8-24EDC9BB6807}"/>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a:extLst>
            <a:ext uri="{FF2B5EF4-FFF2-40B4-BE49-F238E27FC236}">
              <a16:creationId xmlns:a16="http://schemas.microsoft.com/office/drawing/2014/main" id="{F8280838-1539-4A74-8922-92AF342AFFC2}"/>
            </a:ext>
          </a:extLst>
        </xdr:cNvPr>
        <xdr:cNvCxnSpPr/>
      </xdr:nvCxnSpPr>
      <xdr:spPr>
        <a:xfrm flipV="1">
          <a:off x="20503514" y="54330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a:extLst>
            <a:ext uri="{FF2B5EF4-FFF2-40B4-BE49-F238E27FC236}">
              <a16:creationId xmlns:a16="http://schemas.microsoft.com/office/drawing/2014/main" id="{7E443F8F-1296-4386-8C21-2C879D6EBDCB}"/>
            </a:ext>
          </a:extLst>
        </xdr:cNvPr>
        <xdr:cNvSpPr txBox="1"/>
      </xdr:nvSpPr>
      <xdr:spPr>
        <a:xfrm>
          <a:off x="20542250" y="68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a:extLst>
            <a:ext uri="{FF2B5EF4-FFF2-40B4-BE49-F238E27FC236}">
              <a16:creationId xmlns:a16="http://schemas.microsoft.com/office/drawing/2014/main" id="{64F9A15F-E5B7-440C-B8B3-FCA9EA5DD099}"/>
            </a:ext>
          </a:extLst>
        </xdr:cNvPr>
        <xdr:cNvCxnSpPr/>
      </xdr:nvCxnSpPr>
      <xdr:spPr>
        <a:xfrm>
          <a:off x="20429538" y="681228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a:extLst>
            <a:ext uri="{FF2B5EF4-FFF2-40B4-BE49-F238E27FC236}">
              <a16:creationId xmlns:a16="http://schemas.microsoft.com/office/drawing/2014/main" id="{28B2F5A7-170E-413D-804D-2A9C606A2FF3}"/>
            </a:ext>
          </a:extLst>
        </xdr:cNvPr>
        <xdr:cNvSpPr txBox="1"/>
      </xdr:nvSpPr>
      <xdr:spPr>
        <a:xfrm>
          <a:off x="20542250" y="521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a:extLst>
            <a:ext uri="{FF2B5EF4-FFF2-40B4-BE49-F238E27FC236}">
              <a16:creationId xmlns:a16="http://schemas.microsoft.com/office/drawing/2014/main" id="{2327C2B0-30DD-44D0-BEA8-B93C0E881E46}"/>
            </a:ext>
          </a:extLst>
        </xdr:cNvPr>
        <xdr:cNvCxnSpPr/>
      </xdr:nvCxnSpPr>
      <xdr:spPr>
        <a:xfrm>
          <a:off x="20429538" y="543306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585" name="【認定こども園・幼稚園・保育所】&#10;一人当たり面積平均値テキスト">
          <a:extLst>
            <a:ext uri="{FF2B5EF4-FFF2-40B4-BE49-F238E27FC236}">
              <a16:creationId xmlns:a16="http://schemas.microsoft.com/office/drawing/2014/main" id="{83B07D98-64D2-47F8-ABB3-F9C74361B3BA}"/>
            </a:ext>
          </a:extLst>
        </xdr:cNvPr>
        <xdr:cNvSpPr txBox="1"/>
      </xdr:nvSpPr>
      <xdr:spPr>
        <a:xfrm>
          <a:off x="20542250" y="617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a:extLst>
            <a:ext uri="{FF2B5EF4-FFF2-40B4-BE49-F238E27FC236}">
              <a16:creationId xmlns:a16="http://schemas.microsoft.com/office/drawing/2014/main" id="{1EC40B4C-6735-4D84-A362-C69E4783D986}"/>
            </a:ext>
          </a:extLst>
        </xdr:cNvPr>
        <xdr:cNvSpPr/>
      </xdr:nvSpPr>
      <xdr:spPr>
        <a:xfrm>
          <a:off x="20453350" y="632523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a:extLst>
            <a:ext uri="{FF2B5EF4-FFF2-40B4-BE49-F238E27FC236}">
              <a16:creationId xmlns:a16="http://schemas.microsoft.com/office/drawing/2014/main" id="{9F86C454-F204-4658-8A49-EF9C432B302E}"/>
            </a:ext>
          </a:extLst>
        </xdr:cNvPr>
        <xdr:cNvSpPr/>
      </xdr:nvSpPr>
      <xdr:spPr>
        <a:xfrm>
          <a:off x="19686588" y="631761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a:extLst>
            <a:ext uri="{FF2B5EF4-FFF2-40B4-BE49-F238E27FC236}">
              <a16:creationId xmlns:a16="http://schemas.microsoft.com/office/drawing/2014/main" id="{38F507C2-67A5-42F2-9B5F-E68F95155826}"/>
            </a:ext>
          </a:extLst>
        </xdr:cNvPr>
        <xdr:cNvSpPr/>
      </xdr:nvSpPr>
      <xdr:spPr>
        <a:xfrm>
          <a:off x="18854738" y="63176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a:extLst>
            <a:ext uri="{FF2B5EF4-FFF2-40B4-BE49-F238E27FC236}">
              <a16:creationId xmlns:a16="http://schemas.microsoft.com/office/drawing/2014/main" id="{9F335A51-1F35-4A2B-A7DA-BF3A3C172FCE}"/>
            </a:ext>
          </a:extLst>
        </xdr:cNvPr>
        <xdr:cNvSpPr/>
      </xdr:nvSpPr>
      <xdr:spPr>
        <a:xfrm>
          <a:off x="18037175" y="62566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a:extLst>
            <a:ext uri="{FF2B5EF4-FFF2-40B4-BE49-F238E27FC236}">
              <a16:creationId xmlns:a16="http://schemas.microsoft.com/office/drawing/2014/main" id="{56BB5B2A-865F-46D4-B8D9-1A4FA48DCE22}"/>
            </a:ext>
          </a:extLst>
        </xdr:cNvPr>
        <xdr:cNvSpPr/>
      </xdr:nvSpPr>
      <xdr:spPr>
        <a:xfrm>
          <a:off x="17219613" y="634619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D190DEF-B59C-40E8-AAE1-46785ADE1060}"/>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740DF67A-D078-4F4E-B37C-39871DC5235D}"/>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D30CD61B-BD40-4691-9A4D-4F7304BB2499}"/>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42531520-CCE7-4D24-A5B1-4CDD73D36DFF}"/>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266B8E41-E2EC-4F97-AA2D-2C1379BDA978}"/>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97790</xdr:rowOff>
    </xdr:from>
    <xdr:to>
      <xdr:col>116</xdr:col>
      <xdr:colOff>114300</xdr:colOff>
      <xdr:row>42</xdr:row>
      <xdr:rowOff>27940</xdr:rowOff>
    </xdr:to>
    <xdr:sp macro="" textlink="">
      <xdr:nvSpPr>
        <xdr:cNvPr id="596" name="楕円 595">
          <a:extLst>
            <a:ext uri="{FF2B5EF4-FFF2-40B4-BE49-F238E27FC236}">
              <a16:creationId xmlns:a16="http://schemas.microsoft.com/office/drawing/2014/main" id="{A33987B6-6334-4CD2-9EBC-1FAD0EFF9E93}"/>
            </a:ext>
          </a:extLst>
        </xdr:cNvPr>
        <xdr:cNvSpPr/>
      </xdr:nvSpPr>
      <xdr:spPr>
        <a:xfrm>
          <a:off x="20453350" y="674624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12717</xdr:rowOff>
    </xdr:from>
    <xdr:ext cx="469744" cy="259045"/>
    <xdr:sp macro="" textlink="">
      <xdr:nvSpPr>
        <xdr:cNvPr id="597" name="【認定こども園・幼稚園・保育所】&#10;一人当たり面積該当値テキスト">
          <a:extLst>
            <a:ext uri="{FF2B5EF4-FFF2-40B4-BE49-F238E27FC236}">
              <a16:creationId xmlns:a16="http://schemas.microsoft.com/office/drawing/2014/main" id="{859012EE-6085-41C6-9316-CE5698D3B161}"/>
            </a:ext>
          </a:extLst>
        </xdr:cNvPr>
        <xdr:cNvSpPr txBox="1"/>
      </xdr:nvSpPr>
      <xdr:spPr>
        <a:xfrm>
          <a:off x="20542250" y="66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97790</xdr:rowOff>
    </xdr:from>
    <xdr:to>
      <xdr:col>112</xdr:col>
      <xdr:colOff>38100</xdr:colOff>
      <xdr:row>42</xdr:row>
      <xdr:rowOff>27940</xdr:rowOff>
    </xdr:to>
    <xdr:sp macro="" textlink="">
      <xdr:nvSpPr>
        <xdr:cNvPr id="598" name="楕円 597">
          <a:extLst>
            <a:ext uri="{FF2B5EF4-FFF2-40B4-BE49-F238E27FC236}">
              <a16:creationId xmlns:a16="http://schemas.microsoft.com/office/drawing/2014/main" id="{37F94226-B794-4A1B-B5B9-C7D2AC0BBC51}"/>
            </a:ext>
          </a:extLst>
        </xdr:cNvPr>
        <xdr:cNvSpPr/>
      </xdr:nvSpPr>
      <xdr:spPr>
        <a:xfrm>
          <a:off x="19686588" y="674624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148590</xdr:rowOff>
    </xdr:from>
    <xdr:to>
      <xdr:col>116</xdr:col>
      <xdr:colOff>63500</xdr:colOff>
      <xdr:row>41</xdr:row>
      <xdr:rowOff>148590</xdr:rowOff>
    </xdr:to>
    <xdr:cxnSp macro="">
      <xdr:nvCxnSpPr>
        <xdr:cNvPr id="599" name="直線コネクタ 598">
          <a:extLst>
            <a:ext uri="{FF2B5EF4-FFF2-40B4-BE49-F238E27FC236}">
              <a16:creationId xmlns:a16="http://schemas.microsoft.com/office/drawing/2014/main" id="{44CAB948-7DDB-4E20-8B24-4D1B6E215C62}"/>
            </a:ext>
          </a:extLst>
        </xdr:cNvPr>
        <xdr:cNvCxnSpPr/>
      </xdr:nvCxnSpPr>
      <xdr:spPr>
        <a:xfrm>
          <a:off x="19737388" y="6797040"/>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59690</xdr:rowOff>
    </xdr:from>
    <xdr:to>
      <xdr:col>107</xdr:col>
      <xdr:colOff>101600</xdr:colOff>
      <xdr:row>41</xdr:row>
      <xdr:rowOff>161290</xdr:rowOff>
    </xdr:to>
    <xdr:sp macro="" textlink="">
      <xdr:nvSpPr>
        <xdr:cNvPr id="600" name="楕円 599">
          <a:extLst>
            <a:ext uri="{FF2B5EF4-FFF2-40B4-BE49-F238E27FC236}">
              <a16:creationId xmlns:a16="http://schemas.microsoft.com/office/drawing/2014/main" id="{D2132117-A032-4B1E-A224-2A416832E227}"/>
            </a:ext>
          </a:extLst>
        </xdr:cNvPr>
        <xdr:cNvSpPr/>
      </xdr:nvSpPr>
      <xdr:spPr>
        <a:xfrm>
          <a:off x="18854738"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110490</xdr:rowOff>
    </xdr:from>
    <xdr:to>
      <xdr:col>111</xdr:col>
      <xdr:colOff>177800</xdr:colOff>
      <xdr:row>41</xdr:row>
      <xdr:rowOff>148590</xdr:rowOff>
    </xdr:to>
    <xdr:cxnSp macro="">
      <xdr:nvCxnSpPr>
        <xdr:cNvPr id="601" name="直線コネクタ 600">
          <a:extLst>
            <a:ext uri="{FF2B5EF4-FFF2-40B4-BE49-F238E27FC236}">
              <a16:creationId xmlns:a16="http://schemas.microsoft.com/office/drawing/2014/main" id="{B039D375-2190-4E12-90EB-670D53A9B0A4}"/>
            </a:ext>
          </a:extLst>
        </xdr:cNvPr>
        <xdr:cNvCxnSpPr/>
      </xdr:nvCxnSpPr>
      <xdr:spPr>
        <a:xfrm>
          <a:off x="18905538" y="6758940"/>
          <a:ext cx="8318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macro="" textlink="">
      <xdr:nvSpPr>
        <xdr:cNvPr id="602" name="楕円 601">
          <a:extLst>
            <a:ext uri="{FF2B5EF4-FFF2-40B4-BE49-F238E27FC236}">
              <a16:creationId xmlns:a16="http://schemas.microsoft.com/office/drawing/2014/main" id="{96B86A62-D651-4F78-AB74-2A28E517B433}"/>
            </a:ext>
          </a:extLst>
        </xdr:cNvPr>
        <xdr:cNvSpPr/>
      </xdr:nvSpPr>
      <xdr:spPr>
        <a:xfrm>
          <a:off x="18037175"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110490</xdr:rowOff>
    </xdr:from>
    <xdr:to>
      <xdr:col>107</xdr:col>
      <xdr:colOff>50800</xdr:colOff>
      <xdr:row>41</xdr:row>
      <xdr:rowOff>110490</xdr:rowOff>
    </xdr:to>
    <xdr:cxnSp macro="">
      <xdr:nvCxnSpPr>
        <xdr:cNvPr id="603" name="直線コネクタ 602">
          <a:extLst>
            <a:ext uri="{FF2B5EF4-FFF2-40B4-BE49-F238E27FC236}">
              <a16:creationId xmlns:a16="http://schemas.microsoft.com/office/drawing/2014/main" id="{DD711B97-8BC1-419E-B3BB-1BBEA65E5A01}"/>
            </a:ext>
          </a:extLst>
        </xdr:cNvPr>
        <xdr:cNvCxnSpPr/>
      </xdr:nvCxnSpPr>
      <xdr:spPr>
        <a:xfrm>
          <a:off x="18087975" y="675894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67310</xdr:rowOff>
    </xdr:from>
    <xdr:to>
      <xdr:col>98</xdr:col>
      <xdr:colOff>38100</xdr:colOff>
      <xdr:row>41</xdr:row>
      <xdr:rowOff>168910</xdr:rowOff>
    </xdr:to>
    <xdr:sp macro="" textlink="">
      <xdr:nvSpPr>
        <xdr:cNvPr id="604" name="楕円 603">
          <a:extLst>
            <a:ext uri="{FF2B5EF4-FFF2-40B4-BE49-F238E27FC236}">
              <a16:creationId xmlns:a16="http://schemas.microsoft.com/office/drawing/2014/main" id="{7BFC79DC-11F4-4BE9-831A-82F9BA778F1A}"/>
            </a:ext>
          </a:extLst>
        </xdr:cNvPr>
        <xdr:cNvSpPr/>
      </xdr:nvSpPr>
      <xdr:spPr>
        <a:xfrm>
          <a:off x="17219613" y="6715760"/>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110490</xdr:rowOff>
    </xdr:from>
    <xdr:to>
      <xdr:col>102</xdr:col>
      <xdr:colOff>114300</xdr:colOff>
      <xdr:row>41</xdr:row>
      <xdr:rowOff>118110</xdr:rowOff>
    </xdr:to>
    <xdr:cxnSp macro="">
      <xdr:nvCxnSpPr>
        <xdr:cNvPr id="605" name="直線コネクタ 604">
          <a:extLst>
            <a:ext uri="{FF2B5EF4-FFF2-40B4-BE49-F238E27FC236}">
              <a16:creationId xmlns:a16="http://schemas.microsoft.com/office/drawing/2014/main" id="{363628C8-9BA0-490F-84F8-AFD85A690837}"/>
            </a:ext>
          </a:extLst>
        </xdr:cNvPr>
        <xdr:cNvCxnSpPr/>
      </xdr:nvCxnSpPr>
      <xdr:spPr>
        <a:xfrm flipV="1">
          <a:off x="17270413" y="6758940"/>
          <a:ext cx="817562"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606" name="n_1aveValue【認定こども園・幼稚園・保育所】&#10;一人当たり面積">
          <a:extLst>
            <a:ext uri="{FF2B5EF4-FFF2-40B4-BE49-F238E27FC236}">
              <a16:creationId xmlns:a16="http://schemas.microsoft.com/office/drawing/2014/main" id="{7516E393-0DBF-4CE3-A2EE-04F52C315370}"/>
            </a:ext>
          </a:extLst>
        </xdr:cNvPr>
        <xdr:cNvSpPr txBox="1"/>
      </xdr:nvSpPr>
      <xdr:spPr>
        <a:xfrm>
          <a:off x="19504102"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607" name="n_2aveValue【認定こども園・幼稚園・保育所】&#10;一人当たり面積">
          <a:extLst>
            <a:ext uri="{FF2B5EF4-FFF2-40B4-BE49-F238E27FC236}">
              <a16:creationId xmlns:a16="http://schemas.microsoft.com/office/drawing/2014/main" id="{7705B921-683E-4A54-9BEF-439FD99B8CBE}"/>
            </a:ext>
          </a:extLst>
        </xdr:cNvPr>
        <xdr:cNvSpPr txBox="1"/>
      </xdr:nvSpPr>
      <xdr:spPr>
        <a:xfrm>
          <a:off x="18684952"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608" name="n_3aveValue【認定こども園・幼稚園・保育所】&#10;一人当たり面積">
          <a:extLst>
            <a:ext uri="{FF2B5EF4-FFF2-40B4-BE49-F238E27FC236}">
              <a16:creationId xmlns:a16="http://schemas.microsoft.com/office/drawing/2014/main" id="{FC8EACB3-9C07-415B-A6A3-93CC257E7E7B}"/>
            </a:ext>
          </a:extLst>
        </xdr:cNvPr>
        <xdr:cNvSpPr txBox="1"/>
      </xdr:nvSpPr>
      <xdr:spPr>
        <a:xfrm>
          <a:off x="17867390"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9" name="n_4aveValue【認定こども園・幼稚園・保育所】&#10;一人当たり面積">
          <a:extLst>
            <a:ext uri="{FF2B5EF4-FFF2-40B4-BE49-F238E27FC236}">
              <a16:creationId xmlns:a16="http://schemas.microsoft.com/office/drawing/2014/main" id="{4999FFB2-E8B9-4167-9A05-F2AB6F92C6D5}"/>
            </a:ext>
          </a:extLst>
        </xdr:cNvPr>
        <xdr:cNvSpPr txBox="1"/>
      </xdr:nvSpPr>
      <xdr:spPr>
        <a:xfrm>
          <a:off x="170498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19067</xdr:rowOff>
    </xdr:from>
    <xdr:ext cx="469744" cy="259045"/>
    <xdr:sp macro="" textlink="">
      <xdr:nvSpPr>
        <xdr:cNvPr id="610" name="n_1mainValue【認定こども園・幼稚園・保育所】&#10;一人当たり面積">
          <a:extLst>
            <a:ext uri="{FF2B5EF4-FFF2-40B4-BE49-F238E27FC236}">
              <a16:creationId xmlns:a16="http://schemas.microsoft.com/office/drawing/2014/main" id="{99711FA7-2061-440B-B767-8088C53B27C1}"/>
            </a:ext>
          </a:extLst>
        </xdr:cNvPr>
        <xdr:cNvSpPr txBox="1"/>
      </xdr:nvSpPr>
      <xdr:spPr>
        <a:xfrm>
          <a:off x="19504102" y="68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152417</xdr:rowOff>
    </xdr:from>
    <xdr:ext cx="469744" cy="259045"/>
    <xdr:sp macro="" textlink="">
      <xdr:nvSpPr>
        <xdr:cNvPr id="611" name="n_2mainValue【認定こども園・幼稚園・保育所】&#10;一人当たり面積">
          <a:extLst>
            <a:ext uri="{FF2B5EF4-FFF2-40B4-BE49-F238E27FC236}">
              <a16:creationId xmlns:a16="http://schemas.microsoft.com/office/drawing/2014/main" id="{C929181C-6A6C-4CBA-9AFD-2CCCB1B3D434}"/>
            </a:ext>
          </a:extLst>
        </xdr:cNvPr>
        <xdr:cNvSpPr txBox="1"/>
      </xdr:nvSpPr>
      <xdr:spPr>
        <a:xfrm>
          <a:off x="18684952"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152417</xdr:rowOff>
    </xdr:from>
    <xdr:ext cx="469744" cy="259045"/>
    <xdr:sp macro="" textlink="">
      <xdr:nvSpPr>
        <xdr:cNvPr id="612" name="n_3mainValue【認定こども園・幼稚園・保育所】&#10;一人当たり面積">
          <a:extLst>
            <a:ext uri="{FF2B5EF4-FFF2-40B4-BE49-F238E27FC236}">
              <a16:creationId xmlns:a16="http://schemas.microsoft.com/office/drawing/2014/main" id="{AC29E7F6-83CF-45B0-BA6E-AAE183DBAF86}"/>
            </a:ext>
          </a:extLst>
        </xdr:cNvPr>
        <xdr:cNvSpPr txBox="1"/>
      </xdr:nvSpPr>
      <xdr:spPr>
        <a:xfrm>
          <a:off x="1786739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160037</xdr:rowOff>
    </xdr:from>
    <xdr:ext cx="469744" cy="259045"/>
    <xdr:sp macro="" textlink="">
      <xdr:nvSpPr>
        <xdr:cNvPr id="613" name="n_4mainValue【認定こども園・幼稚園・保育所】&#10;一人当たり面積">
          <a:extLst>
            <a:ext uri="{FF2B5EF4-FFF2-40B4-BE49-F238E27FC236}">
              <a16:creationId xmlns:a16="http://schemas.microsoft.com/office/drawing/2014/main" id="{94BF5DD0-FAA3-487F-B209-F1BCFCEAE7D1}"/>
            </a:ext>
          </a:extLst>
        </xdr:cNvPr>
        <xdr:cNvSpPr txBox="1"/>
      </xdr:nvSpPr>
      <xdr:spPr>
        <a:xfrm>
          <a:off x="170498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7A2AFB06-2C00-4C11-88B6-579260DB731F}"/>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FA3FB13F-060D-4CC0-ABB3-8E6C6B433EF6}"/>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81A235A5-A4D9-483E-B775-02EEB6CA1E4F}"/>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7469BFBD-5C1A-4779-8B1A-4E895FB21289}"/>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BB8F2C0A-006B-4469-81D6-90056EDA7FFA}"/>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E54293D8-4E9C-46B5-8B4E-22A7B696AB95}"/>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A31C517A-5BC0-4320-B711-90B295587010}"/>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2107B1F3-8F87-40AD-8E34-CEDE70E4B9E5}"/>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19E3B593-AAF1-4F18-AB86-E2F38AD8113A}"/>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C2B15240-F564-48B0-9DAA-0CC6B6DE3F4A}"/>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a:extLst>
            <a:ext uri="{FF2B5EF4-FFF2-40B4-BE49-F238E27FC236}">
              <a16:creationId xmlns:a16="http://schemas.microsoft.com/office/drawing/2014/main" id="{B6D50771-2AE1-43DA-94A0-EC6FF115578E}"/>
            </a:ext>
          </a:extLst>
        </xdr:cNvPr>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a:extLst>
            <a:ext uri="{FF2B5EF4-FFF2-40B4-BE49-F238E27FC236}">
              <a16:creationId xmlns:a16="http://schemas.microsoft.com/office/drawing/2014/main" id="{379DB973-F6DD-4223-B3B5-279B5BD8F072}"/>
            </a:ext>
          </a:extLst>
        </xdr:cNvPr>
        <xdr:cNvCxnSpPr/>
      </xdr:nvCxnSpPr>
      <xdr:spPr>
        <a:xfrm>
          <a:off x="11517313"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a:extLst>
            <a:ext uri="{FF2B5EF4-FFF2-40B4-BE49-F238E27FC236}">
              <a16:creationId xmlns:a16="http://schemas.microsoft.com/office/drawing/2014/main" id="{FAF6CE0D-371F-491F-B8E1-C366C3D0B16A}"/>
            </a:ext>
          </a:extLst>
        </xdr:cNvPr>
        <xdr:cNvSpPr txBox="1"/>
      </xdr:nvSpPr>
      <xdr:spPr>
        <a:xfrm>
          <a:off x="11142829" y="103706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a:extLst>
            <a:ext uri="{FF2B5EF4-FFF2-40B4-BE49-F238E27FC236}">
              <a16:creationId xmlns:a16="http://schemas.microsoft.com/office/drawing/2014/main" id="{636DDB63-1186-4473-9C32-91AAEF77997E}"/>
            </a:ext>
          </a:extLst>
        </xdr:cNvPr>
        <xdr:cNvCxnSpPr/>
      </xdr:nvCxnSpPr>
      <xdr:spPr>
        <a:xfrm>
          <a:off x="11517313"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a:extLst>
            <a:ext uri="{FF2B5EF4-FFF2-40B4-BE49-F238E27FC236}">
              <a16:creationId xmlns:a16="http://schemas.microsoft.com/office/drawing/2014/main" id="{F66791CF-F6D2-41DC-94C1-B95ADA100B14}"/>
            </a:ext>
          </a:extLst>
        </xdr:cNvPr>
        <xdr:cNvSpPr txBox="1"/>
      </xdr:nvSpPr>
      <xdr:spPr>
        <a:xfrm>
          <a:off x="11142829"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a:extLst>
            <a:ext uri="{FF2B5EF4-FFF2-40B4-BE49-F238E27FC236}">
              <a16:creationId xmlns:a16="http://schemas.microsoft.com/office/drawing/2014/main" id="{94302FD6-E303-44C3-8869-1E075C97F5AE}"/>
            </a:ext>
          </a:extLst>
        </xdr:cNvPr>
        <xdr:cNvCxnSpPr/>
      </xdr:nvCxnSpPr>
      <xdr:spPr>
        <a:xfrm>
          <a:off x="11517313"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a:extLst>
            <a:ext uri="{FF2B5EF4-FFF2-40B4-BE49-F238E27FC236}">
              <a16:creationId xmlns:a16="http://schemas.microsoft.com/office/drawing/2014/main" id="{6E3C0B5C-1339-45FD-8A0F-217457592DF4}"/>
            </a:ext>
          </a:extLst>
        </xdr:cNvPr>
        <xdr:cNvSpPr txBox="1"/>
      </xdr:nvSpPr>
      <xdr:spPr>
        <a:xfrm>
          <a:off x="11142829"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a:extLst>
            <a:ext uri="{FF2B5EF4-FFF2-40B4-BE49-F238E27FC236}">
              <a16:creationId xmlns:a16="http://schemas.microsoft.com/office/drawing/2014/main" id="{D23C4E7D-C87C-48DF-A584-11F8FF7326CE}"/>
            </a:ext>
          </a:extLst>
        </xdr:cNvPr>
        <xdr:cNvCxnSpPr/>
      </xdr:nvCxnSpPr>
      <xdr:spPr>
        <a:xfrm>
          <a:off x="11517313"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a:extLst>
            <a:ext uri="{FF2B5EF4-FFF2-40B4-BE49-F238E27FC236}">
              <a16:creationId xmlns:a16="http://schemas.microsoft.com/office/drawing/2014/main" id="{C4C05DDE-6F05-4FC5-95EF-21ABE3D5C492}"/>
            </a:ext>
          </a:extLst>
        </xdr:cNvPr>
        <xdr:cNvSpPr txBox="1"/>
      </xdr:nvSpPr>
      <xdr:spPr>
        <a:xfrm>
          <a:off x="11142829"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a:extLst>
            <a:ext uri="{FF2B5EF4-FFF2-40B4-BE49-F238E27FC236}">
              <a16:creationId xmlns:a16="http://schemas.microsoft.com/office/drawing/2014/main" id="{84462A46-6A11-46D2-9759-B008782E9327}"/>
            </a:ext>
          </a:extLst>
        </xdr:cNvPr>
        <xdr:cNvCxnSpPr/>
      </xdr:nvCxnSpPr>
      <xdr:spPr>
        <a:xfrm>
          <a:off x="11517313"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a:extLst>
            <a:ext uri="{FF2B5EF4-FFF2-40B4-BE49-F238E27FC236}">
              <a16:creationId xmlns:a16="http://schemas.microsoft.com/office/drawing/2014/main" id="{D66246A6-D447-419D-8C02-318D7985D380}"/>
            </a:ext>
          </a:extLst>
        </xdr:cNvPr>
        <xdr:cNvSpPr txBox="1"/>
      </xdr:nvSpPr>
      <xdr:spPr>
        <a:xfrm>
          <a:off x="11142829"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a:extLst>
            <a:ext uri="{FF2B5EF4-FFF2-40B4-BE49-F238E27FC236}">
              <a16:creationId xmlns:a16="http://schemas.microsoft.com/office/drawing/2014/main" id="{A8C6FE09-1273-4FC6-97C3-0D1E17448933}"/>
            </a:ext>
          </a:extLst>
        </xdr:cNvPr>
        <xdr:cNvCxnSpPr/>
      </xdr:nvCxnSpPr>
      <xdr:spPr>
        <a:xfrm>
          <a:off x="11517313"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a:extLst>
            <a:ext uri="{FF2B5EF4-FFF2-40B4-BE49-F238E27FC236}">
              <a16:creationId xmlns:a16="http://schemas.microsoft.com/office/drawing/2014/main" id="{4B61DDB4-0D9F-411D-BEFF-2A538B0DCBDB}"/>
            </a:ext>
          </a:extLst>
        </xdr:cNvPr>
        <xdr:cNvSpPr txBox="1"/>
      </xdr:nvSpPr>
      <xdr:spPr>
        <a:xfrm>
          <a:off x="11142829" y="88235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a:extLst>
            <a:ext uri="{FF2B5EF4-FFF2-40B4-BE49-F238E27FC236}">
              <a16:creationId xmlns:a16="http://schemas.microsoft.com/office/drawing/2014/main" id="{CF302958-48FF-4B26-97DC-112787CA0D0E}"/>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a:extLst>
            <a:ext uri="{FF2B5EF4-FFF2-40B4-BE49-F238E27FC236}">
              <a16:creationId xmlns:a16="http://schemas.microsoft.com/office/drawing/2014/main" id="{B90DE10A-990A-4D8E-904D-38617947B24D}"/>
            </a:ext>
          </a:extLst>
        </xdr:cNvPr>
        <xdr:cNvSpPr txBox="1"/>
      </xdr:nvSpPr>
      <xdr:spPr>
        <a:xfrm>
          <a:off x="11142829"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a:extLst>
            <a:ext uri="{FF2B5EF4-FFF2-40B4-BE49-F238E27FC236}">
              <a16:creationId xmlns:a16="http://schemas.microsoft.com/office/drawing/2014/main" id="{BD490379-DA4B-4F01-930B-759447E84683}"/>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a:extLst>
            <a:ext uri="{FF2B5EF4-FFF2-40B4-BE49-F238E27FC236}">
              <a16:creationId xmlns:a16="http://schemas.microsoft.com/office/drawing/2014/main" id="{097810AB-81AF-4099-BE02-B1B10FBC6179}"/>
            </a:ext>
          </a:extLst>
        </xdr:cNvPr>
        <xdr:cNvCxnSpPr/>
      </xdr:nvCxnSpPr>
      <xdr:spPr>
        <a:xfrm flipV="1">
          <a:off x="15104427" y="8982347"/>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a:extLst>
            <a:ext uri="{FF2B5EF4-FFF2-40B4-BE49-F238E27FC236}">
              <a16:creationId xmlns:a16="http://schemas.microsoft.com/office/drawing/2014/main" id="{205A30C8-C69B-4B98-9382-F50ADB36E76B}"/>
            </a:ext>
          </a:extLst>
        </xdr:cNvPr>
        <xdr:cNvSpPr txBox="1"/>
      </xdr:nvSpPr>
      <xdr:spPr>
        <a:xfrm>
          <a:off x="15143163"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a:extLst>
            <a:ext uri="{FF2B5EF4-FFF2-40B4-BE49-F238E27FC236}">
              <a16:creationId xmlns:a16="http://schemas.microsoft.com/office/drawing/2014/main" id="{A4D0A849-AAA0-4095-9BC1-30A42285FED5}"/>
            </a:ext>
          </a:extLst>
        </xdr:cNvPr>
        <xdr:cNvCxnSpPr/>
      </xdr:nvCxnSpPr>
      <xdr:spPr>
        <a:xfrm>
          <a:off x="15016163" y="1035612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a:extLst>
            <a:ext uri="{FF2B5EF4-FFF2-40B4-BE49-F238E27FC236}">
              <a16:creationId xmlns:a16="http://schemas.microsoft.com/office/drawing/2014/main" id="{79F6CC04-C250-4529-8C5A-8B47358E22E9}"/>
            </a:ext>
          </a:extLst>
        </xdr:cNvPr>
        <xdr:cNvSpPr txBox="1"/>
      </xdr:nvSpPr>
      <xdr:spPr>
        <a:xfrm>
          <a:off x="15143163" y="8767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a:extLst>
            <a:ext uri="{FF2B5EF4-FFF2-40B4-BE49-F238E27FC236}">
              <a16:creationId xmlns:a16="http://schemas.microsoft.com/office/drawing/2014/main" id="{CA7E0149-FD6E-4C39-97C5-0D527FB49273}"/>
            </a:ext>
          </a:extLst>
        </xdr:cNvPr>
        <xdr:cNvCxnSpPr/>
      </xdr:nvCxnSpPr>
      <xdr:spPr>
        <a:xfrm>
          <a:off x="15016163" y="898234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645" name="【学校施設】&#10;有形固定資産減価償却率平均値テキスト">
          <a:extLst>
            <a:ext uri="{FF2B5EF4-FFF2-40B4-BE49-F238E27FC236}">
              <a16:creationId xmlns:a16="http://schemas.microsoft.com/office/drawing/2014/main" id="{8ECB7622-5B59-42E6-A174-8F445F169A98}"/>
            </a:ext>
          </a:extLst>
        </xdr:cNvPr>
        <xdr:cNvSpPr txBox="1"/>
      </xdr:nvSpPr>
      <xdr:spPr>
        <a:xfrm>
          <a:off x="15143163" y="9567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a:extLst>
            <a:ext uri="{FF2B5EF4-FFF2-40B4-BE49-F238E27FC236}">
              <a16:creationId xmlns:a16="http://schemas.microsoft.com/office/drawing/2014/main" id="{391A87D4-93D5-4639-955A-FCD4711100D1}"/>
            </a:ext>
          </a:extLst>
        </xdr:cNvPr>
        <xdr:cNvSpPr/>
      </xdr:nvSpPr>
      <xdr:spPr>
        <a:xfrm>
          <a:off x="15054263" y="971640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a:extLst>
            <a:ext uri="{FF2B5EF4-FFF2-40B4-BE49-F238E27FC236}">
              <a16:creationId xmlns:a16="http://schemas.microsoft.com/office/drawing/2014/main" id="{9478293C-EA4D-4B24-B57C-B31C737EC7A8}"/>
            </a:ext>
          </a:extLst>
        </xdr:cNvPr>
        <xdr:cNvSpPr/>
      </xdr:nvSpPr>
      <xdr:spPr>
        <a:xfrm>
          <a:off x="14273213" y="969354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a:extLst>
            <a:ext uri="{FF2B5EF4-FFF2-40B4-BE49-F238E27FC236}">
              <a16:creationId xmlns:a16="http://schemas.microsoft.com/office/drawing/2014/main" id="{64856318-435C-4EE7-9B08-08B4FF8F2718}"/>
            </a:ext>
          </a:extLst>
        </xdr:cNvPr>
        <xdr:cNvSpPr/>
      </xdr:nvSpPr>
      <xdr:spPr>
        <a:xfrm>
          <a:off x="13455650" y="966742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9" name="フローチャート: 判断 648">
          <a:extLst>
            <a:ext uri="{FF2B5EF4-FFF2-40B4-BE49-F238E27FC236}">
              <a16:creationId xmlns:a16="http://schemas.microsoft.com/office/drawing/2014/main" id="{67F68B98-DED1-44F1-9BEB-66D8A0D8E9C3}"/>
            </a:ext>
          </a:extLst>
        </xdr:cNvPr>
        <xdr:cNvSpPr/>
      </xdr:nvSpPr>
      <xdr:spPr>
        <a:xfrm>
          <a:off x="12638088" y="965109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0" name="フローチャート: 判断 649">
          <a:extLst>
            <a:ext uri="{FF2B5EF4-FFF2-40B4-BE49-F238E27FC236}">
              <a16:creationId xmlns:a16="http://schemas.microsoft.com/office/drawing/2014/main" id="{637444D5-DCBF-4075-9B09-57225B31DBF9}"/>
            </a:ext>
          </a:extLst>
        </xdr:cNvPr>
        <xdr:cNvSpPr/>
      </xdr:nvSpPr>
      <xdr:spPr>
        <a:xfrm>
          <a:off x="11806238" y="965435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BCBC4D4F-F242-456A-A848-D1AFA0A1E5E4}"/>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680A6C56-E049-4E68-9F67-A8694154366D}"/>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7FFD8BDF-E9D7-48FA-A2DF-B6AA9701406B}"/>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3DC2EFE9-924A-41D4-87F6-739569F2FEA1}"/>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D30D585B-489C-4CD3-90AE-EAEFDB4B9C1F}"/>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656" name="楕円 655">
          <a:extLst>
            <a:ext uri="{FF2B5EF4-FFF2-40B4-BE49-F238E27FC236}">
              <a16:creationId xmlns:a16="http://schemas.microsoft.com/office/drawing/2014/main" id="{57422B1F-F95C-460C-AC6A-E33519E152A9}"/>
            </a:ext>
          </a:extLst>
        </xdr:cNvPr>
        <xdr:cNvSpPr/>
      </xdr:nvSpPr>
      <xdr:spPr>
        <a:xfrm>
          <a:off x="15054263" y="984730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657" name="【学校施設】&#10;有形固定資産減価償却率該当値テキスト">
          <a:extLst>
            <a:ext uri="{FF2B5EF4-FFF2-40B4-BE49-F238E27FC236}">
              <a16:creationId xmlns:a16="http://schemas.microsoft.com/office/drawing/2014/main" id="{0F99E51C-9BDC-4676-B4B5-9E1570C1963F}"/>
            </a:ext>
          </a:extLst>
        </xdr:cNvPr>
        <xdr:cNvSpPr txBox="1"/>
      </xdr:nvSpPr>
      <xdr:spPr>
        <a:xfrm>
          <a:off x="15143163" y="98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105954</xdr:rowOff>
    </xdr:from>
    <xdr:to>
      <xdr:col>81</xdr:col>
      <xdr:colOff>101600</xdr:colOff>
      <xdr:row>61</xdr:row>
      <xdr:rowOff>36104</xdr:rowOff>
    </xdr:to>
    <xdr:sp macro="" textlink="">
      <xdr:nvSpPr>
        <xdr:cNvPr id="658" name="楕円 657">
          <a:extLst>
            <a:ext uri="{FF2B5EF4-FFF2-40B4-BE49-F238E27FC236}">
              <a16:creationId xmlns:a16="http://schemas.microsoft.com/office/drawing/2014/main" id="{84513655-39F3-4B22-B101-A5CE97E68471}"/>
            </a:ext>
          </a:extLst>
        </xdr:cNvPr>
        <xdr:cNvSpPr/>
      </xdr:nvSpPr>
      <xdr:spPr>
        <a:xfrm>
          <a:off x="14273213" y="983097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156754</xdr:rowOff>
    </xdr:from>
    <xdr:to>
      <xdr:col>85</xdr:col>
      <xdr:colOff>127000</xdr:colOff>
      <xdr:row>61</xdr:row>
      <xdr:rowOff>1633</xdr:rowOff>
    </xdr:to>
    <xdr:cxnSp macro="">
      <xdr:nvCxnSpPr>
        <xdr:cNvPr id="659" name="直線コネクタ 658">
          <a:extLst>
            <a:ext uri="{FF2B5EF4-FFF2-40B4-BE49-F238E27FC236}">
              <a16:creationId xmlns:a16="http://schemas.microsoft.com/office/drawing/2014/main" id="{9A16633B-8D5C-43E1-A878-F2106314B371}"/>
            </a:ext>
          </a:extLst>
        </xdr:cNvPr>
        <xdr:cNvCxnSpPr/>
      </xdr:nvCxnSpPr>
      <xdr:spPr>
        <a:xfrm>
          <a:off x="14324013" y="9881779"/>
          <a:ext cx="78105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70031</xdr:rowOff>
    </xdr:from>
    <xdr:to>
      <xdr:col>76</xdr:col>
      <xdr:colOff>165100</xdr:colOff>
      <xdr:row>61</xdr:row>
      <xdr:rowOff>181</xdr:rowOff>
    </xdr:to>
    <xdr:sp macro="" textlink="">
      <xdr:nvSpPr>
        <xdr:cNvPr id="660" name="楕円 659">
          <a:extLst>
            <a:ext uri="{FF2B5EF4-FFF2-40B4-BE49-F238E27FC236}">
              <a16:creationId xmlns:a16="http://schemas.microsoft.com/office/drawing/2014/main" id="{E41C5773-C3F8-46D2-B076-A3A6D629B1A7}"/>
            </a:ext>
          </a:extLst>
        </xdr:cNvPr>
        <xdr:cNvSpPr/>
      </xdr:nvSpPr>
      <xdr:spPr>
        <a:xfrm>
          <a:off x="13455650" y="979505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120831</xdr:rowOff>
    </xdr:from>
    <xdr:to>
      <xdr:col>81</xdr:col>
      <xdr:colOff>50800</xdr:colOff>
      <xdr:row>60</xdr:row>
      <xdr:rowOff>156754</xdr:rowOff>
    </xdr:to>
    <xdr:cxnSp macro="">
      <xdr:nvCxnSpPr>
        <xdr:cNvPr id="661" name="直線コネクタ 660">
          <a:extLst>
            <a:ext uri="{FF2B5EF4-FFF2-40B4-BE49-F238E27FC236}">
              <a16:creationId xmlns:a16="http://schemas.microsoft.com/office/drawing/2014/main" id="{B67F097D-36BA-4E76-B01F-F7875484EEBD}"/>
            </a:ext>
          </a:extLst>
        </xdr:cNvPr>
        <xdr:cNvCxnSpPr/>
      </xdr:nvCxnSpPr>
      <xdr:spPr>
        <a:xfrm>
          <a:off x="13506450" y="9845856"/>
          <a:ext cx="817563"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7983</xdr:rowOff>
    </xdr:from>
    <xdr:to>
      <xdr:col>72</xdr:col>
      <xdr:colOff>38100</xdr:colOff>
      <xdr:row>60</xdr:row>
      <xdr:rowOff>109583</xdr:rowOff>
    </xdr:to>
    <xdr:sp macro="" textlink="">
      <xdr:nvSpPr>
        <xdr:cNvPr id="662" name="楕円 661">
          <a:extLst>
            <a:ext uri="{FF2B5EF4-FFF2-40B4-BE49-F238E27FC236}">
              <a16:creationId xmlns:a16="http://schemas.microsoft.com/office/drawing/2014/main" id="{5148DB1B-0620-4837-96DF-DCE2706436D1}"/>
            </a:ext>
          </a:extLst>
        </xdr:cNvPr>
        <xdr:cNvSpPr/>
      </xdr:nvSpPr>
      <xdr:spPr>
        <a:xfrm>
          <a:off x="12638088" y="973300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58783</xdr:rowOff>
    </xdr:from>
    <xdr:to>
      <xdr:col>76</xdr:col>
      <xdr:colOff>114300</xdr:colOff>
      <xdr:row>60</xdr:row>
      <xdr:rowOff>120831</xdr:rowOff>
    </xdr:to>
    <xdr:cxnSp macro="">
      <xdr:nvCxnSpPr>
        <xdr:cNvPr id="663" name="直線コネクタ 662">
          <a:extLst>
            <a:ext uri="{FF2B5EF4-FFF2-40B4-BE49-F238E27FC236}">
              <a16:creationId xmlns:a16="http://schemas.microsoft.com/office/drawing/2014/main" id="{054483EC-493E-4A46-9A52-BBFAF1D039BF}"/>
            </a:ext>
          </a:extLst>
        </xdr:cNvPr>
        <xdr:cNvCxnSpPr/>
      </xdr:nvCxnSpPr>
      <xdr:spPr>
        <a:xfrm>
          <a:off x="12688888" y="9783808"/>
          <a:ext cx="817562"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24312</xdr:rowOff>
    </xdr:from>
    <xdr:to>
      <xdr:col>67</xdr:col>
      <xdr:colOff>101600</xdr:colOff>
      <xdr:row>60</xdr:row>
      <xdr:rowOff>125912</xdr:rowOff>
    </xdr:to>
    <xdr:sp macro="" textlink="">
      <xdr:nvSpPr>
        <xdr:cNvPr id="664" name="楕円 663">
          <a:extLst>
            <a:ext uri="{FF2B5EF4-FFF2-40B4-BE49-F238E27FC236}">
              <a16:creationId xmlns:a16="http://schemas.microsoft.com/office/drawing/2014/main" id="{00D83FE5-E57F-4798-BD57-9A580E384DD9}"/>
            </a:ext>
          </a:extLst>
        </xdr:cNvPr>
        <xdr:cNvSpPr/>
      </xdr:nvSpPr>
      <xdr:spPr>
        <a:xfrm>
          <a:off x="11806238" y="97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58783</xdr:rowOff>
    </xdr:from>
    <xdr:to>
      <xdr:col>71</xdr:col>
      <xdr:colOff>177800</xdr:colOff>
      <xdr:row>60</xdr:row>
      <xdr:rowOff>75112</xdr:rowOff>
    </xdr:to>
    <xdr:cxnSp macro="">
      <xdr:nvCxnSpPr>
        <xdr:cNvPr id="665" name="直線コネクタ 664">
          <a:extLst>
            <a:ext uri="{FF2B5EF4-FFF2-40B4-BE49-F238E27FC236}">
              <a16:creationId xmlns:a16="http://schemas.microsoft.com/office/drawing/2014/main" id="{AEF6A487-F0A7-4480-9AC8-68126970A5D3}"/>
            </a:ext>
          </a:extLst>
        </xdr:cNvPr>
        <xdr:cNvCxnSpPr/>
      </xdr:nvCxnSpPr>
      <xdr:spPr>
        <a:xfrm flipV="1">
          <a:off x="11857038" y="9783808"/>
          <a:ext cx="8318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66" name="n_1aveValue【学校施設】&#10;有形固定資産減価償却率">
          <a:extLst>
            <a:ext uri="{FF2B5EF4-FFF2-40B4-BE49-F238E27FC236}">
              <a16:creationId xmlns:a16="http://schemas.microsoft.com/office/drawing/2014/main" id="{8BFC74EC-12CD-457B-AE40-69AE65601F13}"/>
            </a:ext>
          </a:extLst>
        </xdr:cNvPr>
        <xdr:cNvSpPr txBox="1"/>
      </xdr:nvSpPr>
      <xdr:spPr>
        <a:xfrm>
          <a:off x="14123044" y="947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667" name="n_2aveValue【学校施設】&#10;有形固定資産減価償却率">
          <a:extLst>
            <a:ext uri="{FF2B5EF4-FFF2-40B4-BE49-F238E27FC236}">
              <a16:creationId xmlns:a16="http://schemas.microsoft.com/office/drawing/2014/main" id="{8B9B1C69-444E-48F5-98B2-C502DF730E92}"/>
            </a:ext>
          </a:extLst>
        </xdr:cNvPr>
        <xdr:cNvSpPr txBox="1"/>
      </xdr:nvSpPr>
      <xdr:spPr>
        <a:xfrm>
          <a:off x="13318182" y="9452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668" name="n_3aveValue【学校施設】&#10;有形固定資産減価償却率">
          <a:extLst>
            <a:ext uri="{FF2B5EF4-FFF2-40B4-BE49-F238E27FC236}">
              <a16:creationId xmlns:a16="http://schemas.microsoft.com/office/drawing/2014/main" id="{3EB2D541-29E0-452F-B3B7-F6D47ABAF534}"/>
            </a:ext>
          </a:extLst>
        </xdr:cNvPr>
        <xdr:cNvSpPr txBox="1"/>
      </xdr:nvSpPr>
      <xdr:spPr>
        <a:xfrm>
          <a:off x="12500619" y="94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669" name="n_4aveValue【学校施設】&#10;有形固定資産減価償却率">
          <a:extLst>
            <a:ext uri="{FF2B5EF4-FFF2-40B4-BE49-F238E27FC236}">
              <a16:creationId xmlns:a16="http://schemas.microsoft.com/office/drawing/2014/main" id="{2BD09901-7BF0-4094-B908-1F316510766B}"/>
            </a:ext>
          </a:extLst>
        </xdr:cNvPr>
        <xdr:cNvSpPr txBox="1"/>
      </xdr:nvSpPr>
      <xdr:spPr>
        <a:xfrm>
          <a:off x="11668769" y="943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27231</xdr:rowOff>
    </xdr:from>
    <xdr:ext cx="405111" cy="259045"/>
    <xdr:sp macro="" textlink="">
      <xdr:nvSpPr>
        <xdr:cNvPr id="670" name="n_1mainValue【学校施設】&#10;有形固定資産減価償却率">
          <a:extLst>
            <a:ext uri="{FF2B5EF4-FFF2-40B4-BE49-F238E27FC236}">
              <a16:creationId xmlns:a16="http://schemas.microsoft.com/office/drawing/2014/main" id="{22E0143C-B67C-48C9-9D6D-468154E35B49}"/>
            </a:ext>
          </a:extLst>
        </xdr:cNvPr>
        <xdr:cNvSpPr txBox="1"/>
      </xdr:nvSpPr>
      <xdr:spPr>
        <a:xfrm>
          <a:off x="14123044" y="991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162758</xdr:rowOff>
    </xdr:from>
    <xdr:ext cx="405111" cy="259045"/>
    <xdr:sp macro="" textlink="">
      <xdr:nvSpPr>
        <xdr:cNvPr id="671" name="n_2mainValue【学校施設】&#10;有形固定資産減価償却率">
          <a:extLst>
            <a:ext uri="{FF2B5EF4-FFF2-40B4-BE49-F238E27FC236}">
              <a16:creationId xmlns:a16="http://schemas.microsoft.com/office/drawing/2014/main" id="{6666D9DB-50E5-46BC-92F5-014D7BA6BAD3}"/>
            </a:ext>
          </a:extLst>
        </xdr:cNvPr>
        <xdr:cNvSpPr txBox="1"/>
      </xdr:nvSpPr>
      <xdr:spPr>
        <a:xfrm>
          <a:off x="13318182" y="988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672" name="n_3mainValue【学校施設】&#10;有形固定資産減価償却率">
          <a:extLst>
            <a:ext uri="{FF2B5EF4-FFF2-40B4-BE49-F238E27FC236}">
              <a16:creationId xmlns:a16="http://schemas.microsoft.com/office/drawing/2014/main" id="{1AC938DC-D40A-43EA-81F5-5D03C843FA13}"/>
            </a:ext>
          </a:extLst>
        </xdr:cNvPr>
        <xdr:cNvSpPr txBox="1"/>
      </xdr:nvSpPr>
      <xdr:spPr>
        <a:xfrm>
          <a:off x="12500619" y="98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673" name="n_4mainValue【学校施設】&#10;有形固定資産減価償却率">
          <a:extLst>
            <a:ext uri="{FF2B5EF4-FFF2-40B4-BE49-F238E27FC236}">
              <a16:creationId xmlns:a16="http://schemas.microsoft.com/office/drawing/2014/main" id="{CAF8CB30-0F81-4380-89F1-9237919492D6}"/>
            </a:ext>
          </a:extLst>
        </xdr:cNvPr>
        <xdr:cNvSpPr txBox="1"/>
      </xdr:nvSpPr>
      <xdr:spPr>
        <a:xfrm>
          <a:off x="11668769" y="9842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9ADED2A3-0155-4AF8-A5C5-8095DC6068C2}"/>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DF1D925E-554D-450F-A66A-1288AEA4BAFC}"/>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F1ABA923-3002-43FA-AE19-ACF2CB5A1FB5}"/>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5BE19E2B-1637-4FE0-87FB-D8DECA0FE3C9}"/>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411045D4-5119-4175-A864-5DA18D01D71D}"/>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A44DAFEC-C745-4DF6-8051-DD812EDE0EFF}"/>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460D6592-5AEF-468F-8169-FBBAA77071FF}"/>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C6D01809-94ED-4ABA-9EF3-FF2DE225DC88}"/>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B9465153-6FAE-4B33-8526-5931B3744356}"/>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0B376BCF-47BC-40B5-BB11-A62AC59C134B}"/>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a:extLst>
            <a:ext uri="{FF2B5EF4-FFF2-40B4-BE49-F238E27FC236}">
              <a16:creationId xmlns:a16="http://schemas.microsoft.com/office/drawing/2014/main" id="{C0B0BAE8-EC3F-4CB0-A2AA-C33A4BE1CD71}"/>
            </a:ext>
          </a:extLst>
        </xdr:cNvPr>
        <xdr:cNvSpPr txBox="1"/>
      </xdr:nvSpPr>
      <xdr:spPr>
        <a:xfrm>
          <a:off x="1649208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a:extLst>
            <a:ext uri="{FF2B5EF4-FFF2-40B4-BE49-F238E27FC236}">
              <a16:creationId xmlns:a16="http://schemas.microsoft.com/office/drawing/2014/main" id="{5DE8F8EE-D7A5-4FEF-BE01-E1486D70DF4D}"/>
            </a:ext>
          </a:extLst>
        </xdr:cNvPr>
        <xdr:cNvCxnSpPr/>
      </xdr:nvCxnSpPr>
      <xdr:spPr>
        <a:xfrm>
          <a:off x="1691640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a:extLst>
            <a:ext uri="{FF2B5EF4-FFF2-40B4-BE49-F238E27FC236}">
              <a16:creationId xmlns:a16="http://schemas.microsoft.com/office/drawing/2014/main" id="{A1A73694-AE24-441F-A17D-B5A17A30FCE2}"/>
            </a:ext>
          </a:extLst>
        </xdr:cNvPr>
        <xdr:cNvSpPr txBox="1"/>
      </xdr:nvSpPr>
      <xdr:spPr>
        <a:xfrm>
          <a:off x="1649208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a:extLst>
            <a:ext uri="{FF2B5EF4-FFF2-40B4-BE49-F238E27FC236}">
              <a16:creationId xmlns:a16="http://schemas.microsoft.com/office/drawing/2014/main" id="{66B2470F-1DC0-4DC6-A4F4-7315FB8DFE4C}"/>
            </a:ext>
          </a:extLst>
        </xdr:cNvPr>
        <xdr:cNvCxnSpPr/>
      </xdr:nvCxnSpPr>
      <xdr:spPr>
        <a:xfrm>
          <a:off x="1691640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a:extLst>
            <a:ext uri="{FF2B5EF4-FFF2-40B4-BE49-F238E27FC236}">
              <a16:creationId xmlns:a16="http://schemas.microsoft.com/office/drawing/2014/main" id="{09657BE2-40D3-4332-A9DA-A2C0D4F26AF8}"/>
            </a:ext>
          </a:extLst>
        </xdr:cNvPr>
        <xdr:cNvSpPr txBox="1"/>
      </xdr:nvSpPr>
      <xdr:spPr>
        <a:xfrm>
          <a:off x="16492084"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a:extLst>
            <a:ext uri="{FF2B5EF4-FFF2-40B4-BE49-F238E27FC236}">
              <a16:creationId xmlns:a16="http://schemas.microsoft.com/office/drawing/2014/main" id="{4DAF034A-0646-4768-B94F-CE3B04C9A0CB}"/>
            </a:ext>
          </a:extLst>
        </xdr:cNvPr>
        <xdr:cNvCxnSpPr/>
      </xdr:nvCxnSpPr>
      <xdr:spPr>
        <a:xfrm>
          <a:off x="1691640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a:extLst>
            <a:ext uri="{FF2B5EF4-FFF2-40B4-BE49-F238E27FC236}">
              <a16:creationId xmlns:a16="http://schemas.microsoft.com/office/drawing/2014/main" id="{4E985348-7264-4094-A6B7-FDADEB170B84}"/>
            </a:ext>
          </a:extLst>
        </xdr:cNvPr>
        <xdr:cNvSpPr txBox="1"/>
      </xdr:nvSpPr>
      <xdr:spPr>
        <a:xfrm>
          <a:off x="16492084"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a:extLst>
            <a:ext uri="{FF2B5EF4-FFF2-40B4-BE49-F238E27FC236}">
              <a16:creationId xmlns:a16="http://schemas.microsoft.com/office/drawing/2014/main" id="{10F51E08-803C-4EC8-8609-88EDF54CE792}"/>
            </a:ext>
          </a:extLst>
        </xdr:cNvPr>
        <xdr:cNvCxnSpPr/>
      </xdr:nvCxnSpPr>
      <xdr:spPr>
        <a:xfrm>
          <a:off x="1691640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a:extLst>
            <a:ext uri="{FF2B5EF4-FFF2-40B4-BE49-F238E27FC236}">
              <a16:creationId xmlns:a16="http://schemas.microsoft.com/office/drawing/2014/main" id="{4F5200E7-CD7F-4410-90C5-DC320B87FBC8}"/>
            </a:ext>
          </a:extLst>
        </xdr:cNvPr>
        <xdr:cNvSpPr txBox="1"/>
      </xdr:nvSpPr>
      <xdr:spPr>
        <a:xfrm>
          <a:off x="16492084"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a:extLst>
            <a:ext uri="{FF2B5EF4-FFF2-40B4-BE49-F238E27FC236}">
              <a16:creationId xmlns:a16="http://schemas.microsoft.com/office/drawing/2014/main" id="{6AD1B1C8-C706-4D06-A59C-4351EBEE06E2}"/>
            </a:ext>
          </a:extLst>
        </xdr:cNvPr>
        <xdr:cNvCxnSpPr/>
      </xdr:nvCxnSpPr>
      <xdr:spPr>
        <a:xfrm>
          <a:off x="1691640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a:extLst>
            <a:ext uri="{FF2B5EF4-FFF2-40B4-BE49-F238E27FC236}">
              <a16:creationId xmlns:a16="http://schemas.microsoft.com/office/drawing/2014/main" id="{49EF9B55-E41A-464B-B1A7-D21C8871B720}"/>
            </a:ext>
          </a:extLst>
        </xdr:cNvPr>
        <xdr:cNvSpPr txBox="1"/>
      </xdr:nvSpPr>
      <xdr:spPr>
        <a:xfrm>
          <a:off x="16492084"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a:extLst>
            <a:ext uri="{FF2B5EF4-FFF2-40B4-BE49-F238E27FC236}">
              <a16:creationId xmlns:a16="http://schemas.microsoft.com/office/drawing/2014/main" id="{79627284-3353-4C57-98F4-D1CD121A5039}"/>
            </a:ext>
          </a:extLst>
        </xdr:cNvPr>
        <xdr:cNvCxnSpPr/>
      </xdr:nvCxnSpPr>
      <xdr:spPr>
        <a:xfrm>
          <a:off x="1691640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a:extLst>
            <a:ext uri="{FF2B5EF4-FFF2-40B4-BE49-F238E27FC236}">
              <a16:creationId xmlns:a16="http://schemas.microsoft.com/office/drawing/2014/main" id="{BB6092E4-97E9-4ED7-AA8B-C8DFF6E34688}"/>
            </a:ext>
          </a:extLst>
        </xdr:cNvPr>
        <xdr:cNvSpPr txBox="1"/>
      </xdr:nvSpPr>
      <xdr:spPr>
        <a:xfrm>
          <a:off x="16492084"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a:extLst>
            <a:ext uri="{FF2B5EF4-FFF2-40B4-BE49-F238E27FC236}">
              <a16:creationId xmlns:a16="http://schemas.microsoft.com/office/drawing/2014/main" id="{603F1254-4491-4C74-8B12-7EA5AA55EEB5}"/>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a:extLst>
            <a:ext uri="{FF2B5EF4-FFF2-40B4-BE49-F238E27FC236}">
              <a16:creationId xmlns:a16="http://schemas.microsoft.com/office/drawing/2014/main" id="{0E96462C-25F6-4668-94E2-7D8F3C612F3F}"/>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a:extLst>
            <a:ext uri="{FF2B5EF4-FFF2-40B4-BE49-F238E27FC236}">
              <a16:creationId xmlns:a16="http://schemas.microsoft.com/office/drawing/2014/main" id="{E1B0F584-B652-4345-ABA8-476C3AA8D345}"/>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a:extLst>
            <a:ext uri="{FF2B5EF4-FFF2-40B4-BE49-F238E27FC236}">
              <a16:creationId xmlns:a16="http://schemas.microsoft.com/office/drawing/2014/main" id="{798D728B-7E17-49B8-8621-CDF34F0C03CB}"/>
            </a:ext>
          </a:extLst>
        </xdr:cNvPr>
        <xdr:cNvCxnSpPr/>
      </xdr:nvCxnSpPr>
      <xdr:spPr>
        <a:xfrm flipV="1">
          <a:off x="20503514" y="8988878"/>
          <a:ext cx="0" cy="1314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a:extLst>
            <a:ext uri="{FF2B5EF4-FFF2-40B4-BE49-F238E27FC236}">
              <a16:creationId xmlns:a16="http://schemas.microsoft.com/office/drawing/2014/main" id="{44F51680-16EA-4F9F-9374-BE52A506446A}"/>
            </a:ext>
          </a:extLst>
        </xdr:cNvPr>
        <xdr:cNvSpPr txBox="1"/>
      </xdr:nvSpPr>
      <xdr:spPr>
        <a:xfrm>
          <a:off x="20542250" y="103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a:extLst>
            <a:ext uri="{FF2B5EF4-FFF2-40B4-BE49-F238E27FC236}">
              <a16:creationId xmlns:a16="http://schemas.microsoft.com/office/drawing/2014/main" id="{803796B9-7D18-4783-A8C8-449C4F5D6C7C}"/>
            </a:ext>
          </a:extLst>
        </xdr:cNvPr>
        <xdr:cNvCxnSpPr/>
      </xdr:nvCxnSpPr>
      <xdr:spPr>
        <a:xfrm>
          <a:off x="20429538" y="1030387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a:extLst>
            <a:ext uri="{FF2B5EF4-FFF2-40B4-BE49-F238E27FC236}">
              <a16:creationId xmlns:a16="http://schemas.microsoft.com/office/drawing/2014/main" id="{DB9CD031-F813-44F9-98CF-8947519E6F84}"/>
            </a:ext>
          </a:extLst>
        </xdr:cNvPr>
        <xdr:cNvSpPr txBox="1"/>
      </xdr:nvSpPr>
      <xdr:spPr>
        <a:xfrm>
          <a:off x="20542250" y="877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a:extLst>
            <a:ext uri="{FF2B5EF4-FFF2-40B4-BE49-F238E27FC236}">
              <a16:creationId xmlns:a16="http://schemas.microsoft.com/office/drawing/2014/main" id="{4C55B52D-E09B-45D5-985B-B6E16B971B85}"/>
            </a:ext>
          </a:extLst>
        </xdr:cNvPr>
        <xdr:cNvCxnSpPr/>
      </xdr:nvCxnSpPr>
      <xdr:spPr>
        <a:xfrm>
          <a:off x="20429538" y="898887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705" name="【学校施設】&#10;一人当たり面積平均値テキスト">
          <a:extLst>
            <a:ext uri="{FF2B5EF4-FFF2-40B4-BE49-F238E27FC236}">
              <a16:creationId xmlns:a16="http://schemas.microsoft.com/office/drawing/2014/main" id="{BF44F774-A18A-4B2C-82E7-AE9E7E160121}"/>
            </a:ext>
          </a:extLst>
        </xdr:cNvPr>
        <xdr:cNvSpPr txBox="1"/>
      </xdr:nvSpPr>
      <xdr:spPr>
        <a:xfrm>
          <a:off x="20542250" y="9632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a:extLst>
            <a:ext uri="{FF2B5EF4-FFF2-40B4-BE49-F238E27FC236}">
              <a16:creationId xmlns:a16="http://schemas.microsoft.com/office/drawing/2014/main" id="{1AD83E7F-FEA9-48C2-98A8-0FE04CAE592F}"/>
            </a:ext>
          </a:extLst>
        </xdr:cNvPr>
        <xdr:cNvSpPr/>
      </xdr:nvSpPr>
      <xdr:spPr>
        <a:xfrm>
          <a:off x="20453350" y="965435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a:extLst>
            <a:ext uri="{FF2B5EF4-FFF2-40B4-BE49-F238E27FC236}">
              <a16:creationId xmlns:a16="http://schemas.microsoft.com/office/drawing/2014/main" id="{DC172E27-F3D1-499E-8B1E-4215D68F907A}"/>
            </a:ext>
          </a:extLst>
        </xdr:cNvPr>
        <xdr:cNvSpPr/>
      </xdr:nvSpPr>
      <xdr:spPr>
        <a:xfrm>
          <a:off x="19686588" y="965109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a:extLst>
            <a:ext uri="{FF2B5EF4-FFF2-40B4-BE49-F238E27FC236}">
              <a16:creationId xmlns:a16="http://schemas.microsoft.com/office/drawing/2014/main" id="{5DBAB4D9-9F21-48B6-9C24-9A5159DC3C13}"/>
            </a:ext>
          </a:extLst>
        </xdr:cNvPr>
        <xdr:cNvSpPr/>
      </xdr:nvSpPr>
      <xdr:spPr>
        <a:xfrm>
          <a:off x="18854738" y="966578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9" name="フローチャート: 判断 708">
          <a:extLst>
            <a:ext uri="{FF2B5EF4-FFF2-40B4-BE49-F238E27FC236}">
              <a16:creationId xmlns:a16="http://schemas.microsoft.com/office/drawing/2014/main" id="{9D3EE8D5-3BBC-469F-95E5-9452A33A1147}"/>
            </a:ext>
          </a:extLst>
        </xdr:cNvPr>
        <xdr:cNvSpPr/>
      </xdr:nvSpPr>
      <xdr:spPr>
        <a:xfrm>
          <a:off x="18037175" y="9561149"/>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0" name="フローチャート: 判断 709">
          <a:extLst>
            <a:ext uri="{FF2B5EF4-FFF2-40B4-BE49-F238E27FC236}">
              <a16:creationId xmlns:a16="http://schemas.microsoft.com/office/drawing/2014/main" id="{E7C73830-D4BC-46C7-AE36-63B3189FB9A1}"/>
            </a:ext>
          </a:extLst>
        </xdr:cNvPr>
        <xdr:cNvSpPr/>
      </xdr:nvSpPr>
      <xdr:spPr>
        <a:xfrm>
          <a:off x="17219613" y="961843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8844ED1-74E3-4DB7-8C7C-AC1DABCD9475}"/>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EF82CF73-24B3-425D-AB5B-F061F4F3483C}"/>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ED9991C0-3D58-42B9-BDD4-5EA8E9009A03}"/>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874D8BB3-AF59-4DB0-BC35-54511448DEF3}"/>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299AF78F-82EB-4AEC-A8AE-964BD866035D}"/>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52070</xdr:rowOff>
    </xdr:from>
    <xdr:to>
      <xdr:col>116</xdr:col>
      <xdr:colOff>114300</xdr:colOff>
      <xdr:row>58</xdr:row>
      <xdr:rowOff>153670</xdr:rowOff>
    </xdr:to>
    <xdr:sp macro="" textlink="">
      <xdr:nvSpPr>
        <xdr:cNvPr id="716" name="楕円 715">
          <a:extLst>
            <a:ext uri="{FF2B5EF4-FFF2-40B4-BE49-F238E27FC236}">
              <a16:creationId xmlns:a16="http://schemas.microsoft.com/office/drawing/2014/main" id="{FDA0AEAE-29A7-4D3D-8494-94150E39F71C}"/>
            </a:ext>
          </a:extLst>
        </xdr:cNvPr>
        <xdr:cNvSpPr/>
      </xdr:nvSpPr>
      <xdr:spPr>
        <a:xfrm>
          <a:off x="2045335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74947</xdr:rowOff>
    </xdr:from>
    <xdr:ext cx="469744" cy="259045"/>
    <xdr:sp macro="" textlink="">
      <xdr:nvSpPr>
        <xdr:cNvPr id="717" name="【学校施設】&#10;一人当たり面積該当値テキスト">
          <a:extLst>
            <a:ext uri="{FF2B5EF4-FFF2-40B4-BE49-F238E27FC236}">
              <a16:creationId xmlns:a16="http://schemas.microsoft.com/office/drawing/2014/main" id="{55026D07-9FE8-48C4-9233-32A768446C60}"/>
            </a:ext>
          </a:extLst>
        </xdr:cNvPr>
        <xdr:cNvSpPr txBox="1"/>
      </xdr:nvSpPr>
      <xdr:spPr>
        <a:xfrm>
          <a:off x="20542250" y="931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35741</xdr:rowOff>
    </xdr:from>
    <xdr:to>
      <xdr:col>112</xdr:col>
      <xdr:colOff>38100</xdr:colOff>
      <xdr:row>58</xdr:row>
      <xdr:rowOff>137341</xdr:rowOff>
    </xdr:to>
    <xdr:sp macro="" textlink="">
      <xdr:nvSpPr>
        <xdr:cNvPr id="718" name="楕円 717">
          <a:extLst>
            <a:ext uri="{FF2B5EF4-FFF2-40B4-BE49-F238E27FC236}">
              <a16:creationId xmlns:a16="http://schemas.microsoft.com/office/drawing/2014/main" id="{DF53E95E-444B-4422-BDDA-A92EE749213D}"/>
            </a:ext>
          </a:extLst>
        </xdr:cNvPr>
        <xdr:cNvSpPr/>
      </xdr:nvSpPr>
      <xdr:spPr>
        <a:xfrm>
          <a:off x="19686588" y="943691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86541</xdr:rowOff>
    </xdr:from>
    <xdr:to>
      <xdr:col>116</xdr:col>
      <xdr:colOff>63500</xdr:colOff>
      <xdr:row>58</xdr:row>
      <xdr:rowOff>102870</xdr:rowOff>
    </xdr:to>
    <xdr:cxnSp macro="">
      <xdr:nvCxnSpPr>
        <xdr:cNvPr id="719" name="直線コネクタ 718">
          <a:extLst>
            <a:ext uri="{FF2B5EF4-FFF2-40B4-BE49-F238E27FC236}">
              <a16:creationId xmlns:a16="http://schemas.microsoft.com/office/drawing/2014/main" id="{4E5B91BB-D25A-47C1-9066-322244ABA707}"/>
            </a:ext>
          </a:extLst>
        </xdr:cNvPr>
        <xdr:cNvCxnSpPr/>
      </xdr:nvCxnSpPr>
      <xdr:spPr>
        <a:xfrm>
          <a:off x="19737388" y="9487716"/>
          <a:ext cx="766762"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140244</xdr:rowOff>
    </xdr:from>
    <xdr:to>
      <xdr:col>107</xdr:col>
      <xdr:colOff>101600</xdr:colOff>
      <xdr:row>58</xdr:row>
      <xdr:rowOff>70394</xdr:rowOff>
    </xdr:to>
    <xdr:sp macro="" textlink="">
      <xdr:nvSpPr>
        <xdr:cNvPr id="720" name="楕円 719">
          <a:extLst>
            <a:ext uri="{FF2B5EF4-FFF2-40B4-BE49-F238E27FC236}">
              <a16:creationId xmlns:a16="http://schemas.microsoft.com/office/drawing/2014/main" id="{91D3B979-EA85-42D9-AC98-FF23F7D27569}"/>
            </a:ext>
          </a:extLst>
        </xdr:cNvPr>
        <xdr:cNvSpPr/>
      </xdr:nvSpPr>
      <xdr:spPr>
        <a:xfrm>
          <a:off x="18854738" y="937949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19594</xdr:rowOff>
    </xdr:from>
    <xdr:to>
      <xdr:col>111</xdr:col>
      <xdr:colOff>177800</xdr:colOff>
      <xdr:row>58</xdr:row>
      <xdr:rowOff>86541</xdr:rowOff>
    </xdr:to>
    <xdr:cxnSp macro="">
      <xdr:nvCxnSpPr>
        <xdr:cNvPr id="721" name="直線コネクタ 720">
          <a:extLst>
            <a:ext uri="{FF2B5EF4-FFF2-40B4-BE49-F238E27FC236}">
              <a16:creationId xmlns:a16="http://schemas.microsoft.com/office/drawing/2014/main" id="{D6738457-C505-4277-8D6C-0E8A33040E6C}"/>
            </a:ext>
          </a:extLst>
        </xdr:cNvPr>
        <xdr:cNvCxnSpPr/>
      </xdr:nvCxnSpPr>
      <xdr:spPr>
        <a:xfrm>
          <a:off x="18905538" y="9420769"/>
          <a:ext cx="83185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87993</xdr:rowOff>
    </xdr:from>
    <xdr:to>
      <xdr:col>102</xdr:col>
      <xdr:colOff>165100</xdr:colOff>
      <xdr:row>58</xdr:row>
      <xdr:rowOff>18143</xdr:rowOff>
    </xdr:to>
    <xdr:sp macro="" textlink="">
      <xdr:nvSpPr>
        <xdr:cNvPr id="722" name="楕円 721">
          <a:extLst>
            <a:ext uri="{FF2B5EF4-FFF2-40B4-BE49-F238E27FC236}">
              <a16:creationId xmlns:a16="http://schemas.microsoft.com/office/drawing/2014/main" id="{B9D26AAC-ED27-40C7-8571-4D72AA01FF3F}"/>
            </a:ext>
          </a:extLst>
        </xdr:cNvPr>
        <xdr:cNvSpPr/>
      </xdr:nvSpPr>
      <xdr:spPr>
        <a:xfrm>
          <a:off x="18037175" y="932724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138793</xdr:rowOff>
    </xdr:from>
    <xdr:to>
      <xdr:col>107</xdr:col>
      <xdr:colOff>50800</xdr:colOff>
      <xdr:row>58</xdr:row>
      <xdr:rowOff>19594</xdr:rowOff>
    </xdr:to>
    <xdr:cxnSp macro="">
      <xdr:nvCxnSpPr>
        <xdr:cNvPr id="723" name="直線コネクタ 722">
          <a:extLst>
            <a:ext uri="{FF2B5EF4-FFF2-40B4-BE49-F238E27FC236}">
              <a16:creationId xmlns:a16="http://schemas.microsoft.com/office/drawing/2014/main" id="{900D50B6-22C7-4798-9377-236477EDBE17}"/>
            </a:ext>
          </a:extLst>
        </xdr:cNvPr>
        <xdr:cNvCxnSpPr/>
      </xdr:nvCxnSpPr>
      <xdr:spPr>
        <a:xfrm>
          <a:off x="18087975" y="9378043"/>
          <a:ext cx="817563"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138612</xdr:rowOff>
    </xdr:from>
    <xdr:to>
      <xdr:col>98</xdr:col>
      <xdr:colOff>38100</xdr:colOff>
      <xdr:row>58</xdr:row>
      <xdr:rowOff>68762</xdr:rowOff>
    </xdr:to>
    <xdr:sp macro="" textlink="">
      <xdr:nvSpPr>
        <xdr:cNvPr id="724" name="楕円 723">
          <a:extLst>
            <a:ext uri="{FF2B5EF4-FFF2-40B4-BE49-F238E27FC236}">
              <a16:creationId xmlns:a16="http://schemas.microsoft.com/office/drawing/2014/main" id="{64021E4C-A3C1-47D0-856B-73879085B16D}"/>
            </a:ext>
          </a:extLst>
        </xdr:cNvPr>
        <xdr:cNvSpPr/>
      </xdr:nvSpPr>
      <xdr:spPr>
        <a:xfrm>
          <a:off x="17219613" y="937786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138793</xdr:rowOff>
    </xdr:from>
    <xdr:to>
      <xdr:col>102</xdr:col>
      <xdr:colOff>114300</xdr:colOff>
      <xdr:row>58</xdr:row>
      <xdr:rowOff>17962</xdr:rowOff>
    </xdr:to>
    <xdr:cxnSp macro="">
      <xdr:nvCxnSpPr>
        <xdr:cNvPr id="725" name="直線コネクタ 724">
          <a:extLst>
            <a:ext uri="{FF2B5EF4-FFF2-40B4-BE49-F238E27FC236}">
              <a16:creationId xmlns:a16="http://schemas.microsoft.com/office/drawing/2014/main" id="{732EA583-D091-4739-BA65-7C37189C3098}"/>
            </a:ext>
          </a:extLst>
        </xdr:cNvPr>
        <xdr:cNvCxnSpPr/>
      </xdr:nvCxnSpPr>
      <xdr:spPr>
        <a:xfrm flipV="1">
          <a:off x="17270413" y="9378043"/>
          <a:ext cx="817562"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726" name="n_1aveValue【学校施設】&#10;一人当たり面積">
          <a:extLst>
            <a:ext uri="{FF2B5EF4-FFF2-40B4-BE49-F238E27FC236}">
              <a16:creationId xmlns:a16="http://schemas.microsoft.com/office/drawing/2014/main" id="{B2BDD498-3D8B-44E7-A351-001765D82C72}"/>
            </a:ext>
          </a:extLst>
        </xdr:cNvPr>
        <xdr:cNvSpPr txBox="1"/>
      </xdr:nvSpPr>
      <xdr:spPr>
        <a:xfrm>
          <a:off x="19504102" y="973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27" name="n_2aveValue【学校施設】&#10;一人当たり面積">
          <a:extLst>
            <a:ext uri="{FF2B5EF4-FFF2-40B4-BE49-F238E27FC236}">
              <a16:creationId xmlns:a16="http://schemas.microsoft.com/office/drawing/2014/main" id="{CBDCD137-E193-47ED-B596-70ED00095C58}"/>
            </a:ext>
          </a:extLst>
        </xdr:cNvPr>
        <xdr:cNvSpPr txBox="1"/>
      </xdr:nvSpPr>
      <xdr:spPr>
        <a:xfrm>
          <a:off x="18684952" y="974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728" name="n_3aveValue【学校施設】&#10;一人当たり面積">
          <a:extLst>
            <a:ext uri="{FF2B5EF4-FFF2-40B4-BE49-F238E27FC236}">
              <a16:creationId xmlns:a16="http://schemas.microsoft.com/office/drawing/2014/main" id="{710A0B71-FF61-42B4-A0C5-63D237120148}"/>
            </a:ext>
          </a:extLst>
        </xdr:cNvPr>
        <xdr:cNvSpPr txBox="1"/>
      </xdr:nvSpPr>
      <xdr:spPr>
        <a:xfrm>
          <a:off x="17867390" y="964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729" name="n_4aveValue【学校施設】&#10;一人当たり面積">
          <a:extLst>
            <a:ext uri="{FF2B5EF4-FFF2-40B4-BE49-F238E27FC236}">
              <a16:creationId xmlns:a16="http://schemas.microsoft.com/office/drawing/2014/main" id="{FAAC15A4-0339-4D99-A543-3D6B76882A63}"/>
            </a:ext>
          </a:extLst>
        </xdr:cNvPr>
        <xdr:cNvSpPr txBox="1"/>
      </xdr:nvSpPr>
      <xdr:spPr>
        <a:xfrm>
          <a:off x="17049827" y="971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153868</xdr:rowOff>
    </xdr:from>
    <xdr:ext cx="469744" cy="259045"/>
    <xdr:sp macro="" textlink="">
      <xdr:nvSpPr>
        <xdr:cNvPr id="730" name="n_1mainValue【学校施設】&#10;一人当たり面積">
          <a:extLst>
            <a:ext uri="{FF2B5EF4-FFF2-40B4-BE49-F238E27FC236}">
              <a16:creationId xmlns:a16="http://schemas.microsoft.com/office/drawing/2014/main" id="{5F1D6A52-C72E-4EBF-B7B3-05C6A8405A96}"/>
            </a:ext>
          </a:extLst>
        </xdr:cNvPr>
        <xdr:cNvSpPr txBox="1"/>
      </xdr:nvSpPr>
      <xdr:spPr>
        <a:xfrm>
          <a:off x="19504102" y="923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86921</xdr:rowOff>
    </xdr:from>
    <xdr:ext cx="469744" cy="259045"/>
    <xdr:sp macro="" textlink="">
      <xdr:nvSpPr>
        <xdr:cNvPr id="731" name="n_2mainValue【学校施設】&#10;一人当たり面積">
          <a:extLst>
            <a:ext uri="{FF2B5EF4-FFF2-40B4-BE49-F238E27FC236}">
              <a16:creationId xmlns:a16="http://schemas.microsoft.com/office/drawing/2014/main" id="{C79CCCC8-A77D-4C56-970C-1F1603D8608A}"/>
            </a:ext>
          </a:extLst>
        </xdr:cNvPr>
        <xdr:cNvSpPr txBox="1"/>
      </xdr:nvSpPr>
      <xdr:spPr>
        <a:xfrm>
          <a:off x="18684952" y="916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34670</xdr:rowOff>
    </xdr:from>
    <xdr:ext cx="469744" cy="259045"/>
    <xdr:sp macro="" textlink="">
      <xdr:nvSpPr>
        <xdr:cNvPr id="732" name="n_3mainValue【学校施設】&#10;一人当たり面積">
          <a:extLst>
            <a:ext uri="{FF2B5EF4-FFF2-40B4-BE49-F238E27FC236}">
              <a16:creationId xmlns:a16="http://schemas.microsoft.com/office/drawing/2014/main" id="{47615FA3-0AC7-4BBE-88DA-F8A5F28D4E78}"/>
            </a:ext>
          </a:extLst>
        </xdr:cNvPr>
        <xdr:cNvSpPr txBox="1"/>
      </xdr:nvSpPr>
      <xdr:spPr>
        <a:xfrm>
          <a:off x="17867390" y="9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85289</xdr:rowOff>
    </xdr:from>
    <xdr:ext cx="469744" cy="259045"/>
    <xdr:sp macro="" textlink="">
      <xdr:nvSpPr>
        <xdr:cNvPr id="733" name="n_4mainValue【学校施設】&#10;一人当たり面積">
          <a:extLst>
            <a:ext uri="{FF2B5EF4-FFF2-40B4-BE49-F238E27FC236}">
              <a16:creationId xmlns:a16="http://schemas.microsoft.com/office/drawing/2014/main" id="{954F8F4C-F12F-4DDC-931E-7542BD2BB1A2}"/>
            </a:ext>
          </a:extLst>
        </xdr:cNvPr>
        <xdr:cNvSpPr txBox="1"/>
      </xdr:nvSpPr>
      <xdr:spPr>
        <a:xfrm>
          <a:off x="17049827" y="91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a:extLst>
            <a:ext uri="{FF2B5EF4-FFF2-40B4-BE49-F238E27FC236}">
              <a16:creationId xmlns:a16="http://schemas.microsoft.com/office/drawing/2014/main" id="{19CCB5A2-E683-4573-B2F0-9858257658CC}"/>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a:extLst>
            <a:ext uri="{FF2B5EF4-FFF2-40B4-BE49-F238E27FC236}">
              <a16:creationId xmlns:a16="http://schemas.microsoft.com/office/drawing/2014/main" id="{B3333C1B-2D24-4B5C-90C9-3AA6BC14C2D5}"/>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a:extLst>
            <a:ext uri="{FF2B5EF4-FFF2-40B4-BE49-F238E27FC236}">
              <a16:creationId xmlns:a16="http://schemas.microsoft.com/office/drawing/2014/main" id="{CCCBD229-C2CC-4D7B-A624-0CB7E44FA266}"/>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a:extLst>
            <a:ext uri="{FF2B5EF4-FFF2-40B4-BE49-F238E27FC236}">
              <a16:creationId xmlns:a16="http://schemas.microsoft.com/office/drawing/2014/main" id="{308A2642-06E3-47ED-B892-137AE53DD975}"/>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a:extLst>
            <a:ext uri="{FF2B5EF4-FFF2-40B4-BE49-F238E27FC236}">
              <a16:creationId xmlns:a16="http://schemas.microsoft.com/office/drawing/2014/main" id="{8B000DAD-BBCF-4BC4-88B8-6EFD3E9DA8FC}"/>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a:extLst>
            <a:ext uri="{FF2B5EF4-FFF2-40B4-BE49-F238E27FC236}">
              <a16:creationId xmlns:a16="http://schemas.microsoft.com/office/drawing/2014/main" id="{B86D4553-81AF-4987-9A8D-C65CAF62389F}"/>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a:extLst>
            <a:ext uri="{FF2B5EF4-FFF2-40B4-BE49-F238E27FC236}">
              <a16:creationId xmlns:a16="http://schemas.microsoft.com/office/drawing/2014/main" id="{7B010F35-78AF-4431-9437-165860F0267B}"/>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a:extLst>
            <a:ext uri="{FF2B5EF4-FFF2-40B4-BE49-F238E27FC236}">
              <a16:creationId xmlns:a16="http://schemas.microsoft.com/office/drawing/2014/main" id="{A1B284DF-30BD-43F2-A5A1-735714A6B152}"/>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a:extLst>
            <a:ext uri="{FF2B5EF4-FFF2-40B4-BE49-F238E27FC236}">
              <a16:creationId xmlns:a16="http://schemas.microsoft.com/office/drawing/2014/main" id="{F3887CD1-BE56-4C03-A514-C2D3442EE28A}"/>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a:extLst>
            <a:ext uri="{FF2B5EF4-FFF2-40B4-BE49-F238E27FC236}">
              <a16:creationId xmlns:a16="http://schemas.microsoft.com/office/drawing/2014/main" id="{03188B3F-5ED9-4D91-92A5-846F5D1AD24F}"/>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a:extLst>
            <a:ext uri="{FF2B5EF4-FFF2-40B4-BE49-F238E27FC236}">
              <a16:creationId xmlns:a16="http://schemas.microsoft.com/office/drawing/2014/main" id="{9495F266-0744-4C0C-8210-05EE20B8F949}"/>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a:extLst>
            <a:ext uri="{FF2B5EF4-FFF2-40B4-BE49-F238E27FC236}">
              <a16:creationId xmlns:a16="http://schemas.microsoft.com/office/drawing/2014/main" id="{BD1A22D3-F78E-429C-8F21-D6873E333985}"/>
            </a:ext>
          </a:extLst>
        </xdr:cNvPr>
        <xdr:cNvCxnSpPr/>
      </xdr:nvCxnSpPr>
      <xdr:spPr>
        <a:xfrm>
          <a:off x="11517313"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969FA43A-4ED7-4721-97E9-84ED8334D7ED}"/>
            </a:ext>
          </a:extLst>
        </xdr:cNvPr>
        <xdr:cNvSpPr txBox="1"/>
      </xdr:nvSpPr>
      <xdr:spPr>
        <a:xfrm>
          <a:off x="110929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a:extLst>
            <a:ext uri="{FF2B5EF4-FFF2-40B4-BE49-F238E27FC236}">
              <a16:creationId xmlns:a16="http://schemas.microsoft.com/office/drawing/2014/main" id="{11FDABAA-AFF3-4C6F-8B00-C7B96B424AD4}"/>
            </a:ext>
          </a:extLst>
        </xdr:cNvPr>
        <xdr:cNvCxnSpPr/>
      </xdr:nvCxnSpPr>
      <xdr:spPr>
        <a:xfrm>
          <a:off x="11517313"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a:extLst>
            <a:ext uri="{FF2B5EF4-FFF2-40B4-BE49-F238E27FC236}">
              <a16:creationId xmlns:a16="http://schemas.microsoft.com/office/drawing/2014/main" id="{CC751703-1F28-4837-98C7-E955BA9B39B3}"/>
            </a:ext>
          </a:extLst>
        </xdr:cNvPr>
        <xdr:cNvSpPr txBox="1"/>
      </xdr:nvSpPr>
      <xdr:spPr>
        <a:xfrm>
          <a:off x="11142829"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a:extLst>
            <a:ext uri="{FF2B5EF4-FFF2-40B4-BE49-F238E27FC236}">
              <a16:creationId xmlns:a16="http://schemas.microsoft.com/office/drawing/2014/main" id="{4232FDCE-D817-400D-B55B-A771A8FB2328}"/>
            </a:ext>
          </a:extLst>
        </xdr:cNvPr>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a:extLst>
            <a:ext uri="{FF2B5EF4-FFF2-40B4-BE49-F238E27FC236}">
              <a16:creationId xmlns:a16="http://schemas.microsoft.com/office/drawing/2014/main" id="{ACDCC66B-2212-4CC7-B5D7-CC2905D11AE3}"/>
            </a:ext>
          </a:extLst>
        </xdr:cNvPr>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a:extLst>
            <a:ext uri="{FF2B5EF4-FFF2-40B4-BE49-F238E27FC236}">
              <a16:creationId xmlns:a16="http://schemas.microsoft.com/office/drawing/2014/main" id="{DF1B3EF1-B19F-4BDA-A72E-82CE769F1771}"/>
            </a:ext>
          </a:extLst>
        </xdr:cNvPr>
        <xdr:cNvCxnSpPr/>
      </xdr:nvCxnSpPr>
      <xdr:spPr>
        <a:xfrm>
          <a:off x="11517313"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a:extLst>
            <a:ext uri="{FF2B5EF4-FFF2-40B4-BE49-F238E27FC236}">
              <a16:creationId xmlns:a16="http://schemas.microsoft.com/office/drawing/2014/main" id="{CE52D86B-7509-4D25-A093-CCA191FA28DD}"/>
            </a:ext>
          </a:extLst>
        </xdr:cNvPr>
        <xdr:cNvSpPr txBox="1"/>
      </xdr:nvSpPr>
      <xdr:spPr>
        <a:xfrm>
          <a:off x="11142829"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a:extLst>
            <a:ext uri="{FF2B5EF4-FFF2-40B4-BE49-F238E27FC236}">
              <a16:creationId xmlns:a16="http://schemas.microsoft.com/office/drawing/2014/main" id="{26AE6617-DE21-4375-9BEC-A62D3A56E2D9}"/>
            </a:ext>
          </a:extLst>
        </xdr:cNvPr>
        <xdr:cNvCxnSpPr/>
      </xdr:nvCxnSpPr>
      <xdr:spPr>
        <a:xfrm>
          <a:off x="11517313"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a:extLst>
            <a:ext uri="{FF2B5EF4-FFF2-40B4-BE49-F238E27FC236}">
              <a16:creationId xmlns:a16="http://schemas.microsoft.com/office/drawing/2014/main" id="{2665D8A0-10D2-47A6-9405-2E9E94A3C085}"/>
            </a:ext>
          </a:extLst>
        </xdr:cNvPr>
        <xdr:cNvSpPr txBox="1"/>
      </xdr:nvSpPr>
      <xdr:spPr>
        <a:xfrm>
          <a:off x="11142829"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a:extLst>
            <a:ext uri="{FF2B5EF4-FFF2-40B4-BE49-F238E27FC236}">
              <a16:creationId xmlns:a16="http://schemas.microsoft.com/office/drawing/2014/main" id="{31B02096-51ED-411F-B1CF-E28EADF9B963}"/>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a:extLst>
            <a:ext uri="{FF2B5EF4-FFF2-40B4-BE49-F238E27FC236}">
              <a16:creationId xmlns:a16="http://schemas.microsoft.com/office/drawing/2014/main" id="{DA9CB46C-9346-4C7A-88B7-B404518C5382}"/>
            </a:ext>
          </a:extLst>
        </xdr:cNvPr>
        <xdr:cNvSpPr txBox="1"/>
      </xdr:nvSpPr>
      <xdr:spPr>
        <a:xfrm>
          <a:off x="11206949"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EAB87882-1BD6-4C6B-A5F3-38D91096DB3C}"/>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a:extLst>
            <a:ext uri="{FF2B5EF4-FFF2-40B4-BE49-F238E27FC236}">
              <a16:creationId xmlns:a16="http://schemas.microsoft.com/office/drawing/2014/main" id="{EE4ACF86-9A0B-4211-A43A-885EA534BEE1}"/>
            </a:ext>
          </a:extLst>
        </xdr:cNvPr>
        <xdr:cNvCxnSpPr/>
      </xdr:nvCxnSpPr>
      <xdr:spPr>
        <a:xfrm flipV="1">
          <a:off x="15104427" y="126777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a:extLst>
            <a:ext uri="{FF2B5EF4-FFF2-40B4-BE49-F238E27FC236}">
              <a16:creationId xmlns:a16="http://schemas.microsoft.com/office/drawing/2014/main" id="{C4384A36-84F0-4AF3-A40A-79A5E0612B56}"/>
            </a:ext>
          </a:extLst>
        </xdr:cNvPr>
        <xdr:cNvSpPr txBox="1"/>
      </xdr:nvSpPr>
      <xdr:spPr>
        <a:xfrm>
          <a:off x="15143163" y="1405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a:extLst>
            <a:ext uri="{FF2B5EF4-FFF2-40B4-BE49-F238E27FC236}">
              <a16:creationId xmlns:a16="http://schemas.microsoft.com/office/drawing/2014/main" id="{271B6CE7-CF8A-4CE8-AD3A-409DCA3CAA47}"/>
            </a:ext>
          </a:extLst>
        </xdr:cNvPr>
        <xdr:cNvCxnSpPr/>
      </xdr:nvCxnSpPr>
      <xdr:spPr>
        <a:xfrm>
          <a:off x="15016163" y="140493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a:extLst>
            <a:ext uri="{FF2B5EF4-FFF2-40B4-BE49-F238E27FC236}">
              <a16:creationId xmlns:a16="http://schemas.microsoft.com/office/drawing/2014/main" id="{529E0E5E-C104-4354-9E72-CD15D9745BFF}"/>
            </a:ext>
          </a:extLst>
        </xdr:cNvPr>
        <xdr:cNvSpPr txBox="1"/>
      </xdr:nvSpPr>
      <xdr:spPr>
        <a:xfrm>
          <a:off x="15143163" y="1247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a:extLst>
            <a:ext uri="{FF2B5EF4-FFF2-40B4-BE49-F238E27FC236}">
              <a16:creationId xmlns:a16="http://schemas.microsoft.com/office/drawing/2014/main" id="{8A4D1CB0-DF67-44CA-9014-B081754F82EA}"/>
            </a:ext>
          </a:extLst>
        </xdr:cNvPr>
        <xdr:cNvCxnSpPr/>
      </xdr:nvCxnSpPr>
      <xdr:spPr>
        <a:xfrm>
          <a:off x="15016163" y="126777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63" name="【児童館】&#10;有形固定資産減価償却率平均値テキスト">
          <a:extLst>
            <a:ext uri="{FF2B5EF4-FFF2-40B4-BE49-F238E27FC236}">
              <a16:creationId xmlns:a16="http://schemas.microsoft.com/office/drawing/2014/main" id="{AF1AA3C0-4BB1-4060-9787-A61C26590082}"/>
            </a:ext>
          </a:extLst>
        </xdr:cNvPr>
        <xdr:cNvSpPr txBox="1"/>
      </xdr:nvSpPr>
      <xdr:spPr>
        <a:xfrm>
          <a:off x="15143163" y="13162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a:extLst>
            <a:ext uri="{FF2B5EF4-FFF2-40B4-BE49-F238E27FC236}">
              <a16:creationId xmlns:a16="http://schemas.microsoft.com/office/drawing/2014/main" id="{E5D93390-8076-49CB-8276-6A2EEA094254}"/>
            </a:ext>
          </a:extLst>
        </xdr:cNvPr>
        <xdr:cNvSpPr/>
      </xdr:nvSpPr>
      <xdr:spPr>
        <a:xfrm>
          <a:off x="15054263"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a:extLst>
            <a:ext uri="{FF2B5EF4-FFF2-40B4-BE49-F238E27FC236}">
              <a16:creationId xmlns:a16="http://schemas.microsoft.com/office/drawing/2014/main" id="{CFCD276E-55CC-42A9-8D98-FF5360A75BA8}"/>
            </a:ext>
          </a:extLst>
        </xdr:cNvPr>
        <xdr:cNvSpPr/>
      </xdr:nvSpPr>
      <xdr:spPr>
        <a:xfrm>
          <a:off x="14273213" y="132727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a:extLst>
            <a:ext uri="{FF2B5EF4-FFF2-40B4-BE49-F238E27FC236}">
              <a16:creationId xmlns:a16="http://schemas.microsoft.com/office/drawing/2014/main" id="{6C1EB00B-E1CF-457C-A12B-7918481F772C}"/>
            </a:ext>
          </a:extLst>
        </xdr:cNvPr>
        <xdr:cNvSpPr/>
      </xdr:nvSpPr>
      <xdr:spPr>
        <a:xfrm>
          <a:off x="13455650" y="132765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7" name="フローチャート: 判断 766">
          <a:extLst>
            <a:ext uri="{FF2B5EF4-FFF2-40B4-BE49-F238E27FC236}">
              <a16:creationId xmlns:a16="http://schemas.microsoft.com/office/drawing/2014/main" id="{76EDB12C-F1F9-4FAA-A695-20A2BAA7B181}"/>
            </a:ext>
          </a:extLst>
        </xdr:cNvPr>
        <xdr:cNvSpPr/>
      </xdr:nvSpPr>
      <xdr:spPr>
        <a:xfrm>
          <a:off x="12638088" y="1324991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a:extLst>
            <a:ext uri="{FF2B5EF4-FFF2-40B4-BE49-F238E27FC236}">
              <a16:creationId xmlns:a16="http://schemas.microsoft.com/office/drawing/2014/main" id="{56C4A9E1-4072-4EA1-8ADC-E08425556357}"/>
            </a:ext>
          </a:extLst>
        </xdr:cNvPr>
        <xdr:cNvSpPr/>
      </xdr:nvSpPr>
      <xdr:spPr>
        <a:xfrm>
          <a:off x="11806238" y="1325753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A711A3C8-EE3B-4510-BEC9-7A184135286B}"/>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3F808662-8706-4D1E-BAB2-0D6A4A196DB7}"/>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5C622063-4634-4457-83FC-04794FBA2D0E}"/>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27816A87-BC04-4716-8553-11761B7D09E8}"/>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61562005-75DF-4096-A278-FB54AB35F928}"/>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52070</xdr:rowOff>
    </xdr:from>
    <xdr:to>
      <xdr:col>85</xdr:col>
      <xdr:colOff>177800</xdr:colOff>
      <xdr:row>84</xdr:row>
      <xdr:rowOff>153670</xdr:rowOff>
    </xdr:to>
    <xdr:sp macro="" textlink="">
      <xdr:nvSpPr>
        <xdr:cNvPr id="774" name="楕円 773">
          <a:extLst>
            <a:ext uri="{FF2B5EF4-FFF2-40B4-BE49-F238E27FC236}">
              <a16:creationId xmlns:a16="http://schemas.microsoft.com/office/drawing/2014/main" id="{94AAFD86-53FF-46D5-A19B-6CC02135DC2F}"/>
            </a:ext>
          </a:extLst>
        </xdr:cNvPr>
        <xdr:cNvSpPr/>
      </xdr:nvSpPr>
      <xdr:spPr>
        <a:xfrm>
          <a:off x="15054263"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30497</xdr:rowOff>
    </xdr:from>
    <xdr:ext cx="405111" cy="259045"/>
    <xdr:sp macro="" textlink="">
      <xdr:nvSpPr>
        <xdr:cNvPr id="775" name="【児童館】&#10;有形固定資産減価償却率該当値テキスト">
          <a:extLst>
            <a:ext uri="{FF2B5EF4-FFF2-40B4-BE49-F238E27FC236}">
              <a16:creationId xmlns:a16="http://schemas.microsoft.com/office/drawing/2014/main" id="{1DD525D8-1ADA-4FAD-ADD0-512B7D6B940D}"/>
            </a:ext>
          </a:extLst>
        </xdr:cNvPr>
        <xdr:cNvSpPr txBox="1"/>
      </xdr:nvSpPr>
      <xdr:spPr>
        <a:xfrm>
          <a:off x="15143163" y="1364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6350</xdr:rowOff>
    </xdr:from>
    <xdr:to>
      <xdr:col>81</xdr:col>
      <xdr:colOff>101600</xdr:colOff>
      <xdr:row>84</xdr:row>
      <xdr:rowOff>107950</xdr:rowOff>
    </xdr:to>
    <xdr:sp macro="" textlink="">
      <xdr:nvSpPr>
        <xdr:cNvPr id="776" name="楕円 775">
          <a:extLst>
            <a:ext uri="{FF2B5EF4-FFF2-40B4-BE49-F238E27FC236}">
              <a16:creationId xmlns:a16="http://schemas.microsoft.com/office/drawing/2014/main" id="{B47218A9-FD31-41DC-AEFA-FF4FB14E6204}"/>
            </a:ext>
          </a:extLst>
        </xdr:cNvPr>
        <xdr:cNvSpPr/>
      </xdr:nvSpPr>
      <xdr:spPr>
        <a:xfrm>
          <a:off x="14273213"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57150</xdr:rowOff>
    </xdr:from>
    <xdr:to>
      <xdr:col>85</xdr:col>
      <xdr:colOff>127000</xdr:colOff>
      <xdr:row>84</xdr:row>
      <xdr:rowOff>102870</xdr:rowOff>
    </xdr:to>
    <xdr:cxnSp macro="">
      <xdr:nvCxnSpPr>
        <xdr:cNvPr id="777" name="直線コネクタ 776">
          <a:extLst>
            <a:ext uri="{FF2B5EF4-FFF2-40B4-BE49-F238E27FC236}">
              <a16:creationId xmlns:a16="http://schemas.microsoft.com/office/drawing/2014/main" id="{A544683E-FEA0-411C-95B7-C5D06F723121}"/>
            </a:ext>
          </a:extLst>
        </xdr:cNvPr>
        <xdr:cNvCxnSpPr/>
      </xdr:nvCxnSpPr>
      <xdr:spPr>
        <a:xfrm>
          <a:off x="14324013" y="13668375"/>
          <a:ext cx="7810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141605</xdr:rowOff>
    </xdr:from>
    <xdr:to>
      <xdr:col>76</xdr:col>
      <xdr:colOff>165100</xdr:colOff>
      <xdr:row>84</xdr:row>
      <xdr:rowOff>71755</xdr:rowOff>
    </xdr:to>
    <xdr:sp macro="" textlink="">
      <xdr:nvSpPr>
        <xdr:cNvPr id="778" name="楕円 777">
          <a:extLst>
            <a:ext uri="{FF2B5EF4-FFF2-40B4-BE49-F238E27FC236}">
              <a16:creationId xmlns:a16="http://schemas.microsoft.com/office/drawing/2014/main" id="{B2775496-5CEF-4A43-BEDB-CBA4F891B4D8}"/>
            </a:ext>
          </a:extLst>
        </xdr:cNvPr>
        <xdr:cNvSpPr/>
      </xdr:nvSpPr>
      <xdr:spPr>
        <a:xfrm>
          <a:off x="13455650" y="135909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20955</xdr:rowOff>
    </xdr:from>
    <xdr:to>
      <xdr:col>81</xdr:col>
      <xdr:colOff>50800</xdr:colOff>
      <xdr:row>84</xdr:row>
      <xdr:rowOff>57150</xdr:rowOff>
    </xdr:to>
    <xdr:cxnSp macro="">
      <xdr:nvCxnSpPr>
        <xdr:cNvPr id="779" name="直線コネクタ 778">
          <a:extLst>
            <a:ext uri="{FF2B5EF4-FFF2-40B4-BE49-F238E27FC236}">
              <a16:creationId xmlns:a16="http://schemas.microsoft.com/office/drawing/2014/main" id="{C00328C4-536A-4DB8-8820-51FF904D5BDD}"/>
            </a:ext>
          </a:extLst>
        </xdr:cNvPr>
        <xdr:cNvCxnSpPr/>
      </xdr:nvCxnSpPr>
      <xdr:spPr>
        <a:xfrm>
          <a:off x="13506450" y="13632180"/>
          <a:ext cx="817563"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92075</xdr:rowOff>
    </xdr:from>
    <xdr:to>
      <xdr:col>72</xdr:col>
      <xdr:colOff>38100</xdr:colOff>
      <xdr:row>84</xdr:row>
      <xdr:rowOff>22225</xdr:rowOff>
    </xdr:to>
    <xdr:sp macro="" textlink="">
      <xdr:nvSpPr>
        <xdr:cNvPr id="780" name="楕円 779">
          <a:extLst>
            <a:ext uri="{FF2B5EF4-FFF2-40B4-BE49-F238E27FC236}">
              <a16:creationId xmlns:a16="http://schemas.microsoft.com/office/drawing/2014/main" id="{6520EA1D-0627-4607-83F1-9853297DC4CC}"/>
            </a:ext>
          </a:extLst>
        </xdr:cNvPr>
        <xdr:cNvSpPr/>
      </xdr:nvSpPr>
      <xdr:spPr>
        <a:xfrm>
          <a:off x="12638088" y="1354137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142875</xdr:rowOff>
    </xdr:from>
    <xdr:to>
      <xdr:col>76</xdr:col>
      <xdr:colOff>114300</xdr:colOff>
      <xdr:row>84</xdr:row>
      <xdr:rowOff>20955</xdr:rowOff>
    </xdr:to>
    <xdr:cxnSp macro="">
      <xdr:nvCxnSpPr>
        <xdr:cNvPr id="781" name="直線コネクタ 780">
          <a:extLst>
            <a:ext uri="{FF2B5EF4-FFF2-40B4-BE49-F238E27FC236}">
              <a16:creationId xmlns:a16="http://schemas.microsoft.com/office/drawing/2014/main" id="{C24E5499-0E64-4863-9EE9-BE8BA16D0023}"/>
            </a:ext>
          </a:extLst>
        </xdr:cNvPr>
        <xdr:cNvCxnSpPr/>
      </xdr:nvCxnSpPr>
      <xdr:spPr>
        <a:xfrm>
          <a:off x="12688888" y="13592175"/>
          <a:ext cx="817562"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46355</xdr:rowOff>
    </xdr:from>
    <xdr:to>
      <xdr:col>67</xdr:col>
      <xdr:colOff>101600</xdr:colOff>
      <xdr:row>83</xdr:row>
      <xdr:rowOff>147955</xdr:rowOff>
    </xdr:to>
    <xdr:sp macro="" textlink="">
      <xdr:nvSpPr>
        <xdr:cNvPr id="782" name="楕円 781">
          <a:extLst>
            <a:ext uri="{FF2B5EF4-FFF2-40B4-BE49-F238E27FC236}">
              <a16:creationId xmlns:a16="http://schemas.microsoft.com/office/drawing/2014/main" id="{56B7144D-D1D9-479D-902F-3231B67F0CB0}"/>
            </a:ext>
          </a:extLst>
        </xdr:cNvPr>
        <xdr:cNvSpPr/>
      </xdr:nvSpPr>
      <xdr:spPr>
        <a:xfrm>
          <a:off x="11806238"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97155</xdr:rowOff>
    </xdr:from>
    <xdr:to>
      <xdr:col>71</xdr:col>
      <xdr:colOff>177800</xdr:colOff>
      <xdr:row>83</xdr:row>
      <xdr:rowOff>142875</xdr:rowOff>
    </xdr:to>
    <xdr:cxnSp macro="">
      <xdr:nvCxnSpPr>
        <xdr:cNvPr id="783" name="直線コネクタ 782">
          <a:extLst>
            <a:ext uri="{FF2B5EF4-FFF2-40B4-BE49-F238E27FC236}">
              <a16:creationId xmlns:a16="http://schemas.microsoft.com/office/drawing/2014/main" id="{5AFBB62D-A72C-4AED-ABE7-80FD2197F9A6}"/>
            </a:ext>
          </a:extLst>
        </xdr:cNvPr>
        <xdr:cNvCxnSpPr/>
      </xdr:nvCxnSpPr>
      <xdr:spPr>
        <a:xfrm>
          <a:off x="11857038" y="13546455"/>
          <a:ext cx="8318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84" name="n_1aveValue【児童館】&#10;有形固定資産減価償却率">
          <a:extLst>
            <a:ext uri="{FF2B5EF4-FFF2-40B4-BE49-F238E27FC236}">
              <a16:creationId xmlns:a16="http://schemas.microsoft.com/office/drawing/2014/main" id="{8BB78C54-3CCA-47F9-9AC0-03CB8A6E269C}"/>
            </a:ext>
          </a:extLst>
        </xdr:cNvPr>
        <xdr:cNvSpPr txBox="1"/>
      </xdr:nvSpPr>
      <xdr:spPr>
        <a:xfrm>
          <a:off x="14123044" y="1305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785" name="n_2aveValue【児童館】&#10;有形固定資産減価償却率">
          <a:extLst>
            <a:ext uri="{FF2B5EF4-FFF2-40B4-BE49-F238E27FC236}">
              <a16:creationId xmlns:a16="http://schemas.microsoft.com/office/drawing/2014/main" id="{8C62DD2F-4DEB-45B8-82ED-496659B956AF}"/>
            </a:ext>
          </a:extLst>
        </xdr:cNvPr>
        <xdr:cNvSpPr txBox="1"/>
      </xdr:nvSpPr>
      <xdr:spPr>
        <a:xfrm>
          <a:off x="13318182" y="1306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786" name="n_3aveValue【児童館】&#10;有形固定資産減価償却率">
          <a:extLst>
            <a:ext uri="{FF2B5EF4-FFF2-40B4-BE49-F238E27FC236}">
              <a16:creationId xmlns:a16="http://schemas.microsoft.com/office/drawing/2014/main" id="{DFDC0372-13E7-44FE-8943-774D1E387901}"/>
            </a:ext>
          </a:extLst>
        </xdr:cNvPr>
        <xdr:cNvSpPr txBox="1"/>
      </xdr:nvSpPr>
      <xdr:spPr>
        <a:xfrm>
          <a:off x="12500619" y="1303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787" name="n_4aveValue【児童館】&#10;有形固定資産減価償却率">
          <a:extLst>
            <a:ext uri="{FF2B5EF4-FFF2-40B4-BE49-F238E27FC236}">
              <a16:creationId xmlns:a16="http://schemas.microsoft.com/office/drawing/2014/main" id="{7943A839-633E-4134-B473-4B35E21059EA}"/>
            </a:ext>
          </a:extLst>
        </xdr:cNvPr>
        <xdr:cNvSpPr txBox="1"/>
      </xdr:nvSpPr>
      <xdr:spPr>
        <a:xfrm>
          <a:off x="11668769" y="1304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99077</xdr:rowOff>
    </xdr:from>
    <xdr:ext cx="405111" cy="259045"/>
    <xdr:sp macro="" textlink="">
      <xdr:nvSpPr>
        <xdr:cNvPr id="788" name="n_1mainValue【児童館】&#10;有形固定資産減価償却率">
          <a:extLst>
            <a:ext uri="{FF2B5EF4-FFF2-40B4-BE49-F238E27FC236}">
              <a16:creationId xmlns:a16="http://schemas.microsoft.com/office/drawing/2014/main" id="{E782AFA8-1A89-4627-A6E0-178EB0540378}"/>
            </a:ext>
          </a:extLst>
        </xdr:cNvPr>
        <xdr:cNvSpPr txBox="1"/>
      </xdr:nvSpPr>
      <xdr:spPr>
        <a:xfrm>
          <a:off x="14123044" y="1371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62882</xdr:rowOff>
    </xdr:from>
    <xdr:ext cx="405111" cy="259045"/>
    <xdr:sp macro="" textlink="">
      <xdr:nvSpPr>
        <xdr:cNvPr id="789" name="n_2mainValue【児童館】&#10;有形固定資産減価償却率">
          <a:extLst>
            <a:ext uri="{FF2B5EF4-FFF2-40B4-BE49-F238E27FC236}">
              <a16:creationId xmlns:a16="http://schemas.microsoft.com/office/drawing/2014/main" id="{0B727353-FF0D-4749-A67C-5EA93FA3F035}"/>
            </a:ext>
          </a:extLst>
        </xdr:cNvPr>
        <xdr:cNvSpPr txBox="1"/>
      </xdr:nvSpPr>
      <xdr:spPr>
        <a:xfrm>
          <a:off x="13318182" y="1367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13352</xdr:rowOff>
    </xdr:from>
    <xdr:ext cx="405111" cy="259045"/>
    <xdr:sp macro="" textlink="">
      <xdr:nvSpPr>
        <xdr:cNvPr id="790" name="n_3mainValue【児童館】&#10;有形固定資産減価償却率">
          <a:extLst>
            <a:ext uri="{FF2B5EF4-FFF2-40B4-BE49-F238E27FC236}">
              <a16:creationId xmlns:a16="http://schemas.microsoft.com/office/drawing/2014/main" id="{FED71C30-9769-4263-ADC6-B91C91528069}"/>
            </a:ext>
          </a:extLst>
        </xdr:cNvPr>
        <xdr:cNvSpPr txBox="1"/>
      </xdr:nvSpPr>
      <xdr:spPr>
        <a:xfrm>
          <a:off x="12500619"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139082</xdr:rowOff>
    </xdr:from>
    <xdr:ext cx="405111" cy="259045"/>
    <xdr:sp macro="" textlink="">
      <xdr:nvSpPr>
        <xdr:cNvPr id="791" name="n_4mainValue【児童館】&#10;有形固定資産減価償却率">
          <a:extLst>
            <a:ext uri="{FF2B5EF4-FFF2-40B4-BE49-F238E27FC236}">
              <a16:creationId xmlns:a16="http://schemas.microsoft.com/office/drawing/2014/main" id="{05338801-839B-4148-BFDD-E352E8404C3B}"/>
            </a:ext>
          </a:extLst>
        </xdr:cNvPr>
        <xdr:cNvSpPr txBox="1"/>
      </xdr:nvSpPr>
      <xdr:spPr>
        <a:xfrm>
          <a:off x="11668769" y="13588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639229BF-0C90-47D7-9EA0-6DC21674DCC5}"/>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05ED2738-21C0-4ED5-8AA7-4160C689A289}"/>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DB2A64BD-72B7-4DFC-9812-7E02F9C9E7A7}"/>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0917211E-3A81-4A65-B615-DA40FF932E0B}"/>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47925C6F-B7E6-4ADD-9C99-C9E06C1DB935}"/>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B43E3C11-76B6-4A66-AE56-1592E03E08D1}"/>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2CCABE11-1FD6-4556-8906-EF948F22D6EA}"/>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F983AAD9-DE3C-459D-9632-4CC57472DB69}"/>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E299B73D-7528-4D78-A0BE-60DF9D2976BE}"/>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4CAE4C47-20C2-4492-B1AC-023753236878}"/>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a:extLst>
            <a:ext uri="{FF2B5EF4-FFF2-40B4-BE49-F238E27FC236}">
              <a16:creationId xmlns:a16="http://schemas.microsoft.com/office/drawing/2014/main" id="{C71ECB16-79AD-484E-AD28-5F014FE0D980}"/>
            </a:ext>
          </a:extLst>
        </xdr:cNvPr>
        <xdr:cNvCxnSpPr/>
      </xdr:nvCxnSpPr>
      <xdr:spPr>
        <a:xfrm>
          <a:off x="16916400" y="139731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a:extLst>
            <a:ext uri="{FF2B5EF4-FFF2-40B4-BE49-F238E27FC236}">
              <a16:creationId xmlns:a16="http://schemas.microsoft.com/office/drawing/2014/main" id="{0EB8ECB4-56ED-47D7-9403-92D5B8838C5A}"/>
            </a:ext>
          </a:extLst>
        </xdr:cNvPr>
        <xdr:cNvSpPr txBox="1"/>
      </xdr:nvSpPr>
      <xdr:spPr>
        <a:xfrm>
          <a:off x="16492084"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a:extLst>
            <a:ext uri="{FF2B5EF4-FFF2-40B4-BE49-F238E27FC236}">
              <a16:creationId xmlns:a16="http://schemas.microsoft.com/office/drawing/2014/main" id="{2FF0A0B6-FAC1-4044-BAC0-2113AEBB8584}"/>
            </a:ext>
          </a:extLst>
        </xdr:cNvPr>
        <xdr:cNvCxnSpPr/>
      </xdr:nvCxnSpPr>
      <xdr:spPr>
        <a:xfrm>
          <a:off x="16916400" y="13544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a:extLst>
            <a:ext uri="{FF2B5EF4-FFF2-40B4-BE49-F238E27FC236}">
              <a16:creationId xmlns:a16="http://schemas.microsoft.com/office/drawing/2014/main" id="{40816444-BC76-4590-80DA-6490F0CD99FA}"/>
            </a:ext>
          </a:extLst>
        </xdr:cNvPr>
        <xdr:cNvSpPr txBox="1"/>
      </xdr:nvSpPr>
      <xdr:spPr>
        <a:xfrm>
          <a:off x="16492084"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a:extLst>
            <a:ext uri="{FF2B5EF4-FFF2-40B4-BE49-F238E27FC236}">
              <a16:creationId xmlns:a16="http://schemas.microsoft.com/office/drawing/2014/main" id="{B26616FA-119F-4EC7-829B-03BEF877F2FC}"/>
            </a:ext>
          </a:extLst>
        </xdr:cNvPr>
        <xdr:cNvCxnSpPr/>
      </xdr:nvCxnSpPr>
      <xdr:spPr>
        <a:xfrm>
          <a:off x="16916400" y="13115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a:extLst>
            <a:ext uri="{FF2B5EF4-FFF2-40B4-BE49-F238E27FC236}">
              <a16:creationId xmlns:a16="http://schemas.microsoft.com/office/drawing/2014/main" id="{27BA6925-7A09-4CA5-B854-8B1928C67105}"/>
            </a:ext>
          </a:extLst>
        </xdr:cNvPr>
        <xdr:cNvSpPr txBox="1"/>
      </xdr:nvSpPr>
      <xdr:spPr>
        <a:xfrm>
          <a:off x="16492084"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a:extLst>
            <a:ext uri="{FF2B5EF4-FFF2-40B4-BE49-F238E27FC236}">
              <a16:creationId xmlns:a16="http://schemas.microsoft.com/office/drawing/2014/main" id="{59037908-F2FF-4167-BCEB-24ADD819EA12}"/>
            </a:ext>
          </a:extLst>
        </xdr:cNvPr>
        <xdr:cNvCxnSpPr/>
      </xdr:nvCxnSpPr>
      <xdr:spPr>
        <a:xfrm>
          <a:off x="16916400" y="126777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a:extLst>
            <a:ext uri="{FF2B5EF4-FFF2-40B4-BE49-F238E27FC236}">
              <a16:creationId xmlns:a16="http://schemas.microsoft.com/office/drawing/2014/main" id="{7A08CDB6-9203-414E-AD0B-FD2487E1EF07}"/>
            </a:ext>
          </a:extLst>
        </xdr:cNvPr>
        <xdr:cNvSpPr txBox="1"/>
      </xdr:nvSpPr>
      <xdr:spPr>
        <a:xfrm>
          <a:off x="16492084"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a:extLst>
            <a:ext uri="{FF2B5EF4-FFF2-40B4-BE49-F238E27FC236}">
              <a16:creationId xmlns:a16="http://schemas.microsoft.com/office/drawing/2014/main" id="{7EAFBE10-5037-4D44-8412-00B31D537526}"/>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a:extLst>
            <a:ext uri="{FF2B5EF4-FFF2-40B4-BE49-F238E27FC236}">
              <a16:creationId xmlns:a16="http://schemas.microsoft.com/office/drawing/2014/main" id="{30D31AE8-D226-42B7-939B-6DBA76FB8832}"/>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a:extLst>
            <a:ext uri="{FF2B5EF4-FFF2-40B4-BE49-F238E27FC236}">
              <a16:creationId xmlns:a16="http://schemas.microsoft.com/office/drawing/2014/main" id="{9CBCA4A7-1CF0-4358-A59F-94C403F6CF9C}"/>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a:extLst>
            <a:ext uri="{FF2B5EF4-FFF2-40B4-BE49-F238E27FC236}">
              <a16:creationId xmlns:a16="http://schemas.microsoft.com/office/drawing/2014/main" id="{63717A4E-E083-4F36-8E2E-286089689B6D}"/>
            </a:ext>
          </a:extLst>
        </xdr:cNvPr>
        <xdr:cNvCxnSpPr/>
      </xdr:nvCxnSpPr>
      <xdr:spPr>
        <a:xfrm flipV="1">
          <a:off x="20503514" y="12828270"/>
          <a:ext cx="0" cy="1122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a:extLst>
            <a:ext uri="{FF2B5EF4-FFF2-40B4-BE49-F238E27FC236}">
              <a16:creationId xmlns:a16="http://schemas.microsoft.com/office/drawing/2014/main" id="{381D6BBB-3D1D-4A68-9E3B-69ED29636975}"/>
            </a:ext>
          </a:extLst>
        </xdr:cNvPr>
        <xdr:cNvSpPr txBox="1"/>
      </xdr:nvSpPr>
      <xdr:spPr>
        <a:xfrm>
          <a:off x="20542250" y="139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a:extLst>
            <a:ext uri="{FF2B5EF4-FFF2-40B4-BE49-F238E27FC236}">
              <a16:creationId xmlns:a16="http://schemas.microsoft.com/office/drawing/2014/main" id="{3BEFF68E-5803-40FB-B2DB-4209C353F245}"/>
            </a:ext>
          </a:extLst>
        </xdr:cNvPr>
        <xdr:cNvCxnSpPr/>
      </xdr:nvCxnSpPr>
      <xdr:spPr>
        <a:xfrm>
          <a:off x="20429538" y="139503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a:extLst>
            <a:ext uri="{FF2B5EF4-FFF2-40B4-BE49-F238E27FC236}">
              <a16:creationId xmlns:a16="http://schemas.microsoft.com/office/drawing/2014/main" id="{1C202A99-C899-4A89-BC9E-C8274263C641}"/>
            </a:ext>
          </a:extLst>
        </xdr:cNvPr>
        <xdr:cNvSpPr txBox="1"/>
      </xdr:nvSpPr>
      <xdr:spPr>
        <a:xfrm>
          <a:off x="20542250" y="1262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a:extLst>
            <a:ext uri="{FF2B5EF4-FFF2-40B4-BE49-F238E27FC236}">
              <a16:creationId xmlns:a16="http://schemas.microsoft.com/office/drawing/2014/main" id="{81F05905-6256-4353-9E28-06DE2F0537BB}"/>
            </a:ext>
          </a:extLst>
        </xdr:cNvPr>
        <xdr:cNvCxnSpPr/>
      </xdr:nvCxnSpPr>
      <xdr:spPr>
        <a:xfrm>
          <a:off x="20429538" y="1282827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18" name="【児童館】&#10;一人当たり面積平均値テキスト">
          <a:extLst>
            <a:ext uri="{FF2B5EF4-FFF2-40B4-BE49-F238E27FC236}">
              <a16:creationId xmlns:a16="http://schemas.microsoft.com/office/drawing/2014/main" id="{8C96A27F-1CF9-4303-B995-F0DFB77487E4}"/>
            </a:ext>
          </a:extLst>
        </xdr:cNvPr>
        <xdr:cNvSpPr txBox="1"/>
      </xdr:nvSpPr>
      <xdr:spPr>
        <a:xfrm>
          <a:off x="20542250" y="13622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a:extLst>
            <a:ext uri="{FF2B5EF4-FFF2-40B4-BE49-F238E27FC236}">
              <a16:creationId xmlns:a16="http://schemas.microsoft.com/office/drawing/2014/main" id="{F5C72EFA-FEBB-4ACE-ABF6-A1B28D392978}"/>
            </a:ext>
          </a:extLst>
        </xdr:cNvPr>
        <xdr:cNvSpPr/>
      </xdr:nvSpPr>
      <xdr:spPr>
        <a:xfrm>
          <a:off x="20453350" y="1364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a:extLst>
            <a:ext uri="{FF2B5EF4-FFF2-40B4-BE49-F238E27FC236}">
              <a16:creationId xmlns:a16="http://schemas.microsoft.com/office/drawing/2014/main" id="{EC70DCAE-7EB9-475D-B643-1F791406BB8C}"/>
            </a:ext>
          </a:extLst>
        </xdr:cNvPr>
        <xdr:cNvSpPr/>
      </xdr:nvSpPr>
      <xdr:spPr>
        <a:xfrm>
          <a:off x="19686588" y="1360805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a:extLst>
            <a:ext uri="{FF2B5EF4-FFF2-40B4-BE49-F238E27FC236}">
              <a16:creationId xmlns:a16="http://schemas.microsoft.com/office/drawing/2014/main" id="{950197CB-EEC4-4C6A-B12F-C466603EFEE9}"/>
            </a:ext>
          </a:extLst>
        </xdr:cNvPr>
        <xdr:cNvSpPr/>
      </xdr:nvSpPr>
      <xdr:spPr>
        <a:xfrm>
          <a:off x="18854738" y="1364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2" name="フローチャート: 判断 821">
          <a:extLst>
            <a:ext uri="{FF2B5EF4-FFF2-40B4-BE49-F238E27FC236}">
              <a16:creationId xmlns:a16="http://schemas.microsoft.com/office/drawing/2014/main" id="{14EF2141-DECB-467A-BB3B-F85759BBB270}"/>
            </a:ext>
          </a:extLst>
        </xdr:cNvPr>
        <xdr:cNvSpPr/>
      </xdr:nvSpPr>
      <xdr:spPr>
        <a:xfrm>
          <a:off x="18037175" y="1362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a:extLst>
            <a:ext uri="{FF2B5EF4-FFF2-40B4-BE49-F238E27FC236}">
              <a16:creationId xmlns:a16="http://schemas.microsoft.com/office/drawing/2014/main" id="{ECB1903B-EE4C-4D49-AFF1-AA8C74222323}"/>
            </a:ext>
          </a:extLst>
        </xdr:cNvPr>
        <xdr:cNvSpPr/>
      </xdr:nvSpPr>
      <xdr:spPr>
        <a:xfrm>
          <a:off x="17219613" y="1366710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F5FF1466-3F00-44EF-85D4-37161E79C7B1}"/>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5F689DCB-298B-420B-8BC5-B2ABCDC89042}"/>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DFCC7226-F9BC-46F0-8017-580BFC7C8906}"/>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2879E15B-1A34-401D-BC68-B028C50F9441}"/>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5CC01941-BDE4-471E-BD67-E3BCD961ECAB}"/>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829" name="楕円 828">
          <a:extLst>
            <a:ext uri="{FF2B5EF4-FFF2-40B4-BE49-F238E27FC236}">
              <a16:creationId xmlns:a16="http://schemas.microsoft.com/office/drawing/2014/main" id="{7029BF91-5A67-4096-A028-4A759E3C92A6}"/>
            </a:ext>
          </a:extLst>
        </xdr:cNvPr>
        <xdr:cNvSpPr/>
      </xdr:nvSpPr>
      <xdr:spPr>
        <a:xfrm>
          <a:off x="2045335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830" name="【児童館】&#10;一人当たり面積該当値テキスト">
          <a:extLst>
            <a:ext uri="{FF2B5EF4-FFF2-40B4-BE49-F238E27FC236}">
              <a16:creationId xmlns:a16="http://schemas.microsoft.com/office/drawing/2014/main" id="{F4ED8914-DAD4-4F12-A3E8-C6F708076A9A}"/>
            </a:ext>
          </a:extLst>
        </xdr:cNvPr>
        <xdr:cNvSpPr txBox="1"/>
      </xdr:nvSpPr>
      <xdr:spPr>
        <a:xfrm>
          <a:off x="20542250" y="1303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21589</xdr:rowOff>
    </xdr:from>
    <xdr:to>
      <xdr:col>112</xdr:col>
      <xdr:colOff>38100</xdr:colOff>
      <xdr:row>81</xdr:row>
      <xdr:rowOff>123189</xdr:rowOff>
    </xdr:to>
    <xdr:sp macro="" textlink="">
      <xdr:nvSpPr>
        <xdr:cNvPr id="831" name="楕円 830">
          <a:extLst>
            <a:ext uri="{FF2B5EF4-FFF2-40B4-BE49-F238E27FC236}">
              <a16:creationId xmlns:a16="http://schemas.microsoft.com/office/drawing/2014/main" id="{7722583C-C5BE-4666-B5E9-0E4F84EC8754}"/>
            </a:ext>
          </a:extLst>
        </xdr:cNvPr>
        <xdr:cNvSpPr/>
      </xdr:nvSpPr>
      <xdr:spPr>
        <a:xfrm>
          <a:off x="19686588" y="1314703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72389</xdr:rowOff>
    </xdr:from>
    <xdr:to>
      <xdr:col>116</xdr:col>
      <xdr:colOff>63500</xdr:colOff>
      <xdr:row>81</xdr:row>
      <xdr:rowOff>95250</xdr:rowOff>
    </xdr:to>
    <xdr:cxnSp macro="">
      <xdr:nvCxnSpPr>
        <xdr:cNvPr id="832" name="直線コネクタ 831">
          <a:extLst>
            <a:ext uri="{FF2B5EF4-FFF2-40B4-BE49-F238E27FC236}">
              <a16:creationId xmlns:a16="http://schemas.microsoft.com/office/drawing/2014/main" id="{14545E36-F177-4512-9A60-BD2FD5818031}"/>
            </a:ext>
          </a:extLst>
        </xdr:cNvPr>
        <xdr:cNvCxnSpPr/>
      </xdr:nvCxnSpPr>
      <xdr:spPr>
        <a:xfrm>
          <a:off x="19737388" y="13197839"/>
          <a:ext cx="766762"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833" name="楕円 832">
          <a:extLst>
            <a:ext uri="{FF2B5EF4-FFF2-40B4-BE49-F238E27FC236}">
              <a16:creationId xmlns:a16="http://schemas.microsoft.com/office/drawing/2014/main" id="{4678377C-BC8A-464B-94FD-BFA9262BCF05}"/>
            </a:ext>
          </a:extLst>
        </xdr:cNvPr>
        <xdr:cNvSpPr/>
      </xdr:nvSpPr>
      <xdr:spPr>
        <a:xfrm>
          <a:off x="18854738"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72389</xdr:rowOff>
    </xdr:from>
    <xdr:to>
      <xdr:col>111</xdr:col>
      <xdr:colOff>177800</xdr:colOff>
      <xdr:row>81</xdr:row>
      <xdr:rowOff>95250</xdr:rowOff>
    </xdr:to>
    <xdr:cxnSp macro="">
      <xdr:nvCxnSpPr>
        <xdr:cNvPr id="834" name="直線コネクタ 833">
          <a:extLst>
            <a:ext uri="{FF2B5EF4-FFF2-40B4-BE49-F238E27FC236}">
              <a16:creationId xmlns:a16="http://schemas.microsoft.com/office/drawing/2014/main" id="{C3ED8C32-0210-4E1F-BF50-C9B22A305362}"/>
            </a:ext>
          </a:extLst>
        </xdr:cNvPr>
        <xdr:cNvCxnSpPr/>
      </xdr:nvCxnSpPr>
      <xdr:spPr>
        <a:xfrm flipV="1">
          <a:off x="18905538" y="13197839"/>
          <a:ext cx="8318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835" name="楕円 834">
          <a:extLst>
            <a:ext uri="{FF2B5EF4-FFF2-40B4-BE49-F238E27FC236}">
              <a16:creationId xmlns:a16="http://schemas.microsoft.com/office/drawing/2014/main" id="{85C89C68-AD4E-4754-8E67-9953992F6ADA}"/>
            </a:ext>
          </a:extLst>
        </xdr:cNvPr>
        <xdr:cNvSpPr/>
      </xdr:nvSpPr>
      <xdr:spPr>
        <a:xfrm>
          <a:off x="18037175"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95250</xdr:rowOff>
    </xdr:to>
    <xdr:cxnSp macro="">
      <xdr:nvCxnSpPr>
        <xdr:cNvPr id="836" name="直線コネクタ 835">
          <a:extLst>
            <a:ext uri="{FF2B5EF4-FFF2-40B4-BE49-F238E27FC236}">
              <a16:creationId xmlns:a16="http://schemas.microsoft.com/office/drawing/2014/main" id="{C0E0CB94-0B78-4D7E-9C3F-BACEE5258025}"/>
            </a:ext>
          </a:extLst>
        </xdr:cNvPr>
        <xdr:cNvCxnSpPr/>
      </xdr:nvCxnSpPr>
      <xdr:spPr>
        <a:xfrm>
          <a:off x="18087975" y="1322070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67311</xdr:rowOff>
    </xdr:from>
    <xdr:to>
      <xdr:col>98</xdr:col>
      <xdr:colOff>38100</xdr:colOff>
      <xdr:row>81</xdr:row>
      <xdr:rowOff>168911</xdr:rowOff>
    </xdr:to>
    <xdr:sp macro="" textlink="">
      <xdr:nvSpPr>
        <xdr:cNvPr id="837" name="楕円 836">
          <a:extLst>
            <a:ext uri="{FF2B5EF4-FFF2-40B4-BE49-F238E27FC236}">
              <a16:creationId xmlns:a16="http://schemas.microsoft.com/office/drawing/2014/main" id="{F23A43F0-7D65-4837-8838-FC886DCADAE3}"/>
            </a:ext>
          </a:extLst>
        </xdr:cNvPr>
        <xdr:cNvSpPr/>
      </xdr:nvSpPr>
      <xdr:spPr>
        <a:xfrm>
          <a:off x="17219613" y="13192761"/>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118111</xdr:rowOff>
    </xdr:to>
    <xdr:cxnSp macro="">
      <xdr:nvCxnSpPr>
        <xdr:cNvPr id="838" name="直線コネクタ 837">
          <a:extLst>
            <a:ext uri="{FF2B5EF4-FFF2-40B4-BE49-F238E27FC236}">
              <a16:creationId xmlns:a16="http://schemas.microsoft.com/office/drawing/2014/main" id="{16647D91-92BF-481F-B6C1-F708E03E56E3}"/>
            </a:ext>
          </a:extLst>
        </xdr:cNvPr>
        <xdr:cNvCxnSpPr/>
      </xdr:nvCxnSpPr>
      <xdr:spPr>
        <a:xfrm flipV="1">
          <a:off x="17270413" y="13220700"/>
          <a:ext cx="817562"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839" name="n_1aveValue【児童館】&#10;一人当たり面積">
          <a:extLst>
            <a:ext uri="{FF2B5EF4-FFF2-40B4-BE49-F238E27FC236}">
              <a16:creationId xmlns:a16="http://schemas.microsoft.com/office/drawing/2014/main" id="{7DC9A458-A688-445D-A06D-40ACC7B29B1A}"/>
            </a:ext>
          </a:extLst>
        </xdr:cNvPr>
        <xdr:cNvSpPr txBox="1"/>
      </xdr:nvSpPr>
      <xdr:spPr>
        <a:xfrm>
          <a:off x="19504102" y="1369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840" name="n_2aveValue【児童館】&#10;一人当たり面積">
          <a:extLst>
            <a:ext uri="{FF2B5EF4-FFF2-40B4-BE49-F238E27FC236}">
              <a16:creationId xmlns:a16="http://schemas.microsoft.com/office/drawing/2014/main" id="{3D0F3A74-1943-4789-ACA9-66F2A2738C68}"/>
            </a:ext>
          </a:extLst>
        </xdr:cNvPr>
        <xdr:cNvSpPr txBox="1"/>
      </xdr:nvSpPr>
      <xdr:spPr>
        <a:xfrm>
          <a:off x="18684952" y="1373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41" name="n_3aveValue【児童館】&#10;一人当たり面積">
          <a:extLst>
            <a:ext uri="{FF2B5EF4-FFF2-40B4-BE49-F238E27FC236}">
              <a16:creationId xmlns:a16="http://schemas.microsoft.com/office/drawing/2014/main" id="{0F90C463-5349-4DD6-A3B9-A445F7205196}"/>
            </a:ext>
          </a:extLst>
        </xdr:cNvPr>
        <xdr:cNvSpPr txBox="1"/>
      </xdr:nvSpPr>
      <xdr:spPr>
        <a:xfrm>
          <a:off x="17867390" y="1371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42" name="n_4aveValue【児童館】&#10;一人当たり面積">
          <a:extLst>
            <a:ext uri="{FF2B5EF4-FFF2-40B4-BE49-F238E27FC236}">
              <a16:creationId xmlns:a16="http://schemas.microsoft.com/office/drawing/2014/main" id="{7381737F-D532-4091-8890-6208BFBB5087}"/>
            </a:ext>
          </a:extLst>
        </xdr:cNvPr>
        <xdr:cNvSpPr txBox="1"/>
      </xdr:nvSpPr>
      <xdr:spPr>
        <a:xfrm>
          <a:off x="17049827" y="1375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139716</xdr:rowOff>
    </xdr:from>
    <xdr:ext cx="469744" cy="259045"/>
    <xdr:sp macro="" textlink="">
      <xdr:nvSpPr>
        <xdr:cNvPr id="843" name="n_1mainValue【児童館】&#10;一人当たり面積">
          <a:extLst>
            <a:ext uri="{FF2B5EF4-FFF2-40B4-BE49-F238E27FC236}">
              <a16:creationId xmlns:a16="http://schemas.microsoft.com/office/drawing/2014/main" id="{62E33CCC-B7C5-47E9-A6CB-8D891A5BE1BF}"/>
            </a:ext>
          </a:extLst>
        </xdr:cNvPr>
        <xdr:cNvSpPr txBox="1"/>
      </xdr:nvSpPr>
      <xdr:spPr>
        <a:xfrm>
          <a:off x="19504102" y="1294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844" name="n_2mainValue【児童館】&#10;一人当たり面積">
          <a:extLst>
            <a:ext uri="{FF2B5EF4-FFF2-40B4-BE49-F238E27FC236}">
              <a16:creationId xmlns:a16="http://schemas.microsoft.com/office/drawing/2014/main" id="{996D088D-A3ED-4C2E-9E44-9D77589C690F}"/>
            </a:ext>
          </a:extLst>
        </xdr:cNvPr>
        <xdr:cNvSpPr txBox="1"/>
      </xdr:nvSpPr>
      <xdr:spPr>
        <a:xfrm>
          <a:off x="18684952" y="1296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845" name="n_3mainValue【児童館】&#10;一人当たり面積">
          <a:extLst>
            <a:ext uri="{FF2B5EF4-FFF2-40B4-BE49-F238E27FC236}">
              <a16:creationId xmlns:a16="http://schemas.microsoft.com/office/drawing/2014/main" id="{08AC44D4-F8DC-44A9-A853-2013BE0483E3}"/>
            </a:ext>
          </a:extLst>
        </xdr:cNvPr>
        <xdr:cNvSpPr txBox="1"/>
      </xdr:nvSpPr>
      <xdr:spPr>
        <a:xfrm>
          <a:off x="17867390" y="1296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13988</xdr:rowOff>
    </xdr:from>
    <xdr:ext cx="469744" cy="259045"/>
    <xdr:sp macro="" textlink="">
      <xdr:nvSpPr>
        <xdr:cNvPr id="846" name="n_4mainValue【児童館】&#10;一人当たり面積">
          <a:extLst>
            <a:ext uri="{FF2B5EF4-FFF2-40B4-BE49-F238E27FC236}">
              <a16:creationId xmlns:a16="http://schemas.microsoft.com/office/drawing/2014/main" id="{70B99982-BE97-42BD-9E98-00C7BF158D53}"/>
            </a:ext>
          </a:extLst>
        </xdr:cNvPr>
        <xdr:cNvSpPr txBox="1"/>
      </xdr:nvSpPr>
      <xdr:spPr>
        <a:xfrm>
          <a:off x="17049827" y="1297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a:extLst>
            <a:ext uri="{FF2B5EF4-FFF2-40B4-BE49-F238E27FC236}">
              <a16:creationId xmlns:a16="http://schemas.microsoft.com/office/drawing/2014/main" id="{1D712A4F-FCC0-441E-84AA-F6022C99D0F4}"/>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a:extLst>
            <a:ext uri="{FF2B5EF4-FFF2-40B4-BE49-F238E27FC236}">
              <a16:creationId xmlns:a16="http://schemas.microsoft.com/office/drawing/2014/main" id="{C747D1F4-12C4-432B-81D7-4A8A3EDB97A9}"/>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a:extLst>
            <a:ext uri="{FF2B5EF4-FFF2-40B4-BE49-F238E27FC236}">
              <a16:creationId xmlns:a16="http://schemas.microsoft.com/office/drawing/2014/main" id="{A2FEF702-F084-4545-B76E-252140A5EC53}"/>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a:extLst>
            <a:ext uri="{FF2B5EF4-FFF2-40B4-BE49-F238E27FC236}">
              <a16:creationId xmlns:a16="http://schemas.microsoft.com/office/drawing/2014/main" id="{909E4974-8E16-466C-A16F-FCDC8C69FF2F}"/>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a:extLst>
            <a:ext uri="{FF2B5EF4-FFF2-40B4-BE49-F238E27FC236}">
              <a16:creationId xmlns:a16="http://schemas.microsoft.com/office/drawing/2014/main" id="{BE9620B0-2308-4F9A-80E6-7BD0A4AB0DE9}"/>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a:extLst>
            <a:ext uri="{FF2B5EF4-FFF2-40B4-BE49-F238E27FC236}">
              <a16:creationId xmlns:a16="http://schemas.microsoft.com/office/drawing/2014/main" id="{C7FCB465-5560-44E2-8163-5CF06EC2187E}"/>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a:extLst>
            <a:ext uri="{FF2B5EF4-FFF2-40B4-BE49-F238E27FC236}">
              <a16:creationId xmlns:a16="http://schemas.microsoft.com/office/drawing/2014/main" id="{7A868699-C65D-4E49-89EC-BF5904EBF596}"/>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a:extLst>
            <a:ext uri="{FF2B5EF4-FFF2-40B4-BE49-F238E27FC236}">
              <a16:creationId xmlns:a16="http://schemas.microsoft.com/office/drawing/2014/main" id="{2F1B8615-B199-478B-AD54-D7C38D9F9CD5}"/>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a:extLst>
            <a:ext uri="{FF2B5EF4-FFF2-40B4-BE49-F238E27FC236}">
              <a16:creationId xmlns:a16="http://schemas.microsoft.com/office/drawing/2014/main" id="{34474672-6D50-48AC-BD59-86F1E46D0168}"/>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a:extLst>
            <a:ext uri="{FF2B5EF4-FFF2-40B4-BE49-F238E27FC236}">
              <a16:creationId xmlns:a16="http://schemas.microsoft.com/office/drawing/2014/main" id="{5C5A679E-B4A5-4C81-9E4D-1AF83A9A4D43}"/>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a:extLst>
            <a:ext uri="{FF2B5EF4-FFF2-40B4-BE49-F238E27FC236}">
              <a16:creationId xmlns:a16="http://schemas.microsoft.com/office/drawing/2014/main" id="{CD6D2962-858B-4FF6-9CF1-D328EC00962D}"/>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a:extLst>
            <a:ext uri="{FF2B5EF4-FFF2-40B4-BE49-F238E27FC236}">
              <a16:creationId xmlns:a16="http://schemas.microsoft.com/office/drawing/2014/main" id="{CC211C19-2172-4418-8E30-DC2F936A3F99}"/>
            </a:ext>
          </a:extLst>
        </xdr:cNvPr>
        <xdr:cNvCxnSpPr/>
      </xdr:nvCxnSpPr>
      <xdr:spPr>
        <a:xfrm>
          <a:off x="11517313"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a:extLst>
            <a:ext uri="{FF2B5EF4-FFF2-40B4-BE49-F238E27FC236}">
              <a16:creationId xmlns:a16="http://schemas.microsoft.com/office/drawing/2014/main" id="{C035AAB8-63D5-4D00-A78F-2CC0B9D5F15C}"/>
            </a:ext>
          </a:extLst>
        </xdr:cNvPr>
        <xdr:cNvSpPr txBox="1"/>
      </xdr:nvSpPr>
      <xdr:spPr>
        <a:xfrm>
          <a:off x="11092996"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a:extLst>
            <a:ext uri="{FF2B5EF4-FFF2-40B4-BE49-F238E27FC236}">
              <a16:creationId xmlns:a16="http://schemas.microsoft.com/office/drawing/2014/main" id="{8773FC3F-2395-4727-A174-A270E200578D}"/>
            </a:ext>
          </a:extLst>
        </xdr:cNvPr>
        <xdr:cNvCxnSpPr/>
      </xdr:nvCxnSpPr>
      <xdr:spPr>
        <a:xfrm>
          <a:off x="11517313"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a:extLst>
            <a:ext uri="{FF2B5EF4-FFF2-40B4-BE49-F238E27FC236}">
              <a16:creationId xmlns:a16="http://schemas.microsoft.com/office/drawing/2014/main" id="{B04E4F90-45F6-479B-9816-D4F285D81552}"/>
            </a:ext>
          </a:extLst>
        </xdr:cNvPr>
        <xdr:cNvSpPr txBox="1"/>
      </xdr:nvSpPr>
      <xdr:spPr>
        <a:xfrm>
          <a:off x="11142829"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a:extLst>
            <a:ext uri="{FF2B5EF4-FFF2-40B4-BE49-F238E27FC236}">
              <a16:creationId xmlns:a16="http://schemas.microsoft.com/office/drawing/2014/main" id="{8A8F518B-E536-4D51-A720-F6D14DAF97BE}"/>
            </a:ext>
          </a:extLst>
        </xdr:cNvPr>
        <xdr:cNvCxnSpPr/>
      </xdr:nvCxnSpPr>
      <xdr:spPr>
        <a:xfrm>
          <a:off x="11517313"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a:extLst>
            <a:ext uri="{FF2B5EF4-FFF2-40B4-BE49-F238E27FC236}">
              <a16:creationId xmlns:a16="http://schemas.microsoft.com/office/drawing/2014/main" id="{0FC72023-6876-4D68-8810-98425697835A}"/>
            </a:ext>
          </a:extLst>
        </xdr:cNvPr>
        <xdr:cNvSpPr txBox="1"/>
      </xdr:nvSpPr>
      <xdr:spPr>
        <a:xfrm>
          <a:off x="11142829"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a:extLst>
            <a:ext uri="{FF2B5EF4-FFF2-40B4-BE49-F238E27FC236}">
              <a16:creationId xmlns:a16="http://schemas.microsoft.com/office/drawing/2014/main" id="{79A00713-4608-4C9C-8616-FCFABCE14B9A}"/>
            </a:ext>
          </a:extLst>
        </xdr:cNvPr>
        <xdr:cNvCxnSpPr/>
      </xdr:nvCxnSpPr>
      <xdr:spPr>
        <a:xfrm>
          <a:off x="11517313"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a:extLst>
            <a:ext uri="{FF2B5EF4-FFF2-40B4-BE49-F238E27FC236}">
              <a16:creationId xmlns:a16="http://schemas.microsoft.com/office/drawing/2014/main" id="{2816C8BC-D537-41B5-9407-2E2B3A3F3F10}"/>
            </a:ext>
          </a:extLst>
        </xdr:cNvPr>
        <xdr:cNvSpPr txBox="1"/>
      </xdr:nvSpPr>
      <xdr:spPr>
        <a:xfrm>
          <a:off x="11142829"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a:extLst>
            <a:ext uri="{FF2B5EF4-FFF2-40B4-BE49-F238E27FC236}">
              <a16:creationId xmlns:a16="http://schemas.microsoft.com/office/drawing/2014/main" id="{313B0690-F934-41F2-A061-BCD9C7476E65}"/>
            </a:ext>
          </a:extLst>
        </xdr:cNvPr>
        <xdr:cNvCxnSpPr/>
      </xdr:nvCxnSpPr>
      <xdr:spPr>
        <a:xfrm>
          <a:off x="11517313"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a:extLst>
            <a:ext uri="{FF2B5EF4-FFF2-40B4-BE49-F238E27FC236}">
              <a16:creationId xmlns:a16="http://schemas.microsoft.com/office/drawing/2014/main" id="{80B24B6B-24CE-4AD0-BE3C-D0F13E76EAB7}"/>
            </a:ext>
          </a:extLst>
        </xdr:cNvPr>
        <xdr:cNvSpPr txBox="1"/>
      </xdr:nvSpPr>
      <xdr:spPr>
        <a:xfrm>
          <a:off x="11142829"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E9B6E89E-209B-4E8B-B1AE-019445D1F430}"/>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a:extLst>
            <a:ext uri="{FF2B5EF4-FFF2-40B4-BE49-F238E27FC236}">
              <a16:creationId xmlns:a16="http://schemas.microsoft.com/office/drawing/2014/main" id="{DBFAD05E-2E63-40E7-AD22-9CC268773431}"/>
            </a:ext>
          </a:extLst>
        </xdr:cNvPr>
        <xdr:cNvSpPr txBox="1"/>
      </xdr:nvSpPr>
      <xdr:spPr>
        <a:xfrm>
          <a:off x="11206949"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a:extLst>
            <a:ext uri="{FF2B5EF4-FFF2-40B4-BE49-F238E27FC236}">
              <a16:creationId xmlns:a16="http://schemas.microsoft.com/office/drawing/2014/main" id="{89DD99FB-99C3-43AC-98EB-14E9FCDF6CE5}"/>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a:extLst>
            <a:ext uri="{FF2B5EF4-FFF2-40B4-BE49-F238E27FC236}">
              <a16:creationId xmlns:a16="http://schemas.microsoft.com/office/drawing/2014/main" id="{ED80CA7C-A3C6-40A5-AEF7-9FF1B5877A55}"/>
            </a:ext>
          </a:extLst>
        </xdr:cNvPr>
        <xdr:cNvCxnSpPr/>
      </xdr:nvCxnSpPr>
      <xdr:spPr>
        <a:xfrm flipV="1">
          <a:off x="15104427" y="164592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a:extLst>
            <a:ext uri="{FF2B5EF4-FFF2-40B4-BE49-F238E27FC236}">
              <a16:creationId xmlns:a16="http://schemas.microsoft.com/office/drawing/2014/main" id="{DE85E5C3-CF74-4794-9441-5FC652EBFE7A}"/>
            </a:ext>
          </a:extLst>
        </xdr:cNvPr>
        <xdr:cNvSpPr txBox="1"/>
      </xdr:nvSpPr>
      <xdr:spPr>
        <a:xfrm>
          <a:off x="15143163"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a:extLst>
            <a:ext uri="{FF2B5EF4-FFF2-40B4-BE49-F238E27FC236}">
              <a16:creationId xmlns:a16="http://schemas.microsoft.com/office/drawing/2014/main" id="{C723ABCA-B632-444F-B993-30E6DC0B03C9}"/>
            </a:ext>
          </a:extLst>
        </xdr:cNvPr>
        <xdr:cNvCxnSpPr/>
      </xdr:nvCxnSpPr>
      <xdr:spPr>
        <a:xfrm>
          <a:off x="15016163" y="177736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a:extLst>
            <a:ext uri="{FF2B5EF4-FFF2-40B4-BE49-F238E27FC236}">
              <a16:creationId xmlns:a16="http://schemas.microsoft.com/office/drawing/2014/main" id="{2B909B75-1679-4939-94BC-7C57452444AE}"/>
            </a:ext>
          </a:extLst>
        </xdr:cNvPr>
        <xdr:cNvSpPr txBox="1"/>
      </xdr:nvSpPr>
      <xdr:spPr>
        <a:xfrm>
          <a:off x="15143163" y="1623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a:extLst>
            <a:ext uri="{FF2B5EF4-FFF2-40B4-BE49-F238E27FC236}">
              <a16:creationId xmlns:a16="http://schemas.microsoft.com/office/drawing/2014/main" id="{ED4E71C1-9D7A-4AB9-8963-B5FD52BFC5AC}"/>
            </a:ext>
          </a:extLst>
        </xdr:cNvPr>
        <xdr:cNvCxnSpPr/>
      </xdr:nvCxnSpPr>
      <xdr:spPr>
        <a:xfrm>
          <a:off x="15016163" y="164592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76" name="【公民館】&#10;有形固定資産減価償却率平均値テキスト">
          <a:extLst>
            <a:ext uri="{FF2B5EF4-FFF2-40B4-BE49-F238E27FC236}">
              <a16:creationId xmlns:a16="http://schemas.microsoft.com/office/drawing/2014/main" id="{F1AE58F2-F203-4A9E-AC64-3A604BDA8EB9}"/>
            </a:ext>
          </a:extLst>
        </xdr:cNvPr>
        <xdr:cNvSpPr txBox="1"/>
      </xdr:nvSpPr>
      <xdr:spPr>
        <a:xfrm>
          <a:off x="15143163" y="1677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a:extLst>
            <a:ext uri="{FF2B5EF4-FFF2-40B4-BE49-F238E27FC236}">
              <a16:creationId xmlns:a16="http://schemas.microsoft.com/office/drawing/2014/main" id="{63EDC805-9FD6-4A14-A100-E95536C32258}"/>
            </a:ext>
          </a:extLst>
        </xdr:cNvPr>
        <xdr:cNvSpPr/>
      </xdr:nvSpPr>
      <xdr:spPr>
        <a:xfrm>
          <a:off x="15054263" y="1692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a:extLst>
            <a:ext uri="{FF2B5EF4-FFF2-40B4-BE49-F238E27FC236}">
              <a16:creationId xmlns:a16="http://schemas.microsoft.com/office/drawing/2014/main" id="{15810324-A961-4E29-966A-EE1FA218E6BA}"/>
            </a:ext>
          </a:extLst>
        </xdr:cNvPr>
        <xdr:cNvSpPr/>
      </xdr:nvSpPr>
      <xdr:spPr>
        <a:xfrm>
          <a:off x="14273213" y="169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a:extLst>
            <a:ext uri="{FF2B5EF4-FFF2-40B4-BE49-F238E27FC236}">
              <a16:creationId xmlns:a16="http://schemas.microsoft.com/office/drawing/2014/main" id="{B7033056-9620-430C-AD36-0EA1C67F5491}"/>
            </a:ext>
          </a:extLst>
        </xdr:cNvPr>
        <xdr:cNvSpPr/>
      </xdr:nvSpPr>
      <xdr:spPr>
        <a:xfrm>
          <a:off x="13455650"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80" name="フローチャート: 判断 879">
          <a:extLst>
            <a:ext uri="{FF2B5EF4-FFF2-40B4-BE49-F238E27FC236}">
              <a16:creationId xmlns:a16="http://schemas.microsoft.com/office/drawing/2014/main" id="{E22CC5F6-94F4-4C5A-B141-33B8E4E5571D}"/>
            </a:ext>
          </a:extLst>
        </xdr:cNvPr>
        <xdr:cNvSpPr/>
      </xdr:nvSpPr>
      <xdr:spPr>
        <a:xfrm>
          <a:off x="12638088" y="1688083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81" name="フローチャート: 判断 880">
          <a:extLst>
            <a:ext uri="{FF2B5EF4-FFF2-40B4-BE49-F238E27FC236}">
              <a16:creationId xmlns:a16="http://schemas.microsoft.com/office/drawing/2014/main" id="{92F216B1-F61E-464A-A983-BDB3F038AE4B}"/>
            </a:ext>
          </a:extLst>
        </xdr:cNvPr>
        <xdr:cNvSpPr/>
      </xdr:nvSpPr>
      <xdr:spPr>
        <a:xfrm>
          <a:off x="11806238" y="1687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21C0F911-1B88-4507-A2E3-A0CD4C00BAF1}"/>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5F5AFBD9-A08F-477F-8611-E944DCA99EEC}"/>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F733A337-CA68-410C-8598-1C8CAA222C0E}"/>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55CBFC23-C0E6-41BC-B9B7-DFFE8351CA60}"/>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AE22A3EF-C491-4FDE-8944-11748CF0C42D}"/>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887" name="楕円 886">
          <a:extLst>
            <a:ext uri="{FF2B5EF4-FFF2-40B4-BE49-F238E27FC236}">
              <a16:creationId xmlns:a16="http://schemas.microsoft.com/office/drawing/2014/main" id="{26D44CB4-A600-4D5B-B62E-FFE799C8F22F}"/>
            </a:ext>
          </a:extLst>
        </xdr:cNvPr>
        <xdr:cNvSpPr/>
      </xdr:nvSpPr>
      <xdr:spPr>
        <a:xfrm>
          <a:off x="15054263"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888" name="【公民館】&#10;有形固定資産減価償却率該当値テキスト">
          <a:extLst>
            <a:ext uri="{FF2B5EF4-FFF2-40B4-BE49-F238E27FC236}">
              <a16:creationId xmlns:a16="http://schemas.microsoft.com/office/drawing/2014/main" id="{4D54C1D4-34B1-459C-A8F7-D9836819E95C}"/>
            </a:ext>
          </a:extLst>
        </xdr:cNvPr>
        <xdr:cNvSpPr txBox="1"/>
      </xdr:nvSpPr>
      <xdr:spPr>
        <a:xfrm>
          <a:off x="15143163"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889" name="楕円 888">
          <a:extLst>
            <a:ext uri="{FF2B5EF4-FFF2-40B4-BE49-F238E27FC236}">
              <a16:creationId xmlns:a16="http://schemas.microsoft.com/office/drawing/2014/main" id="{512D8C15-0363-4FEB-9977-32B451A7C4FF}"/>
            </a:ext>
          </a:extLst>
        </xdr:cNvPr>
        <xdr:cNvSpPr/>
      </xdr:nvSpPr>
      <xdr:spPr>
        <a:xfrm>
          <a:off x="14273213"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19050</xdr:rowOff>
    </xdr:to>
    <xdr:cxnSp macro="">
      <xdr:nvCxnSpPr>
        <xdr:cNvPr id="890" name="直線コネクタ 889">
          <a:extLst>
            <a:ext uri="{FF2B5EF4-FFF2-40B4-BE49-F238E27FC236}">
              <a16:creationId xmlns:a16="http://schemas.microsoft.com/office/drawing/2014/main" id="{621A60A0-DFC2-48DF-8D3C-870688B69BEC}"/>
            </a:ext>
          </a:extLst>
        </xdr:cNvPr>
        <xdr:cNvCxnSpPr/>
      </xdr:nvCxnSpPr>
      <xdr:spPr>
        <a:xfrm>
          <a:off x="14324013" y="17129761"/>
          <a:ext cx="7810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69214</xdr:rowOff>
    </xdr:from>
    <xdr:to>
      <xdr:col>76</xdr:col>
      <xdr:colOff>165100</xdr:colOff>
      <xdr:row>104</xdr:row>
      <xdr:rowOff>170814</xdr:rowOff>
    </xdr:to>
    <xdr:sp macro="" textlink="">
      <xdr:nvSpPr>
        <xdr:cNvPr id="891" name="楕円 890">
          <a:extLst>
            <a:ext uri="{FF2B5EF4-FFF2-40B4-BE49-F238E27FC236}">
              <a16:creationId xmlns:a16="http://schemas.microsoft.com/office/drawing/2014/main" id="{E822F9C5-C1B1-4D34-AD28-4526D1747301}"/>
            </a:ext>
          </a:extLst>
        </xdr:cNvPr>
        <xdr:cNvSpPr/>
      </xdr:nvSpPr>
      <xdr:spPr>
        <a:xfrm>
          <a:off x="13455650" y="170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120014</xdr:rowOff>
    </xdr:from>
    <xdr:to>
      <xdr:col>81</xdr:col>
      <xdr:colOff>50800</xdr:colOff>
      <xdr:row>104</xdr:row>
      <xdr:rowOff>156211</xdr:rowOff>
    </xdr:to>
    <xdr:cxnSp macro="">
      <xdr:nvCxnSpPr>
        <xdr:cNvPr id="892" name="直線コネクタ 891">
          <a:extLst>
            <a:ext uri="{FF2B5EF4-FFF2-40B4-BE49-F238E27FC236}">
              <a16:creationId xmlns:a16="http://schemas.microsoft.com/office/drawing/2014/main" id="{64E7F83F-7551-4779-8377-B8F0E9833E78}"/>
            </a:ext>
          </a:extLst>
        </xdr:cNvPr>
        <xdr:cNvCxnSpPr/>
      </xdr:nvCxnSpPr>
      <xdr:spPr>
        <a:xfrm>
          <a:off x="13506450" y="17093564"/>
          <a:ext cx="817563"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33020</xdr:rowOff>
    </xdr:from>
    <xdr:to>
      <xdr:col>72</xdr:col>
      <xdr:colOff>38100</xdr:colOff>
      <xdr:row>104</xdr:row>
      <xdr:rowOff>134620</xdr:rowOff>
    </xdr:to>
    <xdr:sp macro="" textlink="">
      <xdr:nvSpPr>
        <xdr:cNvPr id="893" name="楕円 892">
          <a:extLst>
            <a:ext uri="{FF2B5EF4-FFF2-40B4-BE49-F238E27FC236}">
              <a16:creationId xmlns:a16="http://schemas.microsoft.com/office/drawing/2014/main" id="{1AA00AF2-C234-4574-91E9-6F665715A968}"/>
            </a:ext>
          </a:extLst>
        </xdr:cNvPr>
        <xdr:cNvSpPr/>
      </xdr:nvSpPr>
      <xdr:spPr>
        <a:xfrm>
          <a:off x="12638088" y="1700657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83820</xdr:rowOff>
    </xdr:from>
    <xdr:to>
      <xdr:col>76</xdr:col>
      <xdr:colOff>114300</xdr:colOff>
      <xdr:row>104</xdr:row>
      <xdr:rowOff>120014</xdr:rowOff>
    </xdr:to>
    <xdr:cxnSp macro="">
      <xdr:nvCxnSpPr>
        <xdr:cNvPr id="894" name="直線コネクタ 893">
          <a:extLst>
            <a:ext uri="{FF2B5EF4-FFF2-40B4-BE49-F238E27FC236}">
              <a16:creationId xmlns:a16="http://schemas.microsoft.com/office/drawing/2014/main" id="{807E7E14-E98E-47E4-9F6C-6759A1EB77D8}"/>
            </a:ext>
          </a:extLst>
        </xdr:cNvPr>
        <xdr:cNvCxnSpPr/>
      </xdr:nvCxnSpPr>
      <xdr:spPr>
        <a:xfrm>
          <a:off x="12688888" y="17057370"/>
          <a:ext cx="817562"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168275</xdr:rowOff>
    </xdr:from>
    <xdr:to>
      <xdr:col>67</xdr:col>
      <xdr:colOff>101600</xdr:colOff>
      <xdr:row>104</xdr:row>
      <xdr:rowOff>98425</xdr:rowOff>
    </xdr:to>
    <xdr:sp macro="" textlink="">
      <xdr:nvSpPr>
        <xdr:cNvPr id="895" name="楕円 894">
          <a:extLst>
            <a:ext uri="{FF2B5EF4-FFF2-40B4-BE49-F238E27FC236}">
              <a16:creationId xmlns:a16="http://schemas.microsoft.com/office/drawing/2014/main" id="{FF6D7DC0-3292-4B57-92C8-E39626ABF2A7}"/>
            </a:ext>
          </a:extLst>
        </xdr:cNvPr>
        <xdr:cNvSpPr/>
      </xdr:nvSpPr>
      <xdr:spPr>
        <a:xfrm>
          <a:off x="11806238" y="169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47625</xdr:rowOff>
    </xdr:from>
    <xdr:to>
      <xdr:col>71</xdr:col>
      <xdr:colOff>177800</xdr:colOff>
      <xdr:row>104</xdr:row>
      <xdr:rowOff>83820</xdr:rowOff>
    </xdr:to>
    <xdr:cxnSp macro="">
      <xdr:nvCxnSpPr>
        <xdr:cNvPr id="896" name="直線コネクタ 895">
          <a:extLst>
            <a:ext uri="{FF2B5EF4-FFF2-40B4-BE49-F238E27FC236}">
              <a16:creationId xmlns:a16="http://schemas.microsoft.com/office/drawing/2014/main" id="{C4222D47-1243-4DE3-9CB0-F7E5A92F5B1D}"/>
            </a:ext>
          </a:extLst>
        </xdr:cNvPr>
        <xdr:cNvCxnSpPr/>
      </xdr:nvCxnSpPr>
      <xdr:spPr>
        <a:xfrm>
          <a:off x="11857038" y="17021175"/>
          <a:ext cx="8318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897" name="n_1aveValue【公民館】&#10;有形固定資産減価償却率">
          <a:extLst>
            <a:ext uri="{FF2B5EF4-FFF2-40B4-BE49-F238E27FC236}">
              <a16:creationId xmlns:a16="http://schemas.microsoft.com/office/drawing/2014/main" id="{7A48360E-622B-451E-9FEF-EAD20AE2F3AC}"/>
            </a:ext>
          </a:extLst>
        </xdr:cNvPr>
        <xdr:cNvSpPr txBox="1"/>
      </xdr:nvSpPr>
      <xdr:spPr>
        <a:xfrm>
          <a:off x="14123044" y="1669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898" name="n_2aveValue【公民館】&#10;有形固定資産減価償却率">
          <a:extLst>
            <a:ext uri="{FF2B5EF4-FFF2-40B4-BE49-F238E27FC236}">
              <a16:creationId xmlns:a16="http://schemas.microsoft.com/office/drawing/2014/main" id="{F46BAA2D-2990-499C-89B8-AC9681C25B30}"/>
            </a:ext>
          </a:extLst>
        </xdr:cNvPr>
        <xdr:cNvSpPr txBox="1"/>
      </xdr:nvSpPr>
      <xdr:spPr>
        <a:xfrm>
          <a:off x="13318182" y="1668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899" name="n_3aveValue【公民館】&#10;有形固定資産減価償却率">
          <a:extLst>
            <a:ext uri="{FF2B5EF4-FFF2-40B4-BE49-F238E27FC236}">
              <a16:creationId xmlns:a16="http://schemas.microsoft.com/office/drawing/2014/main" id="{3C36A143-F0F7-4BB7-87AB-973A5A731F8C}"/>
            </a:ext>
          </a:extLst>
        </xdr:cNvPr>
        <xdr:cNvSpPr txBox="1"/>
      </xdr:nvSpPr>
      <xdr:spPr>
        <a:xfrm>
          <a:off x="12500619" y="1665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900" name="n_4aveValue【公民館】&#10;有形固定資産減価償却率">
          <a:extLst>
            <a:ext uri="{FF2B5EF4-FFF2-40B4-BE49-F238E27FC236}">
              <a16:creationId xmlns:a16="http://schemas.microsoft.com/office/drawing/2014/main" id="{81344781-DB7B-4810-99BE-F37F04E2A4CD}"/>
            </a:ext>
          </a:extLst>
        </xdr:cNvPr>
        <xdr:cNvSpPr txBox="1"/>
      </xdr:nvSpPr>
      <xdr:spPr>
        <a:xfrm>
          <a:off x="11668769" y="1664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26688</xdr:rowOff>
    </xdr:from>
    <xdr:ext cx="405111" cy="259045"/>
    <xdr:sp macro="" textlink="">
      <xdr:nvSpPr>
        <xdr:cNvPr id="901" name="n_1mainValue【公民館】&#10;有形固定資産減価償却率">
          <a:extLst>
            <a:ext uri="{FF2B5EF4-FFF2-40B4-BE49-F238E27FC236}">
              <a16:creationId xmlns:a16="http://schemas.microsoft.com/office/drawing/2014/main" id="{52ACFAEB-D645-4693-8CC4-4901090306F7}"/>
            </a:ext>
          </a:extLst>
        </xdr:cNvPr>
        <xdr:cNvSpPr txBox="1"/>
      </xdr:nvSpPr>
      <xdr:spPr>
        <a:xfrm>
          <a:off x="14123044" y="1717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161941</xdr:rowOff>
    </xdr:from>
    <xdr:ext cx="405111" cy="259045"/>
    <xdr:sp macro="" textlink="">
      <xdr:nvSpPr>
        <xdr:cNvPr id="902" name="n_2mainValue【公民館】&#10;有形固定資産減価償却率">
          <a:extLst>
            <a:ext uri="{FF2B5EF4-FFF2-40B4-BE49-F238E27FC236}">
              <a16:creationId xmlns:a16="http://schemas.microsoft.com/office/drawing/2014/main" id="{DFDF9834-0E0F-440A-9C2F-BB9C9B2269B6}"/>
            </a:ext>
          </a:extLst>
        </xdr:cNvPr>
        <xdr:cNvSpPr txBox="1"/>
      </xdr:nvSpPr>
      <xdr:spPr>
        <a:xfrm>
          <a:off x="13318182"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125747</xdr:rowOff>
    </xdr:from>
    <xdr:ext cx="405111" cy="259045"/>
    <xdr:sp macro="" textlink="">
      <xdr:nvSpPr>
        <xdr:cNvPr id="903" name="n_3mainValue【公民館】&#10;有形固定資産減価償却率">
          <a:extLst>
            <a:ext uri="{FF2B5EF4-FFF2-40B4-BE49-F238E27FC236}">
              <a16:creationId xmlns:a16="http://schemas.microsoft.com/office/drawing/2014/main" id="{A75F02A5-3DD1-438D-821B-16E4B3915C5F}"/>
            </a:ext>
          </a:extLst>
        </xdr:cNvPr>
        <xdr:cNvSpPr txBox="1"/>
      </xdr:nvSpPr>
      <xdr:spPr>
        <a:xfrm>
          <a:off x="12500619"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89552</xdr:rowOff>
    </xdr:from>
    <xdr:ext cx="405111" cy="259045"/>
    <xdr:sp macro="" textlink="">
      <xdr:nvSpPr>
        <xdr:cNvPr id="904" name="n_4mainValue【公民館】&#10;有形固定資産減価償却率">
          <a:extLst>
            <a:ext uri="{FF2B5EF4-FFF2-40B4-BE49-F238E27FC236}">
              <a16:creationId xmlns:a16="http://schemas.microsoft.com/office/drawing/2014/main" id="{E743C046-5D5E-4C9F-81A8-406D7B86B814}"/>
            </a:ext>
          </a:extLst>
        </xdr:cNvPr>
        <xdr:cNvSpPr txBox="1"/>
      </xdr:nvSpPr>
      <xdr:spPr>
        <a:xfrm>
          <a:off x="11668769"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937486C5-5CB3-43A2-AFFC-8616926E4A78}"/>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BD9C2BC5-4CC8-4C44-979E-8168492DAC7A}"/>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85A449BC-FA2A-483F-AF6B-19AB9323D7C7}"/>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C4BF759A-E8D5-4851-92E1-9DDD75C3FAD6}"/>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4F40BFC4-730C-4754-94BF-6B1E8376054F}"/>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C3AE2E50-11AC-4063-B4DC-8A17727BCD91}"/>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2E9FC9DC-0EEA-4490-9073-C0B42637CFF8}"/>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CE250D68-3101-401B-897E-7091E4CE39FE}"/>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a:extLst>
            <a:ext uri="{FF2B5EF4-FFF2-40B4-BE49-F238E27FC236}">
              <a16:creationId xmlns:a16="http://schemas.microsoft.com/office/drawing/2014/main" id="{3E81A134-EE1A-4238-AD3C-341E35715B33}"/>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1E26BB42-7810-4EA2-8362-CE69DE43AF6A}"/>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F62A3961-7F79-419F-88D9-7C6EA7F7A7E2}"/>
            </a:ext>
          </a:extLst>
        </xdr:cNvPr>
        <xdr:cNvCxnSpPr/>
      </xdr:nvCxnSpPr>
      <xdr:spPr>
        <a:xfrm>
          <a:off x="16916400" y="17621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a:extLst>
            <a:ext uri="{FF2B5EF4-FFF2-40B4-BE49-F238E27FC236}">
              <a16:creationId xmlns:a16="http://schemas.microsoft.com/office/drawing/2014/main" id="{DAFE8606-AB46-4515-AFF4-E476CDF41FA2}"/>
            </a:ext>
          </a:extLst>
        </xdr:cNvPr>
        <xdr:cNvSpPr txBox="1"/>
      </xdr:nvSpPr>
      <xdr:spPr>
        <a:xfrm>
          <a:off x="16492084"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FC134A3D-047E-4106-AE60-A070CB91B5E1}"/>
            </a:ext>
          </a:extLst>
        </xdr:cNvPr>
        <xdr:cNvCxnSpPr/>
      </xdr:nvCxnSpPr>
      <xdr:spPr>
        <a:xfrm>
          <a:off x="1691640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5F894118-71ED-44EB-8904-A7E7E4ABD931}"/>
            </a:ext>
          </a:extLst>
        </xdr:cNvPr>
        <xdr:cNvSpPr txBox="1"/>
      </xdr:nvSpPr>
      <xdr:spPr>
        <a:xfrm>
          <a:off x="16492084"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CF1B9AB4-D82E-492E-A351-7ECA16C3DD1A}"/>
            </a:ext>
          </a:extLst>
        </xdr:cNvPr>
        <xdr:cNvCxnSpPr/>
      </xdr:nvCxnSpPr>
      <xdr:spPr>
        <a:xfrm>
          <a:off x="16916400" y="1647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E892B889-062C-4530-9DC4-C01919289F19}"/>
            </a:ext>
          </a:extLst>
        </xdr:cNvPr>
        <xdr:cNvSpPr txBox="1"/>
      </xdr:nvSpPr>
      <xdr:spPr>
        <a:xfrm>
          <a:off x="16492084"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1A27C193-2DC1-433B-AE31-AE8AA2A22A2D}"/>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A7C3EE01-BF49-456B-A5A6-63FF76F17507}"/>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a:extLst>
            <a:ext uri="{FF2B5EF4-FFF2-40B4-BE49-F238E27FC236}">
              <a16:creationId xmlns:a16="http://schemas.microsoft.com/office/drawing/2014/main" id="{84190C6C-A666-49A8-A369-FA726F00D03B}"/>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a:extLst>
            <a:ext uri="{FF2B5EF4-FFF2-40B4-BE49-F238E27FC236}">
              <a16:creationId xmlns:a16="http://schemas.microsoft.com/office/drawing/2014/main" id="{11061CE6-48C8-4F44-BDA3-FCD917128C1D}"/>
            </a:ext>
          </a:extLst>
        </xdr:cNvPr>
        <xdr:cNvCxnSpPr/>
      </xdr:nvCxnSpPr>
      <xdr:spPr>
        <a:xfrm flipV="1">
          <a:off x="20503514" y="1644396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a:extLst>
            <a:ext uri="{FF2B5EF4-FFF2-40B4-BE49-F238E27FC236}">
              <a16:creationId xmlns:a16="http://schemas.microsoft.com/office/drawing/2014/main" id="{667446EF-1CA6-49F1-835F-5579DECF37FC}"/>
            </a:ext>
          </a:extLst>
        </xdr:cNvPr>
        <xdr:cNvSpPr txBox="1"/>
      </xdr:nvSpPr>
      <xdr:spPr>
        <a:xfrm>
          <a:off x="20542250"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a:extLst>
            <a:ext uri="{FF2B5EF4-FFF2-40B4-BE49-F238E27FC236}">
              <a16:creationId xmlns:a16="http://schemas.microsoft.com/office/drawing/2014/main" id="{DE1C4D47-18EF-4AB2-8DAA-5A87007FD115}"/>
            </a:ext>
          </a:extLst>
        </xdr:cNvPr>
        <xdr:cNvCxnSpPr/>
      </xdr:nvCxnSpPr>
      <xdr:spPr>
        <a:xfrm>
          <a:off x="20429538" y="175926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a:extLst>
            <a:ext uri="{FF2B5EF4-FFF2-40B4-BE49-F238E27FC236}">
              <a16:creationId xmlns:a16="http://schemas.microsoft.com/office/drawing/2014/main" id="{2FD40473-636D-4A8B-814A-F36982383DDC}"/>
            </a:ext>
          </a:extLst>
        </xdr:cNvPr>
        <xdr:cNvSpPr txBox="1"/>
      </xdr:nvSpPr>
      <xdr:spPr>
        <a:xfrm>
          <a:off x="20542250" y="1621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a:extLst>
            <a:ext uri="{FF2B5EF4-FFF2-40B4-BE49-F238E27FC236}">
              <a16:creationId xmlns:a16="http://schemas.microsoft.com/office/drawing/2014/main" id="{01E7362E-B1A9-4C27-93EB-386A8480E70D}"/>
            </a:ext>
          </a:extLst>
        </xdr:cNvPr>
        <xdr:cNvCxnSpPr/>
      </xdr:nvCxnSpPr>
      <xdr:spPr>
        <a:xfrm>
          <a:off x="20429538" y="1644396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929" name="【公民館】&#10;一人当たり面積平均値テキスト">
          <a:extLst>
            <a:ext uri="{FF2B5EF4-FFF2-40B4-BE49-F238E27FC236}">
              <a16:creationId xmlns:a16="http://schemas.microsoft.com/office/drawing/2014/main" id="{2201E83A-6892-4A2D-8A64-39CB6D7B9C0D}"/>
            </a:ext>
          </a:extLst>
        </xdr:cNvPr>
        <xdr:cNvSpPr txBox="1"/>
      </xdr:nvSpPr>
      <xdr:spPr>
        <a:xfrm>
          <a:off x="20542250" y="17016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a:extLst>
            <a:ext uri="{FF2B5EF4-FFF2-40B4-BE49-F238E27FC236}">
              <a16:creationId xmlns:a16="http://schemas.microsoft.com/office/drawing/2014/main" id="{62D173FD-7669-4201-A64B-CA4EC6E150F0}"/>
            </a:ext>
          </a:extLst>
        </xdr:cNvPr>
        <xdr:cNvSpPr/>
      </xdr:nvSpPr>
      <xdr:spPr>
        <a:xfrm>
          <a:off x="20453350" y="1716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a:extLst>
            <a:ext uri="{FF2B5EF4-FFF2-40B4-BE49-F238E27FC236}">
              <a16:creationId xmlns:a16="http://schemas.microsoft.com/office/drawing/2014/main" id="{D19F3FAF-288B-4867-8BC7-8B3975F5417A}"/>
            </a:ext>
          </a:extLst>
        </xdr:cNvPr>
        <xdr:cNvSpPr/>
      </xdr:nvSpPr>
      <xdr:spPr>
        <a:xfrm>
          <a:off x="19686588" y="1715897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a:extLst>
            <a:ext uri="{FF2B5EF4-FFF2-40B4-BE49-F238E27FC236}">
              <a16:creationId xmlns:a16="http://schemas.microsoft.com/office/drawing/2014/main" id="{575214B3-6A1E-46C9-ABE2-AF29B4382DE2}"/>
            </a:ext>
          </a:extLst>
        </xdr:cNvPr>
        <xdr:cNvSpPr/>
      </xdr:nvSpPr>
      <xdr:spPr>
        <a:xfrm>
          <a:off x="18854738" y="1717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33" name="フローチャート: 判断 932">
          <a:extLst>
            <a:ext uri="{FF2B5EF4-FFF2-40B4-BE49-F238E27FC236}">
              <a16:creationId xmlns:a16="http://schemas.microsoft.com/office/drawing/2014/main" id="{B4CDC0F8-199B-439C-B348-4BFCA8E28330}"/>
            </a:ext>
          </a:extLst>
        </xdr:cNvPr>
        <xdr:cNvSpPr/>
      </xdr:nvSpPr>
      <xdr:spPr>
        <a:xfrm>
          <a:off x="18037175" y="1716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4" name="フローチャート: 判断 933">
          <a:extLst>
            <a:ext uri="{FF2B5EF4-FFF2-40B4-BE49-F238E27FC236}">
              <a16:creationId xmlns:a16="http://schemas.microsoft.com/office/drawing/2014/main" id="{38D3C50A-03CE-40F6-84CC-26F219F9738F}"/>
            </a:ext>
          </a:extLst>
        </xdr:cNvPr>
        <xdr:cNvSpPr/>
      </xdr:nvSpPr>
      <xdr:spPr>
        <a:xfrm>
          <a:off x="17219613" y="1718754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BB026090-18B1-4D94-9CE4-E41A1B654E7F}"/>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400B0C15-FE4D-436F-B2CE-0F6206B1195B}"/>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76592F6B-FBCC-472B-869F-2595C9C19757}"/>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5686477D-B854-4EC4-92EB-3ED7A53ED3CD}"/>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AA08F5CF-A068-4795-BBD4-C7BEA31A2A49}"/>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53975</xdr:rowOff>
    </xdr:from>
    <xdr:to>
      <xdr:col>116</xdr:col>
      <xdr:colOff>114300</xdr:colOff>
      <xdr:row>107</xdr:row>
      <xdr:rowOff>155575</xdr:rowOff>
    </xdr:to>
    <xdr:sp macro="" textlink="">
      <xdr:nvSpPr>
        <xdr:cNvPr id="940" name="楕円 939">
          <a:extLst>
            <a:ext uri="{FF2B5EF4-FFF2-40B4-BE49-F238E27FC236}">
              <a16:creationId xmlns:a16="http://schemas.microsoft.com/office/drawing/2014/main" id="{9FA03A9B-FECE-497D-80D3-0A515B6FDFB2}"/>
            </a:ext>
          </a:extLst>
        </xdr:cNvPr>
        <xdr:cNvSpPr/>
      </xdr:nvSpPr>
      <xdr:spPr>
        <a:xfrm>
          <a:off x="2045335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140352</xdr:rowOff>
    </xdr:from>
    <xdr:ext cx="469744" cy="259045"/>
    <xdr:sp macro="" textlink="">
      <xdr:nvSpPr>
        <xdr:cNvPr id="941" name="【公民館】&#10;一人当たり面積該当値テキスト">
          <a:extLst>
            <a:ext uri="{FF2B5EF4-FFF2-40B4-BE49-F238E27FC236}">
              <a16:creationId xmlns:a16="http://schemas.microsoft.com/office/drawing/2014/main" id="{E169CF3B-13BA-4334-891B-52454A1ADE42}"/>
            </a:ext>
          </a:extLst>
        </xdr:cNvPr>
        <xdr:cNvSpPr txBox="1"/>
      </xdr:nvSpPr>
      <xdr:spPr>
        <a:xfrm>
          <a:off x="20542250" y="1745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42545</xdr:rowOff>
    </xdr:from>
    <xdr:to>
      <xdr:col>112</xdr:col>
      <xdr:colOff>38100</xdr:colOff>
      <xdr:row>107</xdr:row>
      <xdr:rowOff>144145</xdr:rowOff>
    </xdr:to>
    <xdr:sp macro="" textlink="">
      <xdr:nvSpPr>
        <xdr:cNvPr id="942" name="楕円 941">
          <a:extLst>
            <a:ext uri="{FF2B5EF4-FFF2-40B4-BE49-F238E27FC236}">
              <a16:creationId xmlns:a16="http://schemas.microsoft.com/office/drawing/2014/main" id="{705F50C7-4E87-49F8-BA17-DF8FC9A36BF2}"/>
            </a:ext>
          </a:extLst>
        </xdr:cNvPr>
        <xdr:cNvSpPr/>
      </xdr:nvSpPr>
      <xdr:spPr>
        <a:xfrm>
          <a:off x="19686588" y="1753044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93345</xdr:rowOff>
    </xdr:from>
    <xdr:to>
      <xdr:col>116</xdr:col>
      <xdr:colOff>63500</xdr:colOff>
      <xdr:row>107</xdr:row>
      <xdr:rowOff>104775</xdr:rowOff>
    </xdr:to>
    <xdr:cxnSp macro="">
      <xdr:nvCxnSpPr>
        <xdr:cNvPr id="943" name="直線コネクタ 942">
          <a:extLst>
            <a:ext uri="{FF2B5EF4-FFF2-40B4-BE49-F238E27FC236}">
              <a16:creationId xmlns:a16="http://schemas.microsoft.com/office/drawing/2014/main" id="{C167335F-445C-4A3A-BE50-2492738D7501}"/>
            </a:ext>
          </a:extLst>
        </xdr:cNvPr>
        <xdr:cNvCxnSpPr/>
      </xdr:nvCxnSpPr>
      <xdr:spPr>
        <a:xfrm>
          <a:off x="19737388" y="17581245"/>
          <a:ext cx="766762"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48261</xdr:rowOff>
    </xdr:from>
    <xdr:to>
      <xdr:col>107</xdr:col>
      <xdr:colOff>101600</xdr:colOff>
      <xdr:row>107</xdr:row>
      <xdr:rowOff>149861</xdr:rowOff>
    </xdr:to>
    <xdr:sp macro="" textlink="">
      <xdr:nvSpPr>
        <xdr:cNvPr id="944" name="楕円 943">
          <a:extLst>
            <a:ext uri="{FF2B5EF4-FFF2-40B4-BE49-F238E27FC236}">
              <a16:creationId xmlns:a16="http://schemas.microsoft.com/office/drawing/2014/main" id="{D929308A-783D-4CCF-B7C2-99A1F85A7E33}"/>
            </a:ext>
          </a:extLst>
        </xdr:cNvPr>
        <xdr:cNvSpPr/>
      </xdr:nvSpPr>
      <xdr:spPr>
        <a:xfrm>
          <a:off x="18854738"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93345</xdr:rowOff>
    </xdr:from>
    <xdr:to>
      <xdr:col>111</xdr:col>
      <xdr:colOff>177800</xdr:colOff>
      <xdr:row>107</xdr:row>
      <xdr:rowOff>99061</xdr:rowOff>
    </xdr:to>
    <xdr:cxnSp macro="">
      <xdr:nvCxnSpPr>
        <xdr:cNvPr id="945" name="直線コネクタ 944">
          <a:extLst>
            <a:ext uri="{FF2B5EF4-FFF2-40B4-BE49-F238E27FC236}">
              <a16:creationId xmlns:a16="http://schemas.microsoft.com/office/drawing/2014/main" id="{27A91B44-4C2E-45BF-9CE8-66AFC90406FA}"/>
            </a:ext>
          </a:extLst>
        </xdr:cNvPr>
        <xdr:cNvCxnSpPr/>
      </xdr:nvCxnSpPr>
      <xdr:spPr>
        <a:xfrm flipV="1">
          <a:off x="18905538" y="17581245"/>
          <a:ext cx="8318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42545</xdr:rowOff>
    </xdr:from>
    <xdr:to>
      <xdr:col>102</xdr:col>
      <xdr:colOff>165100</xdr:colOff>
      <xdr:row>107</xdr:row>
      <xdr:rowOff>144145</xdr:rowOff>
    </xdr:to>
    <xdr:sp macro="" textlink="">
      <xdr:nvSpPr>
        <xdr:cNvPr id="946" name="楕円 945">
          <a:extLst>
            <a:ext uri="{FF2B5EF4-FFF2-40B4-BE49-F238E27FC236}">
              <a16:creationId xmlns:a16="http://schemas.microsoft.com/office/drawing/2014/main" id="{F9447AF2-0C49-41B9-B49C-9D2A20916330}"/>
            </a:ext>
          </a:extLst>
        </xdr:cNvPr>
        <xdr:cNvSpPr/>
      </xdr:nvSpPr>
      <xdr:spPr>
        <a:xfrm>
          <a:off x="18037175"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93345</xdr:rowOff>
    </xdr:from>
    <xdr:to>
      <xdr:col>107</xdr:col>
      <xdr:colOff>50800</xdr:colOff>
      <xdr:row>107</xdr:row>
      <xdr:rowOff>99061</xdr:rowOff>
    </xdr:to>
    <xdr:cxnSp macro="">
      <xdr:nvCxnSpPr>
        <xdr:cNvPr id="947" name="直線コネクタ 946">
          <a:extLst>
            <a:ext uri="{FF2B5EF4-FFF2-40B4-BE49-F238E27FC236}">
              <a16:creationId xmlns:a16="http://schemas.microsoft.com/office/drawing/2014/main" id="{2932CCA4-3C62-4855-9B90-F28E8C07E2B6}"/>
            </a:ext>
          </a:extLst>
        </xdr:cNvPr>
        <xdr:cNvCxnSpPr/>
      </xdr:nvCxnSpPr>
      <xdr:spPr>
        <a:xfrm>
          <a:off x="18087975" y="17581245"/>
          <a:ext cx="817563"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948" name="楕円 947">
          <a:extLst>
            <a:ext uri="{FF2B5EF4-FFF2-40B4-BE49-F238E27FC236}">
              <a16:creationId xmlns:a16="http://schemas.microsoft.com/office/drawing/2014/main" id="{2F6F3B21-1ED1-42D7-A6EF-871D74E5EBAB}"/>
            </a:ext>
          </a:extLst>
        </xdr:cNvPr>
        <xdr:cNvSpPr/>
      </xdr:nvSpPr>
      <xdr:spPr>
        <a:xfrm>
          <a:off x="17219613" y="1753616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93345</xdr:rowOff>
    </xdr:from>
    <xdr:to>
      <xdr:col>102</xdr:col>
      <xdr:colOff>114300</xdr:colOff>
      <xdr:row>107</xdr:row>
      <xdr:rowOff>99061</xdr:rowOff>
    </xdr:to>
    <xdr:cxnSp macro="">
      <xdr:nvCxnSpPr>
        <xdr:cNvPr id="949" name="直線コネクタ 948">
          <a:extLst>
            <a:ext uri="{FF2B5EF4-FFF2-40B4-BE49-F238E27FC236}">
              <a16:creationId xmlns:a16="http://schemas.microsoft.com/office/drawing/2014/main" id="{88E965E7-F3AD-4D1A-9B7C-1A14AED90780}"/>
            </a:ext>
          </a:extLst>
        </xdr:cNvPr>
        <xdr:cNvCxnSpPr/>
      </xdr:nvCxnSpPr>
      <xdr:spPr>
        <a:xfrm flipV="1">
          <a:off x="17270413" y="17581245"/>
          <a:ext cx="817562"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50" name="n_1aveValue【公民館】&#10;一人当たり面積">
          <a:extLst>
            <a:ext uri="{FF2B5EF4-FFF2-40B4-BE49-F238E27FC236}">
              <a16:creationId xmlns:a16="http://schemas.microsoft.com/office/drawing/2014/main" id="{EAE7C335-E631-432E-9F63-6966C0BCDBAF}"/>
            </a:ext>
          </a:extLst>
        </xdr:cNvPr>
        <xdr:cNvSpPr txBox="1"/>
      </xdr:nvSpPr>
      <xdr:spPr>
        <a:xfrm>
          <a:off x="19504102"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951" name="n_2aveValue【公民館】&#10;一人当たり面積">
          <a:extLst>
            <a:ext uri="{FF2B5EF4-FFF2-40B4-BE49-F238E27FC236}">
              <a16:creationId xmlns:a16="http://schemas.microsoft.com/office/drawing/2014/main" id="{011B4EA9-ECCC-4599-89F9-4F3C4FB6C176}"/>
            </a:ext>
          </a:extLst>
        </xdr:cNvPr>
        <xdr:cNvSpPr txBox="1"/>
      </xdr:nvSpPr>
      <xdr:spPr>
        <a:xfrm>
          <a:off x="18684952" y="1695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952" name="n_3aveValue【公民館】&#10;一人当たり面積">
          <a:extLst>
            <a:ext uri="{FF2B5EF4-FFF2-40B4-BE49-F238E27FC236}">
              <a16:creationId xmlns:a16="http://schemas.microsoft.com/office/drawing/2014/main" id="{4B575928-326F-487C-BAF5-701E8DC90903}"/>
            </a:ext>
          </a:extLst>
        </xdr:cNvPr>
        <xdr:cNvSpPr txBox="1"/>
      </xdr:nvSpPr>
      <xdr:spPr>
        <a:xfrm>
          <a:off x="17867390" y="1693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953" name="n_4aveValue【公民館】&#10;一人当たり面積">
          <a:extLst>
            <a:ext uri="{FF2B5EF4-FFF2-40B4-BE49-F238E27FC236}">
              <a16:creationId xmlns:a16="http://schemas.microsoft.com/office/drawing/2014/main" id="{6BE30F3B-8ADF-43EA-B3BD-F27555F7CF0D}"/>
            </a:ext>
          </a:extLst>
        </xdr:cNvPr>
        <xdr:cNvSpPr txBox="1"/>
      </xdr:nvSpPr>
      <xdr:spPr>
        <a:xfrm>
          <a:off x="17049827" y="1696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135272</xdr:rowOff>
    </xdr:from>
    <xdr:ext cx="469744" cy="259045"/>
    <xdr:sp macro="" textlink="">
      <xdr:nvSpPr>
        <xdr:cNvPr id="954" name="n_1mainValue【公民館】&#10;一人当たり面積">
          <a:extLst>
            <a:ext uri="{FF2B5EF4-FFF2-40B4-BE49-F238E27FC236}">
              <a16:creationId xmlns:a16="http://schemas.microsoft.com/office/drawing/2014/main" id="{CBA6752D-5D43-4FCF-BFD6-BEC28F7217A4}"/>
            </a:ext>
          </a:extLst>
        </xdr:cNvPr>
        <xdr:cNvSpPr txBox="1"/>
      </xdr:nvSpPr>
      <xdr:spPr>
        <a:xfrm>
          <a:off x="19504102" y="1762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140988</xdr:rowOff>
    </xdr:from>
    <xdr:ext cx="469744" cy="259045"/>
    <xdr:sp macro="" textlink="">
      <xdr:nvSpPr>
        <xdr:cNvPr id="955" name="n_2mainValue【公民館】&#10;一人当たり面積">
          <a:extLst>
            <a:ext uri="{FF2B5EF4-FFF2-40B4-BE49-F238E27FC236}">
              <a16:creationId xmlns:a16="http://schemas.microsoft.com/office/drawing/2014/main" id="{1ACCCF2A-6A0F-47F8-AC19-C13B349AF22E}"/>
            </a:ext>
          </a:extLst>
        </xdr:cNvPr>
        <xdr:cNvSpPr txBox="1"/>
      </xdr:nvSpPr>
      <xdr:spPr>
        <a:xfrm>
          <a:off x="18684952"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135272</xdr:rowOff>
    </xdr:from>
    <xdr:ext cx="469744" cy="259045"/>
    <xdr:sp macro="" textlink="">
      <xdr:nvSpPr>
        <xdr:cNvPr id="956" name="n_3mainValue【公民館】&#10;一人当たり面積">
          <a:extLst>
            <a:ext uri="{FF2B5EF4-FFF2-40B4-BE49-F238E27FC236}">
              <a16:creationId xmlns:a16="http://schemas.microsoft.com/office/drawing/2014/main" id="{A2B1653E-3BE2-4E9D-AEA5-99C21BD78084}"/>
            </a:ext>
          </a:extLst>
        </xdr:cNvPr>
        <xdr:cNvSpPr txBox="1"/>
      </xdr:nvSpPr>
      <xdr:spPr>
        <a:xfrm>
          <a:off x="17867390" y="1762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957" name="n_4mainValue【公民館】&#10;一人当たり面積">
          <a:extLst>
            <a:ext uri="{FF2B5EF4-FFF2-40B4-BE49-F238E27FC236}">
              <a16:creationId xmlns:a16="http://schemas.microsoft.com/office/drawing/2014/main" id="{C4E30CFA-D628-4F2F-B645-84187DEF01A2}"/>
            </a:ext>
          </a:extLst>
        </xdr:cNvPr>
        <xdr:cNvSpPr txBox="1"/>
      </xdr:nvSpPr>
      <xdr:spPr>
        <a:xfrm>
          <a:off x="170498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E6ECB1D1-8911-48E5-BD5C-821FD5884A21}"/>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A2BECB94-1C9A-468C-8843-D93E082AFEAC}"/>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CAF20960-2F4A-4753-9BA5-F0EAF30823C8}"/>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「橋りょう・トンネル」および「港湾・漁港」を除くすべての施設類型において，類似団体より老朽化が進んでおり，特に，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「認定こども園・幼稚園・保育所」および「児童館」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平均値から大きくかい離している。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今後も，点検・診断や計画的な予防保全による長寿命化を進めていくなど，公共施設等の適正管理に努める。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7C50B6-D850-42DB-96C5-2DDE0F7E30D2}"/>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AC11350-7133-4B8E-B04A-DB7CC2D61DEA}"/>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D6E086-B7D1-4316-BE3E-A8EC141EF810}"/>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3044ECA-B14A-48F4-A109-D645BD901AAC}"/>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4D429F1-EC01-44D9-9832-023947E08159}"/>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39B499-A802-4D94-8FD7-544E0E2F8E88}"/>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32216EA-5871-4C04-8DC8-81D3F4A7D479}"/>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3F970C0-A296-460F-B4BA-45000ABB3743}"/>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336C7E-5708-4624-99C4-5AAA78D4B6EF}"/>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2571C2-D4B5-4AA5-BBC1-3DCA798990D0}"/>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251,891
250,793
677.87
167,659,971
165,232,192
2,054,692
70,386,099
135,797,863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C3B579A-ADD0-45B3-B1B1-BC2249013B39}"/>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0DC06AE-3E9D-40C4-A5D7-EC31439006FE}"/>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B7BD1C-8CF2-403D-85A2-21AABD29487E}"/>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E1150D7-1005-4982-B7CE-ACAF41B291D9}"/>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84C156-CCFD-4C57-8B98-C31F41402D6A}"/>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2CD36AB-7D13-4A0C-AE0C-4F4581E637A0}"/>
            </a:ext>
          </a:extLst>
        </xdr:cNvPr>
        <xdr:cNvSpPr/>
      </xdr:nvSpPr>
      <xdr:spPr>
        <a:xfrm>
          <a:off x="6646863" y="1628775"/>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2C56B9-5213-4476-89A8-3673C70E0B79}"/>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880BC5-A96F-4515-9D0A-D0101AF2DEA2}"/>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628C61-6FF3-40AA-B12B-4CAC4CE4FACF}"/>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493904-918C-4B7B-8EFF-E4C06AB939FF}"/>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79178B-ABBA-4808-BFF9-D751C2F4EA61}"/>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B04010-E12E-4329-B22D-FCAF293C8800}"/>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D58EB7A-6970-4DA7-A7BC-5085A8323BBF}"/>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94A55B-9F4E-4D7D-A846-2CE025C89BF3}"/>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EA4A7C-F77E-4D6F-9B52-E1A389F53150}"/>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56D168-FC3D-4D46-B8F7-1FC460400AA7}"/>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C0A171-B0BA-4945-97DD-5BF7902870F2}"/>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FD40CF-27DA-4021-A50F-FE6BEC4BD2DA}"/>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9C4598-EB58-4E91-841C-79E4B84EDADE}"/>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AC737C-FA79-4D7F-A7B4-7B4EBB8B0572}"/>
            </a:ext>
          </a:extLst>
        </xdr:cNvPr>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A36602F-EC0B-46DC-8F61-A412B087EE82}"/>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BBF47E-C140-41AB-86D7-8EA56C7804F8}"/>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CD04B1F-CFC7-4D10-8D9A-637C0A54282C}"/>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5DD522B-F57E-428E-AFA5-61EB3F826D1F}"/>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42B119D-30CF-4C1E-83C3-0B6920A17A0C}"/>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B93E5D3-259C-42C7-8242-378B8F1A4508}"/>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A2B7648-83FB-4655-9C06-26BE084D8039}"/>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B030096-ED78-4387-9E0E-1DA729CBA5E6}"/>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745B01F-F0C0-442D-9A9A-4307940B58E0}"/>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572DF5F-3DBF-48D2-B89D-2B64B9C852EC}"/>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545A5BB-7E8E-48FA-A5CE-2F5B9BC114DE}"/>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E1DA249-9841-4419-8D7A-51C1CD9A9960}"/>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12F3FEA-592B-48EC-B03D-8E407635E192}"/>
            </a:ext>
          </a:extLst>
        </xdr:cNvPr>
        <xdr:cNvCxnSpPr/>
      </xdr:nvCxnSpPr>
      <xdr:spPr>
        <a:xfrm>
          <a:off x="70485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4BE8533-DB23-46D4-A532-E3F70259A1AD}"/>
            </a:ext>
          </a:extLst>
        </xdr:cNvPr>
        <xdr:cNvSpPr txBox="1"/>
      </xdr:nvSpPr>
      <xdr:spPr>
        <a:xfrm>
          <a:off x="280534"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93A2A99-4BA4-4DED-A5D4-73232C50BD54}"/>
            </a:ext>
          </a:extLst>
        </xdr:cNvPr>
        <xdr:cNvCxnSpPr/>
      </xdr:nvCxnSpPr>
      <xdr:spPr>
        <a:xfrm>
          <a:off x="70485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87F9D6B-9DFE-4B3A-9012-EFB50BB82567}"/>
            </a:ext>
          </a:extLst>
        </xdr:cNvPr>
        <xdr:cNvSpPr txBox="1"/>
      </xdr:nvSpPr>
      <xdr:spPr>
        <a:xfrm>
          <a:off x="344654"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2DD47B3-8D8C-4938-9CFC-C15AACC09938}"/>
            </a:ext>
          </a:extLst>
        </xdr:cNvPr>
        <xdr:cNvCxnSpPr/>
      </xdr:nvCxnSpPr>
      <xdr:spPr>
        <a:xfrm>
          <a:off x="70485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19D3B56-CDC4-4143-AF6B-4A8F8C0A0AEC}"/>
            </a:ext>
          </a:extLst>
        </xdr:cNvPr>
        <xdr:cNvSpPr txBox="1"/>
      </xdr:nvSpPr>
      <xdr:spPr>
        <a:xfrm>
          <a:off x="344654"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78C8896-00E3-4AF2-8CAA-CCBF5FF55449}"/>
            </a:ext>
          </a:extLst>
        </xdr:cNvPr>
        <xdr:cNvCxnSpPr/>
      </xdr:nvCxnSpPr>
      <xdr:spPr>
        <a:xfrm>
          <a:off x="70485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92BC294-799F-45BA-B9C0-CFEF6D6DD568}"/>
            </a:ext>
          </a:extLst>
        </xdr:cNvPr>
        <xdr:cNvSpPr txBox="1"/>
      </xdr:nvSpPr>
      <xdr:spPr>
        <a:xfrm>
          <a:off x="344654"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D5F4717-F9F5-45AF-B411-4F64BF7EAB1B}"/>
            </a:ext>
          </a:extLst>
        </xdr:cNvPr>
        <xdr:cNvCxnSpPr/>
      </xdr:nvCxnSpPr>
      <xdr:spPr>
        <a:xfrm>
          <a:off x="70485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E83563A-29E2-4CF8-99BD-F5C56C5168CC}"/>
            </a:ext>
          </a:extLst>
        </xdr:cNvPr>
        <xdr:cNvSpPr txBox="1"/>
      </xdr:nvSpPr>
      <xdr:spPr>
        <a:xfrm>
          <a:off x="344654"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F93DCA5-7871-4985-AACA-B880C9F956E9}"/>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21BB570-4CCA-4631-AD89-2DD7C34BD22D}"/>
            </a:ext>
          </a:extLst>
        </xdr:cNvPr>
        <xdr:cNvSpPr txBox="1"/>
      </xdr:nvSpPr>
      <xdr:spPr>
        <a:xfrm>
          <a:off x="3944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A03D17B-0E48-4033-82F2-4958DF8BE6FA}"/>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58C9EFD9-6B4A-46CA-97B0-B19BABC697D0}"/>
            </a:ext>
          </a:extLst>
        </xdr:cNvPr>
        <xdr:cNvCxnSpPr/>
      </xdr:nvCxnSpPr>
      <xdr:spPr>
        <a:xfrm flipV="1">
          <a:off x="4291965" y="5335905"/>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238F9B54-8C98-475C-B80F-6DE5173BC55A}"/>
            </a:ext>
          </a:extLst>
        </xdr:cNvPr>
        <xdr:cNvSpPr txBox="1"/>
      </xdr:nvSpPr>
      <xdr:spPr>
        <a:xfrm>
          <a:off x="4330700"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8810EFF-B155-4B20-85A8-E2A3C5C3E205}"/>
            </a:ext>
          </a:extLst>
        </xdr:cNvPr>
        <xdr:cNvCxnSpPr/>
      </xdr:nvCxnSpPr>
      <xdr:spPr>
        <a:xfrm>
          <a:off x="4217988" y="684466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E6B352E8-B726-4A51-8F12-591D33C88592}"/>
            </a:ext>
          </a:extLst>
        </xdr:cNvPr>
        <xdr:cNvSpPr txBox="1"/>
      </xdr:nvSpPr>
      <xdr:spPr>
        <a:xfrm>
          <a:off x="4330700" y="512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F3FE365A-CB13-4FA0-AAB4-34830A1E053F}"/>
            </a:ext>
          </a:extLst>
        </xdr:cNvPr>
        <xdr:cNvCxnSpPr/>
      </xdr:nvCxnSpPr>
      <xdr:spPr>
        <a:xfrm>
          <a:off x="4217988" y="53359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a:extLst>
            <a:ext uri="{FF2B5EF4-FFF2-40B4-BE49-F238E27FC236}">
              <a16:creationId xmlns:a16="http://schemas.microsoft.com/office/drawing/2014/main" id="{76576394-8E12-44AD-998D-1F460B049BBA}"/>
            </a:ext>
          </a:extLst>
        </xdr:cNvPr>
        <xdr:cNvSpPr txBox="1"/>
      </xdr:nvSpPr>
      <xdr:spPr>
        <a:xfrm>
          <a:off x="4330700" y="5827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90B73440-3CA0-4221-BDE3-C4A05863C2BB}"/>
            </a:ext>
          </a:extLst>
        </xdr:cNvPr>
        <xdr:cNvSpPr/>
      </xdr:nvSpPr>
      <xdr:spPr>
        <a:xfrm>
          <a:off x="42418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5F713FE2-961A-4B37-915C-338A4A3CF026}"/>
            </a:ext>
          </a:extLst>
        </xdr:cNvPr>
        <xdr:cNvSpPr/>
      </xdr:nvSpPr>
      <xdr:spPr>
        <a:xfrm>
          <a:off x="3475038" y="581469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44702E61-2F8B-41BF-8FA9-2DA7964A6EFD}"/>
            </a:ext>
          </a:extLst>
        </xdr:cNvPr>
        <xdr:cNvSpPr/>
      </xdr:nvSpPr>
      <xdr:spPr>
        <a:xfrm>
          <a:off x="2643188" y="57880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C4AFF70A-11BB-4DDD-A0D6-08B9E63F42D9}"/>
            </a:ext>
          </a:extLst>
        </xdr:cNvPr>
        <xdr:cNvSpPr/>
      </xdr:nvSpPr>
      <xdr:spPr>
        <a:xfrm>
          <a:off x="1825625" y="57575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13102696-5ED2-4979-BC8E-F4AE856978A3}"/>
            </a:ext>
          </a:extLst>
        </xdr:cNvPr>
        <xdr:cNvSpPr/>
      </xdr:nvSpPr>
      <xdr:spPr>
        <a:xfrm>
          <a:off x="1008063" y="577850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7EBA373-7249-45ED-9312-1245CF3E9A55}"/>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CE425AC-6C68-498B-8EFE-9CBD35021217}"/>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564C04-E43D-477C-8A86-888D9E29745B}"/>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0725909-2FA9-417D-B5C3-3C11DF7A9A8E}"/>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7C4E238-0404-4FB4-94D4-A9B8EDE3D338}"/>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73" name="楕円 72">
          <a:extLst>
            <a:ext uri="{FF2B5EF4-FFF2-40B4-BE49-F238E27FC236}">
              <a16:creationId xmlns:a16="http://schemas.microsoft.com/office/drawing/2014/main" id="{532C073F-B988-469D-AC8E-546DAB186137}"/>
            </a:ext>
          </a:extLst>
        </xdr:cNvPr>
        <xdr:cNvSpPr/>
      </xdr:nvSpPr>
      <xdr:spPr>
        <a:xfrm>
          <a:off x="4241800" y="5838507"/>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17797</xdr:rowOff>
    </xdr:from>
    <xdr:ext cx="405111" cy="259045"/>
    <xdr:sp macro="" textlink="">
      <xdr:nvSpPr>
        <xdr:cNvPr id="74" name="【図書館】&#10;有形固定資産減価償却率該当値テキスト">
          <a:extLst>
            <a:ext uri="{FF2B5EF4-FFF2-40B4-BE49-F238E27FC236}">
              <a16:creationId xmlns:a16="http://schemas.microsoft.com/office/drawing/2014/main" id="{FD121839-8C7D-4BFC-92E9-06837ECBBFD7}"/>
            </a:ext>
          </a:extLst>
        </xdr:cNvPr>
        <xdr:cNvSpPr txBox="1"/>
      </xdr:nvSpPr>
      <xdr:spPr>
        <a:xfrm>
          <a:off x="4330700"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111125</xdr:rowOff>
    </xdr:from>
    <xdr:to>
      <xdr:col>20</xdr:col>
      <xdr:colOff>38100</xdr:colOff>
      <xdr:row>36</xdr:row>
      <xdr:rowOff>41275</xdr:rowOff>
    </xdr:to>
    <xdr:sp macro="" textlink="">
      <xdr:nvSpPr>
        <xdr:cNvPr id="75" name="楕円 74">
          <a:extLst>
            <a:ext uri="{FF2B5EF4-FFF2-40B4-BE49-F238E27FC236}">
              <a16:creationId xmlns:a16="http://schemas.microsoft.com/office/drawing/2014/main" id="{C4056CFC-85CA-40BC-B728-3EB1A1C261E6}"/>
            </a:ext>
          </a:extLst>
        </xdr:cNvPr>
        <xdr:cNvSpPr/>
      </xdr:nvSpPr>
      <xdr:spPr>
        <a:xfrm>
          <a:off x="3475038" y="57880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161925</xdr:rowOff>
    </xdr:from>
    <xdr:to>
      <xdr:col>24</xdr:col>
      <xdr:colOff>63500</xdr:colOff>
      <xdr:row>36</xdr:row>
      <xdr:rowOff>45720</xdr:rowOff>
    </xdr:to>
    <xdr:cxnSp macro="">
      <xdr:nvCxnSpPr>
        <xdr:cNvPr id="76" name="直線コネクタ 75">
          <a:extLst>
            <a:ext uri="{FF2B5EF4-FFF2-40B4-BE49-F238E27FC236}">
              <a16:creationId xmlns:a16="http://schemas.microsoft.com/office/drawing/2014/main" id="{1BCAF9CF-AFD8-4B6C-8DE0-6C9B9C2CB0D7}"/>
            </a:ext>
          </a:extLst>
        </xdr:cNvPr>
        <xdr:cNvCxnSpPr/>
      </xdr:nvCxnSpPr>
      <xdr:spPr>
        <a:xfrm>
          <a:off x="3525838" y="5838825"/>
          <a:ext cx="766762"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53975</xdr:rowOff>
    </xdr:from>
    <xdr:to>
      <xdr:col>15</xdr:col>
      <xdr:colOff>101600</xdr:colOff>
      <xdr:row>35</xdr:row>
      <xdr:rowOff>155575</xdr:rowOff>
    </xdr:to>
    <xdr:sp macro="" textlink="">
      <xdr:nvSpPr>
        <xdr:cNvPr id="77" name="楕円 76">
          <a:extLst>
            <a:ext uri="{FF2B5EF4-FFF2-40B4-BE49-F238E27FC236}">
              <a16:creationId xmlns:a16="http://schemas.microsoft.com/office/drawing/2014/main" id="{38D283E4-262C-447A-BE5E-5E79533D6D61}"/>
            </a:ext>
          </a:extLst>
        </xdr:cNvPr>
        <xdr:cNvSpPr/>
      </xdr:nvSpPr>
      <xdr:spPr>
        <a:xfrm>
          <a:off x="2643188"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104775</xdr:rowOff>
    </xdr:from>
    <xdr:to>
      <xdr:col>19</xdr:col>
      <xdr:colOff>177800</xdr:colOff>
      <xdr:row>35</xdr:row>
      <xdr:rowOff>161925</xdr:rowOff>
    </xdr:to>
    <xdr:cxnSp macro="">
      <xdr:nvCxnSpPr>
        <xdr:cNvPr id="78" name="直線コネクタ 77">
          <a:extLst>
            <a:ext uri="{FF2B5EF4-FFF2-40B4-BE49-F238E27FC236}">
              <a16:creationId xmlns:a16="http://schemas.microsoft.com/office/drawing/2014/main" id="{9F07AC49-9C88-4FBB-AF78-F784FCA57BC8}"/>
            </a:ext>
          </a:extLst>
        </xdr:cNvPr>
        <xdr:cNvCxnSpPr/>
      </xdr:nvCxnSpPr>
      <xdr:spPr>
        <a:xfrm>
          <a:off x="2693988" y="5781675"/>
          <a:ext cx="8318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168275</xdr:rowOff>
    </xdr:from>
    <xdr:to>
      <xdr:col>10</xdr:col>
      <xdr:colOff>165100</xdr:colOff>
      <xdr:row>35</xdr:row>
      <xdr:rowOff>98425</xdr:rowOff>
    </xdr:to>
    <xdr:sp macro="" textlink="">
      <xdr:nvSpPr>
        <xdr:cNvPr id="79" name="楕円 78">
          <a:extLst>
            <a:ext uri="{FF2B5EF4-FFF2-40B4-BE49-F238E27FC236}">
              <a16:creationId xmlns:a16="http://schemas.microsoft.com/office/drawing/2014/main" id="{C753C8A5-0C11-4CC8-897D-52C5852EB875}"/>
            </a:ext>
          </a:extLst>
        </xdr:cNvPr>
        <xdr:cNvSpPr/>
      </xdr:nvSpPr>
      <xdr:spPr>
        <a:xfrm>
          <a:off x="1825625" y="5678487"/>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47625</xdr:rowOff>
    </xdr:from>
    <xdr:to>
      <xdr:col>15</xdr:col>
      <xdr:colOff>50800</xdr:colOff>
      <xdr:row>35</xdr:row>
      <xdr:rowOff>104775</xdr:rowOff>
    </xdr:to>
    <xdr:cxnSp macro="">
      <xdr:nvCxnSpPr>
        <xdr:cNvPr id="80" name="直線コネクタ 79">
          <a:extLst>
            <a:ext uri="{FF2B5EF4-FFF2-40B4-BE49-F238E27FC236}">
              <a16:creationId xmlns:a16="http://schemas.microsoft.com/office/drawing/2014/main" id="{63329B67-7924-4CB2-857D-35F74A366498}"/>
            </a:ext>
          </a:extLst>
        </xdr:cNvPr>
        <xdr:cNvCxnSpPr/>
      </xdr:nvCxnSpPr>
      <xdr:spPr>
        <a:xfrm>
          <a:off x="1876425" y="5724525"/>
          <a:ext cx="817563"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109220</xdr:rowOff>
    </xdr:from>
    <xdr:to>
      <xdr:col>6</xdr:col>
      <xdr:colOff>38100</xdr:colOff>
      <xdr:row>35</xdr:row>
      <xdr:rowOff>39370</xdr:rowOff>
    </xdr:to>
    <xdr:sp macro="" textlink="">
      <xdr:nvSpPr>
        <xdr:cNvPr id="81" name="楕円 80">
          <a:extLst>
            <a:ext uri="{FF2B5EF4-FFF2-40B4-BE49-F238E27FC236}">
              <a16:creationId xmlns:a16="http://schemas.microsoft.com/office/drawing/2014/main" id="{EE9F2BC8-5FB8-4B24-AAD5-018FF3A1A1C4}"/>
            </a:ext>
          </a:extLst>
        </xdr:cNvPr>
        <xdr:cNvSpPr/>
      </xdr:nvSpPr>
      <xdr:spPr>
        <a:xfrm>
          <a:off x="1008063" y="562419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160020</xdr:rowOff>
    </xdr:from>
    <xdr:to>
      <xdr:col>10</xdr:col>
      <xdr:colOff>114300</xdr:colOff>
      <xdr:row>35</xdr:row>
      <xdr:rowOff>47625</xdr:rowOff>
    </xdr:to>
    <xdr:cxnSp macro="">
      <xdr:nvCxnSpPr>
        <xdr:cNvPr id="82" name="直線コネクタ 81">
          <a:extLst>
            <a:ext uri="{FF2B5EF4-FFF2-40B4-BE49-F238E27FC236}">
              <a16:creationId xmlns:a16="http://schemas.microsoft.com/office/drawing/2014/main" id="{AA1325ED-01D4-4D30-823F-A2F55EFB3E07}"/>
            </a:ext>
          </a:extLst>
        </xdr:cNvPr>
        <xdr:cNvCxnSpPr/>
      </xdr:nvCxnSpPr>
      <xdr:spPr>
        <a:xfrm>
          <a:off x="1058863" y="5674995"/>
          <a:ext cx="817562"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a:extLst>
            <a:ext uri="{FF2B5EF4-FFF2-40B4-BE49-F238E27FC236}">
              <a16:creationId xmlns:a16="http://schemas.microsoft.com/office/drawing/2014/main" id="{C71EEAAF-D596-485B-8731-9E747667E998}"/>
            </a:ext>
          </a:extLst>
        </xdr:cNvPr>
        <xdr:cNvSpPr txBox="1"/>
      </xdr:nvSpPr>
      <xdr:spPr>
        <a:xfrm>
          <a:off x="3324869"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4" name="n_2aveValue【図書館】&#10;有形固定資産減価償却率">
          <a:extLst>
            <a:ext uri="{FF2B5EF4-FFF2-40B4-BE49-F238E27FC236}">
              <a16:creationId xmlns:a16="http://schemas.microsoft.com/office/drawing/2014/main" id="{4D152783-44E5-47BD-82E9-66BA70B83725}"/>
            </a:ext>
          </a:extLst>
        </xdr:cNvPr>
        <xdr:cNvSpPr txBox="1"/>
      </xdr:nvSpPr>
      <xdr:spPr>
        <a:xfrm>
          <a:off x="2505719"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1922</xdr:rowOff>
    </xdr:from>
    <xdr:ext cx="405111" cy="259045"/>
    <xdr:sp macro="" textlink="">
      <xdr:nvSpPr>
        <xdr:cNvPr id="85" name="n_3aveValue【図書館】&#10;有形固定資産減価償却率">
          <a:extLst>
            <a:ext uri="{FF2B5EF4-FFF2-40B4-BE49-F238E27FC236}">
              <a16:creationId xmlns:a16="http://schemas.microsoft.com/office/drawing/2014/main" id="{1EC0B336-EF1E-4DFB-B089-461ED8504B95}"/>
            </a:ext>
          </a:extLst>
        </xdr:cNvPr>
        <xdr:cNvSpPr txBox="1"/>
      </xdr:nvSpPr>
      <xdr:spPr>
        <a:xfrm>
          <a:off x="1688157" y="58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22877</xdr:rowOff>
    </xdr:from>
    <xdr:ext cx="405111" cy="259045"/>
    <xdr:sp macro="" textlink="">
      <xdr:nvSpPr>
        <xdr:cNvPr id="86" name="n_4aveValue【図書館】&#10;有形固定資産減価償却率">
          <a:extLst>
            <a:ext uri="{FF2B5EF4-FFF2-40B4-BE49-F238E27FC236}">
              <a16:creationId xmlns:a16="http://schemas.microsoft.com/office/drawing/2014/main" id="{FC27BB1D-6D31-4A7A-87CD-1AFC64FD0D80}"/>
            </a:ext>
          </a:extLst>
        </xdr:cNvPr>
        <xdr:cNvSpPr txBox="1"/>
      </xdr:nvSpPr>
      <xdr:spPr>
        <a:xfrm>
          <a:off x="870594" y="586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57802</xdr:rowOff>
    </xdr:from>
    <xdr:ext cx="405111" cy="259045"/>
    <xdr:sp macro="" textlink="">
      <xdr:nvSpPr>
        <xdr:cNvPr id="87" name="n_1mainValue【図書館】&#10;有形固定資産減価償却率">
          <a:extLst>
            <a:ext uri="{FF2B5EF4-FFF2-40B4-BE49-F238E27FC236}">
              <a16:creationId xmlns:a16="http://schemas.microsoft.com/office/drawing/2014/main" id="{AB4CD5B0-7844-424D-85F6-273FA59AF3F2}"/>
            </a:ext>
          </a:extLst>
        </xdr:cNvPr>
        <xdr:cNvSpPr txBox="1"/>
      </xdr:nvSpPr>
      <xdr:spPr>
        <a:xfrm>
          <a:off x="3324869"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652</xdr:rowOff>
    </xdr:from>
    <xdr:ext cx="405111" cy="259045"/>
    <xdr:sp macro="" textlink="">
      <xdr:nvSpPr>
        <xdr:cNvPr id="88" name="n_2mainValue【図書館】&#10;有形固定資産減価償却率">
          <a:extLst>
            <a:ext uri="{FF2B5EF4-FFF2-40B4-BE49-F238E27FC236}">
              <a16:creationId xmlns:a16="http://schemas.microsoft.com/office/drawing/2014/main" id="{43F8A96C-0358-4933-8BDD-2B706C96AD4A}"/>
            </a:ext>
          </a:extLst>
        </xdr:cNvPr>
        <xdr:cNvSpPr txBox="1"/>
      </xdr:nvSpPr>
      <xdr:spPr>
        <a:xfrm>
          <a:off x="2505719"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114952</xdr:rowOff>
    </xdr:from>
    <xdr:ext cx="405111" cy="259045"/>
    <xdr:sp macro="" textlink="">
      <xdr:nvSpPr>
        <xdr:cNvPr id="89" name="n_3mainValue【図書館】&#10;有形固定資産減価償却率">
          <a:extLst>
            <a:ext uri="{FF2B5EF4-FFF2-40B4-BE49-F238E27FC236}">
              <a16:creationId xmlns:a16="http://schemas.microsoft.com/office/drawing/2014/main" id="{F671B927-B645-4FDD-9C57-AF1418C18E4D}"/>
            </a:ext>
          </a:extLst>
        </xdr:cNvPr>
        <xdr:cNvSpPr txBox="1"/>
      </xdr:nvSpPr>
      <xdr:spPr>
        <a:xfrm>
          <a:off x="1688157" y="54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55897</xdr:rowOff>
    </xdr:from>
    <xdr:ext cx="405111" cy="259045"/>
    <xdr:sp macro="" textlink="">
      <xdr:nvSpPr>
        <xdr:cNvPr id="90" name="n_4mainValue【図書館】&#10;有形固定資産減価償却率">
          <a:extLst>
            <a:ext uri="{FF2B5EF4-FFF2-40B4-BE49-F238E27FC236}">
              <a16:creationId xmlns:a16="http://schemas.microsoft.com/office/drawing/2014/main" id="{BF1E52B2-AEF6-4571-874B-366EC2E6AF43}"/>
            </a:ext>
          </a:extLst>
        </xdr:cNvPr>
        <xdr:cNvSpPr txBox="1"/>
      </xdr:nvSpPr>
      <xdr:spPr>
        <a:xfrm>
          <a:off x="870594" y="54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3A01D9E-004C-48B4-9D96-F9A9F11EB9F2}"/>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B04A6D6-D25D-45E2-96D7-7B399987179D}"/>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F31638F-A2C1-482B-8315-40E452F248A4}"/>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F5F17BC-B33A-479D-B826-4B1A281CAC6D}"/>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BA77D33-FA82-40F9-A888-0D705E6DA8F3}"/>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EC1003D-C22F-45C9-A929-8BBB038109FD}"/>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9C4509E-81FE-4C50-881B-1562B0B78635}"/>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FD9062-126E-4F5A-B92A-99B2D6CD544F}"/>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F943F164-F776-4A37-BCCF-004F1E8D9B27}"/>
            </a:ext>
          </a:extLst>
        </xdr:cNvPr>
        <xdr:cNvSpPr txBox="1"/>
      </xdr:nvSpPr>
      <xdr:spPr>
        <a:xfrm>
          <a:off x="60801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AC9396C-A976-4DBD-A2AE-A072D6106047}"/>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98E52B6-AA86-4BA9-A4CC-586F7E2CCF7C}"/>
            </a:ext>
          </a:extLst>
        </xdr:cNvPr>
        <xdr:cNvCxnSpPr/>
      </xdr:nvCxnSpPr>
      <xdr:spPr>
        <a:xfrm>
          <a:off x="6118225" y="67818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D43BD644-66D1-4C42-BFB2-279ADC202EC9}"/>
            </a:ext>
          </a:extLst>
        </xdr:cNvPr>
        <xdr:cNvSpPr txBox="1"/>
      </xdr:nvSpPr>
      <xdr:spPr>
        <a:xfrm>
          <a:off x="5679621"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98C3C61-BAE3-4C95-811F-4A185F7EA1CB}"/>
            </a:ext>
          </a:extLst>
        </xdr:cNvPr>
        <xdr:cNvCxnSpPr/>
      </xdr:nvCxnSpPr>
      <xdr:spPr>
        <a:xfrm>
          <a:off x="6118225" y="6343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B2C42B84-633F-468B-8A03-9138FA0A757E}"/>
            </a:ext>
          </a:extLst>
        </xdr:cNvPr>
        <xdr:cNvSpPr txBox="1"/>
      </xdr:nvSpPr>
      <xdr:spPr>
        <a:xfrm>
          <a:off x="5679621" y="621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CA44857F-DF88-4765-8CD9-5403699DEFC9}"/>
            </a:ext>
          </a:extLst>
        </xdr:cNvPr>
        <xdr:cNvCxnSpPr/>
      </xdr:nvCxnSpPr>
      <xdr:spPr>
        <a:xfrm>
          <a:off x="6118225" y="591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BA489286-E99B-4FBE-8609-965C22525A13}"/>
            </a:ext>
          </a:extLst>
        </xdr:cNvPr>
        <xdr:cNvSpPr txBox="1"/>
      </xdr:nvSpPr>
      <xdr:spPr>
        <a:xfrm>
          <a:off x="5679621" y="578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D9D6D2CB-A587-49C4-8846-6D9A642600B6}"/>
            </a:ext>
          </a:extLst>
        </xdr:cNvPr>
        <xdr:cNvCxnSpPr/>
      </xdr:nvCxnSpPr>
      <xdr:spPr>
        <a:xfrm>
          <a:off x="6118225" y="54864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D92CDB53-E99E-4BAE-8930-130A4FB5725F}"/>
            </a:ext>
          </a:extLst>
        </xdr:cNvPr>
        <xdr:cNvSpPr txBox="1"/>
      </xdr:nvSpPr>
      <xdr:spPr>
        <a:xfrm>
          <a:off x="5679621" y="535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6672769-36A4-48DE-B3B1-C0CCB5BE8F89}"/>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3F5F97AA-39AE-4E3B-846B-BD57A68D78FF}"/>
            </a:ext>
          </a:extLst>
        </xdr:cNvPr>
        <xdr:cNvSpPr txBox="1"/>
      </xdr:nvSpPr>
      <xdr:spPr>
        <a:xfrm>
          <a:off x="56796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2F91E3A8-3D17-4BDD-BE0F-5BF5D3613D20}"/>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24FE112E-8644-40AC-8F67-2043353039ED}"/>
            </a:ext>
          </a:extLst>
        </xdr:cNvPr>
        <xdr:cNvCxnSpPr/>
      </xdr:nvCxnSpPr>
      <xdr:spPr>
        <a:xfrm flipV="1">
          <a:off x="9691053" y="5509260"/>
          <a:ext cx="0" cy="1140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7CE50F7F-70A6-4749-BF68-322A3D4740A9}"/>
            </a:ext>
          </a:extLst>
        </xdr:cNvPr>
        <xdr:cNvSpPr txBox="1"/>
      </xdr:nvSpPr>
      <xdr:spPr>
        <a:xfrm>
          <a:off x="9729788"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FD74C492-20E8-4601-98CE-79AC7C553B9A}"/>
            </a:ext>
          </a:extLst>
        </xdr:cNvPr>
        <xdr:cNvCxnSpPr/>
      </xdr:nvCxnSpPr>
      <xdr:spPr>
        <a:xfrm>
          <a:off x="9617075" y="664940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53F0BBA9-798A-4B1B-A431-E6354C2DD956}"/>
            </a:ext>
          </a:extLst>
        </xdr:cNvPr>
        <xdr:cNvSpPr txBox="1"/>
      </xdr:nvSpPr>
      <xdr:spPr>
        <a:xfrm>
          <a:off x="9729788" y="529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1159BABB-2CEF-4CDA-8A81-F802A78BCEC7}"/>
            </a:ext>
          </a:extLst>
        </xdr:cNvPr>
        <xdr:cNvCxnSpPr/>
      </xdr:nvCxnSpPr>
      <xdr:spPr>
        <a:xfrm>
          <a:off x="9617075" y="550926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1A144404-54C3-4341-AFAF-CF6B97CE79F3}"/>
            </a:ext>
          </a:extLst>
        </xdr:cNvPr>
        <xdr:cNvSpPr txBox="1"/>
      </xdr:nvSpPr>
      <xdr:spPr>
        <a:xfrm>
          <a:off x="9729788"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2E2B3959-1507-495C-AA82-E16B57C111F8}"/>
            </a:ext>
          </a:extLst>
        </xdr:cNvPr>
        <xdr:cNvSpPr/>
      </xdr:nvSpPr>
      <xdr:spPr>
        <a:xfrm>
          <a:off x="9655175" y="616521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9B357995-2F90-427F-A6B9-F541E069B1DF}"/>
            </a:ext>
          </a:extLst>
        </xdr:cNvPr>
        <xdr:cNvSpPr/>
      </xdr:nvSpPr>
      <xdr:spPr>
        <a:xfrm>
          <a:off x="8874125"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665B7EB3-5339-436B-9917-1F3E46BB0EDC}"/>
            </a:ext>
          </a:extLst>
        </xdr:cNvPr>
        <xdr:cNvSpPr/>
      </xdr:nvSpPr>
      <xdr:spPr>
        <a:xfrm>
          <a:off x="8056563" y="618807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5D6C7652-1CE3-4F42-9242-EFF00A248579}"/>
            </a:ext>
          </a:extLst>
        </xdr:cNvPr>
        <xdr:cNvSpPr/>
      </xdr:nvSpPr>
      <xdr:spPr>
        <a:xfrm>
          <a:off x="7224713"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7B9BDB70-4531-43D4-955E-B3385F8C7CB5}"/>
            </a:ext>
          </a:extLst>
        </xdr:cNvPr>
        <xdr:cNvSpPr/>
      </xdr:nvSpPr>
      <xdr:spPr>
        <a:xfrm>
          <a:off x="640715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B2196F0-E6EE-4468-8CB4-25AFC3BA9AB3}"/>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4793000-8238-4B0A-A406-8B4C8022789C}"/>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1A8189C-DBDB-4B85-BBCA-77DDD8CC7692}"/>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0CE88E2-1A7E-410C-928F-81EE56E52550}"/>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E5FB278-8D3D-4BD1-AD4C-9CC59D9A2A93}"/>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8" name="楕円 127">
          <a:extLst>
            <a:ext uri="{FF2B5EF4-FFF2-40B4-BE49-F238E27FC236}">
              <a16:creationId xmlns:a16="http://schemas.microsoft.com/office/drawing/2014/main" id="{D9A99E30-4C41-4A1E-BB10-37E770A72D4E}"/>
            </a:ext>
          </a:extLst>
        </xdr:cNvPr>
        <xdr:cNvSpPr/>
      </xdr:nvSpPr>
      <xdr:spPr>
        <a:xfrm>
          <a:off x="9655175" y="597852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9" name="【図書館】&#10;一人当たり面積該当値テキスト">
          <a:extLst>
            <a:ext uri="{FF2B5EF4-FFF2-40B4-BE49-F238E27FC236}">
              <a16:creationId xmlns:a16="http://schemas.microsoft.com/office/drawing/2014/main" id="{3283DCFB-A5C2-4EA8-ADFE-8E6D82DBC02A}"/>
            </a:ext>
          </a:extLst>
        </xdr:cNvPr>
        <xdr:cNvSpPr txBox="1"/>
      </xdr:nvSpPr>
      <xdr:spPr>
        <a:xfrm>
          <a:off x="9729788"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30" name="楕円 129">
          <a:extLst>
            <a:ext uri="{FF2B5EF4-FFF2-40B4-BE49-F238E27FC236}">
              <a16:creationId xmlns:a16="http://schemas.microsoft.com/office/drawing/2014/main" id="{FCA1189E-581C-4778-B5D8-5C44AC0735DF}"/>
            </a:ext>
          </a:extLst>
        </xdr:cNvPr>
        <xdr:cNvSpPr/>
      </xdr:nvSpPr>
      <xdr:spPr>
        <a:xfrm>
          <a:off x="8874125" y="59785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31" name="直線コネクタ 130">
          <a:extLst>
            <a:ext uri="{FF2B5EF4-FFF2-40B4-BE49-F238E27FC236}">
              <a16:creationId xmlns:a16="http://schemas.microsoft.com/office/drawing/2014/main" id="{EE907C36-1820-48A6-A571-ECD9C809E02B}"/>
            </a:ext>
          </a:extLst>
        </xdr:cNvPr>
        <xdr:cNvCxnSpPr/>
      </xdr:nvCxnSpPr>
      <xdr:spPr>
        <a:xfrm>
          <a:off x="8924925" y="6019800"/>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32" name="楕円 131">
          <a:extLst>
            <a:ext uri="{FF2B5EF4-FFF2-40B4-BE49-F238E27FC236}">
              <a16:creationId xmlns:a16="http://schemas.microsoft.com/office/drawing/2014/main" id="{62336E88-28AF-48EA-866B-0B1BAD54A438}"/>
            </a:ext>
          </a:extLst>
        </xdr:cNvPr>
        <xdr:cNvSpPr/>
      </xdr:nvSpPr>
      <xdr:spPr>
        <a:xfrm>
          <a:off x="8056563" y="600138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41910</xdr:rowOff>
    </xdr:to>
    <xdr:cxnSp macro="">
      <xdr:nvCxnSpPr>
        <xdr:cNvPr id="133" name="直線コネクタ 132">
          <a:extLst>
            <a:ext uri="{FF2B5EF4-FFF2-40B4-BE49-F238E27FC236}">
              <a16:creationId xmlns:a16="http://schemas.microsoft.com/office/drawing/2014/main" id="{8D8D0DCC-76D5-404B-BB2C-2670FC4CB0EB}"/>
            </a:ext>
          </a:extLst>
        </xdr:cNvPr>
        <xdr:cNvCxnSpPr/>
      </xdr:nvCxnSpPr>
      <xdr:spPr>
        <a:xfrm flipV="1">
          <a:off x="8107363" y="6019800"/>
          <a:ext cx="817562"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162560</xdr:rowOff>
    </xdr:from>
    <xdr:to>
      <xdr:col>41</xdr:col>
      <xdr:colOff>101600</xdr:colOff>
      <xdr:row>37</xdr:row>
      <xdr:rowOff>92710</xdr:rowOff>
    </xdr:to>
    <xdr:sp macro="" textlink="">
      <xdr:nvSpPr>
        <xdr:cNvPr id="134" name="楕円 133">
          <a:extLst>
            <a:ext uri="{FF2B5EF4-FFF2-40B4-BE49-F238E27FC236}">
              <a16:creationId xmlns:a16="http://schemas.microsoft.com/office/drawing/2014/main" id="{D0400059-D055-442B-8221-05FCEED718ED}"/>
            </a:ext>
          </a:extLst>
        </xdr:cNvPr>
        <xdr:cNvSpPr/>
      </xdr:nvSpPr>
      <xdr:spPr>
        <a:xfrm>
          <a:off x="7224713" y="60013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41910</xdr:rowOff>
    </xdr:from>
    <xdr:to>
      <xdr:col>45</xdr:col>
      <xdr:colOff>177800</xdr:colOff>
      <xdr:row>37</xdr:row>
      <xdr:rowOff>41910</xdr:rowOff>
    </xdr:to>
    <xdr:cxnSp macro="">
      <xdr:nvCxnSpPr>
        <xdr:cNvPr id="135" name="直線コネクタ 134">
          <a:extLst>
            <a:ext uri="{FF2B5EF4-FFF2-40B4-BE49-F238E27FC236}">
              <a16:creationId xmlns:a16="http://schemas.microsoft.com/office/drawing/2014/main" id="{6E1B6CA3-0A5C-454A-8DDA-BFCE3A1F4951}"/>
            </a:ext>
          </a:extLst>
        </xdr:cNvPr>
        <xdr:cNvCxnSpPr/>
      </xdr:nvCxnSpPr>
      <xdr:spPr>
        <a:xfrm>
          <a:off x="7275513" y="604266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6" name="楕円 135">
          <a:extLst>
            <a:ext uri="{FF2B5EF4-FFF2-40B4-BE49-F238E27FC236}">
              <a16:creationId xmlns:a16="http://schemas.microsoft.com/office/drawing/2014/main" id="{948E9FFF-3231-450B-A085-F74DC19FD224}"/>
            </a:ext>
          </a:extLst>
        </xdr:cNvPr>
        <xdr:cNvSpPr/>
      </xdr:nvSpPr>
      <xdr:spPr>
        <a:xfrm>
          <a:off x="640715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41910</xdr:rowOff>
    </xdr:from>
    <xdr:to>
      <xdr:col>41</xdr:col>
      <xdr:colOff>50800</xdr:colOff>
      <xdr:row>37</xdr:row>
      <xdr:rowOff>64770</xdr:rowOff>
    </xdr:to>
    <xdr:cxnSp macro="">
      <xdr:nvCxnSpPr>
        <xdr:cNvPr id="137" name="直線コネクタ 136">
          <a:extLst>
            <a:ext uri="{FF2B5EF4-FFF2-40B4-BE49-F238E27FC236}">
              <a16:creationId xmlns:a16="http://schemas.microsoft.com/office/drawing/2014/main" id="{E6B52FB4-2C28-45D1-A254-02A551741648}"/>
            </a:ext>
          </a:extLst>
        </xdr:cNvPr>
        <xdr:cNvCxnSpPr/>
      </xdr:nvCxnSpPr>
      <xdr:spPr>
        <a:xfrm flipV="1">
          <a:off x="6457950" y="6042660"/>
          <a:ext cx="817563"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a:extLst>
            <a:ext uri="{FF2B5EF4-FFF2-40B4-BE49-F238E27FC236}">
              <a16:creationId xmlns:a16="http://schemas.microsoft.com/office/drawing/2014/main" id="{3A4FC349-EF0E-4180-981B-ECF269CC0EB2}"/>
            </a:ext>
          </a:extLst>
        </xdr:cNvPr>
        <xdr:cNvSpPr txBox="1"/>
      </xdr:nvSpPr>
      <xdr:spPr>
        <a:xfrm>
          <a:off x="8691640" y="628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25C5670F-92F5-4666-BB4B-8899B0578463}"/>
            </a:ext>
          </a:extLst>
        </xdr:cNvPr>
        <xdr:cNvSpPr txBox="1"/>
      </xdr:nvSpPr>
      <xdr:spPr>
        <a:xfrm>
          <a:off x="7886777" y="628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a:extLst>
            <a:ext uri="{FF2B5EF4-FFF2-40B4-BE49-F238E27FC236}">
              <a16:creationId xmlns:a16="http://schemas.microsoft.com/office/drawing/2014/main" id="{7C30F02A-A510-4E82-8C67-1C6D1D5F2D5F}"/>
            </a:ext>
          </a:extLst>
        </xdr:cNvPr>
        <xdr:cNvSpPr txBox="1"/>
      </xdr:nvSpPr>
      <xdr:spPr>
        <a:xfrm>
          <a:off x="7054927" y="62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a:extLst>
            <a:ext uri="{FF2B5EF4-FFF2-40B4-BE49-F238E27FC236}">
              <a16:creationId xmlns:a16="http://schemas.microsoft.com/office/drawing/2014/main" id="{8B779529-BAEC-407B-9651-5B2DD85B6669}"/>
            </a:ext>
          </a:extLst>
        </xdr:cNvPr>
        <xdr:cNvSpPr txBox="1"/>
      </xdr:nvSpPr>
      <xdr:spPr>
        <a:xfrm>
          <a:off x="6237365" y="63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42" name="n_1mainValue【図書館】&#10;一人当たり面積">
          <a:extLst>
            <a:ext uri="{FF2B5EF4-FFF2-40B4-BE49-F238E27FC236}">
              <a16:creationId xmlns:a16="http://schemas.microsoft.com/office/drawing/2014/main" id="{C876B3E8-D014-4CD0-8C01-064B1298F35E}"/>
            </a:ext>
          </a:extLst>
        </xdr:cNvPr>
        <xdr:cNvSpPr txBox="1"/>
      </xdr:nvSpPr>
      <xdr:spPr>
        <a:xfrm>
          <a:off x="8691640"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43" name="n_2mainValue【図書館】&#10;一人当たり面積">
          <a:extLst>
            <a:ext uri="{FF2B5EF4-FFF2-40B4-BE49-F238E27FC236}">
              <a16:creationId xmlns:a16="http://schemas.microsoft.com/office/drawing/2014/main" id="{C1602E30-3425-45A5-BA27-1DF1270C1495}"/>
            </a:ext>
          </a:extLst>
        </xdr:cNvPr>
        <xdr:cNvSpPr txBox="1"/>
      </xdr:nvSpPr>
      <xdr:spPr>
        <a:xfrm>
          <a:off x="7886777" y="578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44" name="n_3mainValue【図書館】&#10;一人当たり面積">
          <a:extLst>
            <a:ext uri="{FF2B5EF4-FFF2-40B4-BE49-F238E27FC236}">
              <a16:creationId xmlns:a16="http://schemas.microsoft.com/office/drawing/2014/main" id="{EFDF57C5-352D-4EBE-AA6A-8830530A77CD}"/>
            </a:ext>
          </a:extLst>
        </xdr:cNvPr>
        <xdr:cNvSpPr txBox="1"/>
      </xdr:nvSpPr>
      <xdr:spPr>
        <a:xfrm>
          <a:off x="7054927" y="578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5" name="n_4mainValue【図書館】&#10;一人当たり面積">
          <a:extLst>
            <a:ext uri="{FF2B5EF4-FFF2-40B4-BE49-F238E27FC236}">
              <a16:creationId xmlns:a16="http://schemas.microsoft.com/office/drawing/2014/main" id="{7FCA8FE8-7DA7-48D7-8E5F-847FFFE19D76}"/>
            </a:ext>
          </a:extLst>
        </xdr:cNvPr>
        <xdr:cNvSpPr txBox="1"/>
      </xdr:nvSpPr>
      <xdr:spPr>
        <a:xfrm>
          <a:off x="6237365" y="58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5D1C7C0-98E2-4764-8E3C-457289809266}"/>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189C346-9582-463A-8756-73257AC1520C}"/>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CBC672D-DF99-4017-ADCD-A3B8CDE92173}"/>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86389CD-433D-4212-A9F9-8DA3802AF512}"/>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EEBFB49-9CC9-4D1F-9A9D-0A24850A4E67}"/>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E9B2663-8220-4FD6-AEBC-C220B6BF25B1}"/>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30CA33D-C686-4B57-B0D9-981EDD7D1D6F}"/>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D8CD9C8-FB05-40A5-8672-99E776631EDC}"/>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A3C09F2-24DA-47DE-B2BE-448516A94B1A}"/>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CAFBB98A-3A09-4BE0-9E4F-53810CDA5E6B}"/>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C3C32FC-E7F7-4D07-ABF0-79EC07F049DD}"/>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E8485221-B80F-4CD0-A23B-73117A42AA36}"/>
            </a:ext>
          </a:extLst>
        </xdr:cNvPr>
        <xdr:cNvCxnSpPr/>
      </xdr:nvCxnSpPr>
      <xdr:spPr>
        <a:xfrm>
          <a:off x="704850"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9C9AFE9D-8817-4D92-946B-A6321F131149}"/>
            </a:ext>
          </a:extLst>
        </xdr:cNvPr>
        <xdr:cNvSpPr txBox="1"/>
      </xdr:nvSpPr>
      <xdr:spPr>
        <a:xfrm>
          <a:off x="280534"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6F7E1BBA-A33E-4F34-A556-216FD133BF43}"/>
            </a:ext>
          </a:extLst>
        </xdr:cNvPr>
        <xdr:cNvCxnSpPr/>
      </xdr:nvCxnSpPr>
      <xdr:spPr>
        <a:xfrm>
          <a:off x="704850"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9DBCFA90-95C7-4771-AC83-46F3FD1E973B}"/>
            </a:ext>
          </a:extLst>
        </xdr:cNvPr>
        <xdr:cNvSpPr txBox="1"/>
      </xdr:nvSpPr>
      <xdr:spPr>
        <a:xfrm>
          <a:off x="344654"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BE0A9459-B143-418C-8C51-C8C6BDFC574A}"/>
            </a:ext>
          </a:extLst>
        </xdr:cNvPr>
        <xdr:cNvCxnSpPr/>
      </xdr:nvCxnSpPr>
      <xdr:spPr>
        <a:xfrm>
          <a:off x="70485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141B02B-24EB-457B-B51C-D43013FBCAA5}"/>
            </a:ext>
          </a:extLst>
        </xdr:cNvPr>
        <xdr:cNvSpPr txBox="1"/>
      </xdr:nvSpPr>
      <xdr:spPr>
        <a:xfrm>
          <a:off x="344654"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B25218CC-24D6-401E-867E-4371F32BFB35}"/>
            </a:ext>
          </a:extLst>
        </xdr:cNvPr>
        <xdr:cNvCxnSpPr/>
      </xdr:nvCxnSpPr>
      <xdr:spPr>
        <a:xfrm>
          <a:off x="704850"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D10FF314-1F8A-4D71-B300-5DDF57D9539A}"/>
            </a:ext>
          </a:extLst>
        </xdr:cNvPr>
        <xdr:cNvSpPr txBox="1"/>
      </xdr:nvSpPr>
      <xdr:spPr>
        <a:xfrm>
          <a:off x="344654"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96B5B386-1559-415C-AE4B-922F707A934F}"/>
            </a:ext>
          </a:extLst>
        </xdr:cNvPr>
        <xdr:cNvCxnSpPr/>
      </xdr:nvCxnSpPr>
      <xdr:spPr>
        <a:xfrm>
          <a:off x="704850"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B9351D4F-CE8F-44FD-8017-A23273D42458}"/>
            </a:ext>
          </a:extLst>
        </xdr:cNvPr>
        <xdr:cNvSpPr txBox="1"/>
      </xdr:nvSpPr>
      <xdr:spPr>
        <a:xfrm>
          <a:off x="344654"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3A83D276-3BC8-43D7-968E-64E5C4C59F26}"/>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19693BE4-F405-46CA-B2DD-377810A380A2}"/>
            </a:ext>
          </a:extLst>
        </xdr:cNvPr>
        <xdr:cNvSpPr txBox="1"/>
      </xdr:nvSpPr>
      <xdr:spPr>
        <a:xfrm>
          <a:off x="394486"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B62E21D6-243A-4065-ACED-B89578FFA340}"/>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4F167A42-C8EF-46AD-A290-22926EB909ED}"/>
            </a:ext>
          </a:extLst>
        </xdr:cNvPr>
        <xdr:cNvCxnSpPr/>
      </xdr:nvCxnSpPr>
      <xdr:spPr>
        <a:xfrm flipV="1">
          <a:off x="4291965" y="9088755"/>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DBE3B33C-35D6-45B4-90F5-86CD65630C5F}"/>
            </a:ext>
          </a:extLst>
        </xdr:cNvPr>
        <xdr:cNvSpPr txBox="1"/>
      </xdr:nvSpPr>
      <xdr:spPr>
        <a:xfrm>
          <a:off x="43307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C77FC6BC-535F-4751-B8B5-FBE56FA42FA6}"/>
            </a:ext>
          </a:extLst>
        </xdr:cNvPr>
        <xdr:cNvCxnSpPr/>
      </xdr:nvCxnSpPr>
      <xdr:spPr>
        <a:xfrm>
          <a:off x="4217988" y="103251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7567A2E0-996E-40D0-B28D-451011D81555}"/>
            </a:ext>
          </a:extLst>
        </xdr:cNvPr>
        <xdr:cNvSpPr txBox="1"/>
      </xdr:nvSpPr>
      <xdr:spPr>
        <a:xfrm>
          <a:off x="4330700" y="8883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573E1EC8-2C71-4DD6-A965-BBC52D4766CC}"/>
            </a:ext>
          </a:extLst>
        </xdr:cNvPr>
        <xdr:cNvCxnSpPr/>
      </xdr:nvCxnSpPr>
      <xdr:spPr>
        <a:xfrm>
          <a:off x="4217988" y="908875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87764A2E-0437-4597-A5EF-EA7CD2DA1831}"/>
            </a:ext>
          </a:extLst>
        </xdr:cNvPr>
        <xdr:cNvSpPr txBox="1"/>
      </xdr:nvSpPr>
      <xdr:spPr>
        <a:xfrm>
          <a:off x="4330700" y="9411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1BF1F005-14DB-4B50-9E6B-A023A396BBA7}"/>
            </a:ext>
          </a:extLst>
        </xdr:cNvPr>
        <xdr:cNvSpPr/>
      </xdr:nvSpPr>
      <xdr:spPr>
        <a:xfrm>
          <a:off x="4241800" y="95599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E396ECDF-8F39-4EE9-9A53-33942E1E21EC}"/>
            </a:ext>
          </a:extLst>
        </xdr:cNvPr>
        <xdr:cNvSpPr/>
      </xdr:nvSpPr>
      <xdr:spPr>
        <a:xfrm>
          <a:off x="3475038" y="954659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1F0D322F-0DA7-4607-8571-FED137C3D070}"/>
            </a:ext>
          </a:extLst>
        </xdr:cNvPr>
        <xdr:cNvSpPr/>
      </xdr:nvSpPr>
      <xdr:spPr>
        <a:xfrm>
          <a:off x="2643188" y="95408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B98BADE8-9A28-41BB-87D3-810452B879D0}"/>
            </a:ext>
          </a:extLst>
        </xdr:cNvPr>
        <xdr:cNvSpPr/>
      </xdr:nvSpPr>
      <xdr:spPr>
        <a:xfrm>
          <a:off x="1825625" y="95027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6980109E-A966-4E89-9EEE-EB108A53E54A}"/>
            </a:ext>
          </a:extLst>
        </xdr:cNvPr>
        <xdr:cNvSpPr/>
      </xdr:nvSpPr>
      <xdr:spPr>
        <a:xfrm>
          <a:off x="1008063" y="950468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32B1843-5C14-48D2-8905-03825F16C7B4}"/>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8D7446C-EC00-4ABF-8F72-0378EA0856C9}"/>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89E7018-A18E-40D0-A968-D0FF4052451F}"/>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A070591-FC95-46A9-9154-8E7857FA4F77}"/>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F0485AE-28D3-49D8-9EFA-F5E811214A10}"/>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23495</xdr:rowOff>
    </xdr:from>
    <xdr:to>
      <xdr:col>24</xdr:col>
      <xdr:colOff>114300</xdr:colOff>
      <xdr:row>59</xdr:row>
      <xdr:rowOff>125095</xdr:rowOff>
    </xdr:to>
    <xdr:sp macro="" textlink="">
      <xdr:nvSpPr>
        <xdr:cNvPr id="186" name="楕円 185">
          <a:extLst>
            <a:ext uri="{FF2B5EF4-FFF2-40B4-BE49-F238E27FC236}">
              <a16:creationId xmlns:a16="http://schemas.microsoft.com/office/drawing/2014/main" id="{B1A79A5A-6480-4E28-ACB6-C771D2593F04}"/>
            </a:ext>
          </a:extLst>
        </xdr:cNvPr>
        <xdr:cNvSpPr/>
      </xdr:nvSpPr>
      <xdr:spPr>
        <a:xfrm>
          <a:off x="42418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1922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4290146B-04D5-4A07-A09E-10266D1CAFC9}"/>
            </a:ext>
          </a:extLst>
        </xdr:cNvPr>
        <xdr:cNvSpPr txBox="1"/>
      </xdr:nvSpPr>
      <xdr:spPr>
        <a:xfrm>
          <a:off x="43307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88" name="楕円 187">
          <a:extLst>
            <a:ext uri="{FF2B5EF4-FFF2-40B4-BE49-F238E27FC236}">
              <a16:creationId xmlns:a16="http://schemas.microsoft.com/office/drawing/2014/main" id="{C458C451-AA9D-4941-979A-F74381145CAB}"/>
            </a:ext>
          </a:extLst>
        </xdr:cNvPr>
        <xdr:cNvSpPr/>
      </xdr:nvSpPr>
      <xdr:spPr>
        <a:xfrm>
          <a:off x="3475038" y="954468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74295</xdr:rowOff>
    </xdr:to>
    <xdr:cxnSp macro="">
      <xdr:nvCxnSpPr>
        <xdr:cNvPr id="189" name="直線コネクタ 188">
          <a:extLst>
            <a:ext uri="{FF2B5EF4-FFF2-40B4-BE49-F238E27FC236}">
              <a16:creationId xmlns:a16="http://schemas.microsoft.com/office/drawing/2014/main" id="{7246CB04-F083-4003-918B-F1EAC1231873}"/>
            </a:ext>
          </a:extLst>
        </xdr:cNvPr>
        <xdr:cNvCxnSpPr/>
      </xdr:nvCxnSpPr>
      <xdr:spPr>
        <a:xfrm>
          <a:off x="3525838" y="9585960"/>
          <a:ext cx="766762"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90" name="楕円 189">
          <a:extLst>
            <a:ext uri="{FF2B5EF4-FFF2-40B4-BE49-F238E27FC236}">
              <a16:creationId xmlns:a16="http://schemas.microsoft.com/office/drawing/2014/main" id="{76183C53-5DA1-4750-9276-4EB59B76614B}"/>
            </a:ext>
          </a:extLst>
        </xdr:cNvPr>
        <xdr:cNvSpPr/>
      </xdr:nvSpPr>
      <xdr:spPr>
        <a:xfrm>
          <a:off x="2643188" y="95218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22860</xdr:rowOff>
    </xdr:to>
    <xdr:cxnSp macro="">
      <xdr:nvCxnSpPr>
        <xdr:cNvPr id="191" name="直線コネクタ 190">
          <a:extLst>
            <a:ext uri="{FF2B5EF4-FFF2-40B4-BE49-F238E27FC236}">
              <a16:creationId xmlns:a16="http://schemas.microsoft.com/office/drawing/2014/main" id="{718C5036-8548-4BA4-A915-93D4EE3E4359}"/>
            </a:ext>
          </a:extLst>
        </xdr:cNvPr>
        <xdr:cNvCxnSpPr/>
      </xdr:nvCxnSpPr>
      <xdr:spPr>
        <a:xfrm>
          <a:off x="2693988" y="9563100"/>
          <a:ext cx="8318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76835</xdr:rowOff>
    </xdr:from>
    <xdr:to>
      <xdr:col>10</xdr:col>
      <xdr:colOff>165100</xdr:colOff>
      <xdr:row>59</xdr:row>
      <xdr:rowOff>6985</xdr:rowOff>
    </xdr:to>
    <xdr:sp macro="" textlink="">
      <xdr:nvSpPr>
        <xdr:cNvPr id="192" name="楕円 191">
          <a:extLst>
            <a:ext uri="{FF2B5EF4-FFF2-40B4-BE49-F238E27FC236}">
              <a16:creationId xmlns:a16="http://schemas.microsoft.com/office/drawing/2014/main" id="{950850E4-221D-4566-BAED-A0928F0FDFF8}"/>
            </a:ext>
          </a:extLst>
        </xdr:cNvPr>
        <xdr:cNvSpPr/>
      </xdr:nvSpPr>
      <xdr:spPr>
        <a:xfrm>
          <a:off x="1825625" y="947801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127635</xdr:rowOff>
    </xdr:from>
    <xdr:to>
      <xdr:col>15</xdr:col>
      <xdr:colOff>50800</xdr:colOff>
      <xdr:row>59</xdr:row>
      <xdr:rowOff>0</xdr:rowOff>
    </xdr:to>
    <xdr:cxnSp macro="">
      <xdr:nvCxnSpPr>
        <xdr:cNvPr id="193" name="直線コネクタ 192">
          <a:extLst>
            <a:ext uri="{FF2B5EF4-FFF2-40B4-BE49-F238E27FC236}">
              <a16:creationId xmlns:a16="http://schemas.microsoft.com/office/drawing/2014/main" id="{77A3B101-EF9D-4F5A-95A6-0FBBF627C80C}"/>
            </a:ext>
          </a:extLst>
        </xdr:cNvPr>
        <xdr:cNvCxnSpPr/>
      </xdr:nvCxnSpPr>
      <xdr:spPr>
        <a:xfrm>
          <a:off x="1876425" y="9528810"/>
          <a:ext cx="817563"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31115</xdr:rowOff>
    </xdr:from>
    <xdr:to>
      <xdr:col>6</xdr:col>
      <xdr:colOff>38100</xdr:colOff>
      <xdr:row>58</xdr:row>
      <xdr:rowOff>132715</xdr:rowOff>
    </xdr:to>
    <xdr:sp macro="" textlink="">
      <xdr:nvSpPr>
        <xdr:cNvPr id="194" name="楕円 193">
          <a:extLst>
            <a:ext uri="{FF2B5EF4-FFF2-40B4-BE49-F238E27FC236}">
              <a16:creationId xmlns:a16="http://schemas.microsoft.com/office/drawing/2014/main" id="{9715528B-99C9-494D-AD55-C36AA15F2879}"/>
            </a:ext>
          </a:extLst>
        </xdr:cNvPr>
        <xdr:cNvSpPr/>
      </xdr:nvSpPr>
      <xdr:spPr>
        <a:xfrm>
          <a:off x="1008063" y="943229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81915</xdr:rowOff>
    </xdr:from>
    <xdr:to>
      <xdr:col>10</xdr:col>
      <xdr:colOff>114300</xdr:colOff>
      <xdr:row>58</xdr:row>
      <xdr:rowOff>127635</xdr:rowOff>
    </xdr:to>
    <xdr:cxnSp macro="">
      <xdr:nvCxnSpPr>
        <xdr:cNvPr id="195" name="直線コネクタ 194">
          <a:extLst>
            <a:ext uri="{FF2B5EF4-FFF2-40B4-BE49-F238E27FC236}">
              <a16:creationId xmlns:a16="http://schemas.microsoft.com/office/drawing/2014/main" id="{9DDD1519-1846-4D43-BF03-99B0D71D842A}"/>
            </a:ext>
          </a:extLst>
        </xdr:cNvPr>
        <xdr:cNvCxnSpPr/>
      </xdr:nvCxnSpPr>
      <xdr:spPr>
        <a:xfrm>
          <a:off x="1058863" y="9483090"/>
          <a:ext cx="817562"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a:extLst>
            <a:ext uri="{FF2B5EF4-FFF2-40B4-BE49-F238E27FC236}">
              <a16:creationId xmlns:a16="http://schemas.microsoft.com/office/drawing/2014/main" id="{F8B6A202-C339-465C-A7DF-BC515E5DFE59}"/>
            </a:ext>
          </a:extLst>
        </xdr:cNvPr>
        <xdr:cNvSpPr txBox="1"/>
      </xdr:nvSpPr>
      <xdr:spPr>
        <a:xfrm>
          <a:off x="3324869" y="962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a:extLst>
            <a:ext uri="{FF2B5EF4-FFF2-40B4-BE49-F238E27FC236}">
              <a16:creationId xmlns:a16="http://schemas.microsoft.com/office/drawing/2014/main" id="{183D5B23-457E-44F1-9C0E-56FB8BE5548A}"/>
            </a:ext>
          </a:extLst>
        </xdr:cNvPr>
        <xdr:cNvSpPr txBox="1"/>
      </xdr:nvSpPr>
      <xdr:spPr>
        <a:xfrm>
          <a:off x="2505719" y="962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8" name="n_3aveValue【体育館・プール】&#10;有形固定資産減価償却率">
          <a:extLst>
            <a:ext uri="{FF2B5EF4-FFF2-40B4-BE49-F238E27FC236}">
              <a16:creationId xmlns:a16="http://schemas.microsoft.com/office/drawing/2014/main" id="{DF0785CB-AE4F-469F-B619-865E8E7C068A}"/>
            </a:ext>
          </a:extLst>
        </xdr:cNvPr>
        <xdr:cNvSpPr txBox="1"/>
      </xdr:nvSpPr>
      <xdr:spPr>
        <a:xfrm>
          <a:off x="1688157" y="958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199" name="n_4aveValue【体育館・プール】&#10;有形固定資産減価償却率">
          <a:extLst>
            <a:ext uri="{FF2B5EF4-FFF2-40B4-BE49-F238E27FC236}">
              <a16:creationId xmlns:a16="http://schemas.microsoft.com/office/drawing/2014/main" id="{5E3CDB31-A70B-471C-92BA-036B4D31AFD8}"/>
            </a:ext>
          </a:extLst>
        </xdr:cNvPr>
        <xdr:cNvSpPr txBox="1"/>
      </xdr:nvSpPr>
      <xdr:spPr>
        <a:xfrm>
          <a:off x="870594" y="958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200" name="n_1mainValue【体育館・プール】&#10;有形固定資産減価償却率">
          <a:extLst>
            <a:ext uri="{FF2B5EF4-FFF2-40B4-BE49-F238E27FC236}">
              <a16:creationId xmlns:a16="http://schemas.microsoft.com/office/drawing/2014/main" id="{F1284248-B0EF-431B-B9F3-44C920B01AED}"/>
            </a:ext>
          </a:extLst>
        </xdr:cNvPr>
        <xdr:cNvSpPr txBox="1"/>
      </xdr:nvSpPr>
      <xdr:spPr>
        <a:xfrm>
          <a:off x="3324869" y="932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201" name="n_2mainValue【体育館・プール】&#10;有形固定資産減価償却率">
          <a:extLst>
            <a:ext uri="{FF2B5EF4-FFF2-40B4-BE49-F238E27FC236}">
              <a16:creationId xmlns:a16="http://schemas.microsoft.com/office/drawing/2014/main" id="{99E9EDB4-63DE-4D51-B15A-C7FE9446D03D}"/>
            </a:ext>
          </a:extLst>
        </xdr:cNvPr>
        <xdr:cNvSpPr txBox="1"/>
      </xdr:nvSpPr>
      <xdr:spPr>
        <a:xfrm>
          <a:off x="2505719" y="930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23512</xdr:rowOff>
    </xdr:from>
    <xdr:ext cx="405111" cy="259045"/>
    <xdr:sp macro="" textlink="">
      <xdr:nvSpPr>
        <xdr:cNvPr id="202" name="n_3mainValue【体育館・プール】&#10;有形固定資産減価償却率">
          <a:extLst>
            <a:ext uri="{FF2B5EF4-FFF2-40B4-BE49-F238E27FC236}">
              <a16:creationId xmlns:a16="http://schemas.microsoft.com/office/drawing/2014/main" id="{D52AABB2-AFD2-46EA-9985-A76457F29CFB}"/>
            </a:ext>
          </a:extLst>
        </xdr:cNvPr>
        <xdr:cNvSpPr txBox="1"/>
      </xdr:nvSpPr>
      <xdr:spPr>
        <a:xfrm>
          <a:off x="1688157" y="926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3" name="n_4mainValue【体育館・プール】&#10;有形固定資産減価償却率">
          <a:extLst>
            <a:ext uri="{FF2B5EF4-FFF2-40B4-BE49-F238E27FC236}">
              <a16:creationId xmlns:a16="http://schemas.microsoft.com/office/drawing/2014/main" id="{0339AF98-1EFC-4D65-BDD8-BE3649DCA594}"/>
            </a:ext>
          </a:extLst>
        </xdr:cNvPr>
        <xdr:cNvSpPr txBox="1"/>
      </xdr:nvSpPr>
      <xdr:spPr>
        <a:xfrm>
          <a:off x="870594" y="922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330DB9C4-11C3-4CE0-AD5D-FB9FCE3D758D}"/>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F34C1D31-89DD-49FE-8089-459DF5BF1551}"/>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6996CB00-E267-44A6-8105-358DB2E201B4}"/>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EBD7C85A-578F-4A39-A4C0-9B113E2D18A1}"/>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78598ABC-BF28-4E16-8612-56EAC0BE7F6C}"/>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20BF768B-180C-4C34-9E82-A33654649B4C}"/>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7EEE5005-9B43-47D0-981C-0613D015998F}"/>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58C21951-0406-4675-8F21-F2E8FE810EB0}"/>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44F614B2-E080-4445-A6E6-955A0E66ED90}"/>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C2458791-16B8-4287-A2B5-E5C5BB91FE52}"/>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DF3D28D1-AADD-4CFA-BDD0-3C6A2FC8759E}"/>
            </a:ext>
          </a:extLst>
        </xdr:cNvPr>
        <xdr:cNvCxnSpPr/>
      </xdr:nvCxnSpPr>
      <xdr:spPr>
        <a:xfrm>
          <a:off x="6118225" y="103727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E6414E98-BEA5-46AA-BF8C-39F2F07D4307}"/>
            </a:ext>
          </a:extLst>
        </xdr:cNvPr>
        <xdr:cNvSpPr txBox="1"/>
      </xdr:nvSpPr>
      <xdr:spPr>
        <a:xfrm>
          <a:off x="5679621"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9CBE7049-B6CC-47D7-949F-C24F20AA26E5}"/>
            </a:ext>
          </a:extLst>
        </xdr:cNvPr>
        <xdr:cNvCxnSpPr/>
      </xdr:nvCxnSpPr>
      <xdr:spPr>
        <a:xfrm>
          <a:off x="6118225" y="994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8DE070AD-B7C6-4846-8F1C-284FA1B37BCA}"/>
            </a:ext>
          </a:extLst>
        </xdr:cNvPr>
        <xdr:cNvSpPr txBox="1"/>
      </xdr:nvSpPr>
      <xdr:spPr>
        <a:xfrm>
          <a:off x="5679621"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55855A80-2A1A-421B-82DB-24A609385DAC}"/>
            </a:ext>
          </a:extLst>
        </xdr:cNvPr>
        <xdr:cNvCxnSpPr/>
      </xdr:nvCxnSpPr>
      <xdr:spPr>
        <a:xfrm>
          <a:off x="6118225" y="9515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4A5677F9-79C5-45F7-B96C-F217A7F048DD}"/>
            </a:ext>
          </a:extLst>
        </xdr:cNvPr>
        <xdr:cNvSpPr txBox="1"/>
      </xdr:nvSpPr>
      <xdr:spPr>
        <a:xfrm>
          <a:off x="56796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5FD8E179-5ACB-4F03-A363-1E5F774C4296}"/>
            </a:ext>
          </a:extLst>
        </xdr:cNvPr>
        <xdr:cNvCxnSpPr/>
      </xdr:nvCxnSpPr>
      <xdr:spPr>
        <a:xfrm>
          <a:off x="6118225" y="9077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F3900896-7EC9-4DD7-B15E-D16A7FE0B9F7}"/>
            </a:ext>
          </a:extLst>
        </xdr:cNvPr>
        <xdr:cNvSpPr txBox="1"/>
      </xdr:nvSpPr>
      <xdr:spPr>
        <a:xfrm>
          <a:off x="5679621"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75197DEB-EB51-487B-8C3C-EEFC03542038}"/>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BFFFC826-8FF0-4CB0-BB91-697AC3F9A2B0}"/>
            </a:ext>
          </a:extLst>
        </xdr:cNvPr>
        <xdr:cNvSpPr txBox="1"/>
      </xdr:nvSpPr>
      <xdr:spPr>
        <a:xfrm>
          <a:off x="56796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83F489D9-9026-4F77-B3F0-5DC67E42C63C}"/>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47DE4C17-2D99-46AE-B0D6-3D4BCBE7795B}"/>
            </a:ext>
          </a:extLst>
        </xdr:cNvPr>
        <xdr:cNvCxnSpPr/>
      </xdr:nvCxnSpPr>
      <xdr:spPr>
        <a:xfrm flipV="1">
          <a:off x="9691053" y="9223629"/>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868D3CB5-05D0-4737-BAE9-E833D2AB80E8}"/>
            </a:ext>
          </a:extLst>
        </xdr:cNvPr>
        <xdr:cNvSpPr txBox="1"/>
      </xdr:nvSpPr>
      <xdr:spPr>
        <a:xfrm>
          <a:off x="9729788" y="1037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E9ACA948-11B3-4052-AF8A-8145DDA1AD0B}"/>
            </a:ext>
          </a:extLst>
        </xdr:cNvPr>
        <xdr:cNvCxnSpPr/>
      </xdr:nvCxnSpPr>
      <xdr:spPr>
        <a:xfrm>
          <a:off x="9617075" y="1036853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C50A5DF6-1F09-4FAD-8ECA-B19AE6A7D0CF}"/>
            </a:ext>
          </a:extLst>
        </xdr:cNvPr>
        <xdr:cNvSpPr txBox="1"/>
      </xdr:nvSpPr>
      <xdr:spPr>
        <a:xfrm>
          <a:off x="9729788" y="900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5ED396BC-9103-4784-ABF6-84138D0DAE0B}"/>
            </a:ext>
          </a:extLst>
        </xdr:cNvPr>
        <xdr:cNvCxnSpPr/>
      </xdr:nvCxnSpPr>
      <xdr:spPr>
        <a:xfrm>
          <a:off x="9617075" y="922362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a:extLst>
            <a:ext uri="{FF2B5EF4-FFF2-40B4-BE49-F238E27FC236}">
              <a16:creationId xmlns:a16="http://schemas.microsoft.com/office/drawing/2014/main" id="{D99005D7-D185-439D-BF19-7A78D4EF3141}"/>
            </a:ext>
          </a:extLst>
        </xdr:cNvPr>
        <xdr:cNvSpPr txBox="1"/>
      </xdr:nvSpPr>
      <xdr:spPr>
        <a:xfrm>
          <a:off x="9729788" y="1006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889F6794-1206-4465-B8A6-E6EAB9B66D56}"/>
            </a:ext>
          </a:extLst>
        </xdr:cNvPr>
        <xdr:cNvSpPr/>
      </xdr:nvSpPr>
      <xdr:spPr>
        <a:xfrm>
          <a:off x="9655175" y="10082657"/>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3630DC52-40ED-4C04-A2EB-59138BE619E2}"/>
            </a:ext>
          </a:extLst>
        </xdr:cNvPr>
        <xdr:cNvSpPr/>
      </xdr:nvSpPr>
      <xdr:spPr>
        <a:xfrm>
          <a:off x="8874125" y="100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18D21FBD-B5F9-453B-9E96-ACF4D8CC2E82}"/>
            </a:ext>
          </a:extLst>
        </xdr:cNvPr>
        <xdr:cNvSpPr/>
      </xdr:nvSpPr>
      <xdr:spPr>
        <a:xfrm>
          <a:off x="8056563" y="1008494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CDFAA437-01F3-4834-A620-A3DFB72CEF4E}"/>
            </a:ext>
          </a:extLst>
        </xdr:cNvPr>
        <xdr:cNvSpPr/>
      </xdr:nvSpPr>
      <xdr:spPr>
        <a:xfrm>
          <a:off x="7224713" y="1004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5CABB4EB-FEB1-46A4-B8D6-6AF73C8EE03A}"/>
            </a:ext>
          </a:extLst>
        </xdr:cNvPr>
        <xdr:cNvSpPr/>
      </xdr:nvSpPr>
      <xdr:spPr>
        <a:xfrm>
          <a:off x="6407150" y="1011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E19C3A8-1FC8-4044-9E98-BE726A87AC13}"/>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980032A-1562-4108-B22F-4F1151BA0DE6}"/>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A891DF3-6AD4-4E35-B20A-3AF9BEC8532A}"/>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A52162C-1B5E-4B3A-8111-CE0ED49E0193}"/>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CA315BF-1BC8-43D8-9A87-9844F16886F7}"/>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100076</xdr:rowOff>
    </xdr:from>
    <xdr:to>
      <xdr:col>55</xdr:col>
      <xdr:colOff>50800</xdr:colOff>
      <xdr:row>57</xdr:row>
      <xdr:rowOff>30226</xdr:rowOff>
    </xdr:to>
    <xdr:sp macro="" textlink="">
      <xdr:nvSpPr>
        <xdr:cNvPr id="241" name="楕円 240">
          <a:extLst>
            <a:ext uri="{FF2B5EF4-FFF2-40B4-BE49-F238E27FC236}">
              <a16:creationId xmlns:a16="http://schemas.microsoft.com/office/drawing/2014/main" id="{A722FA05-E77B-4CBE-BD0A-CF6F739F6F28}"/>
            </a:ext>
          </a:extLst>
        </xdr:cNvPr>
        <xdr:cNvSpPr/>
      </xdr:nvSpPr>
      <xdr:spPr>
        <a:xfrm>
          <a:off x="9655175" y="9177401"/>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48531</xdr:rowOff>
    </xdr:from>
    <xdr:ext cx="469744" cy="259045"/>
    <xdr:sp macro="" textlink="">
      <xdr:nvSpPr>
        <xdr:cNvPr id="242" name="【体育館・プール】&#10;一人当たり面積該当値テキスト">
          <a:extLst>
            <a:ext uri="{FF2B5EF4-FFF2-40B4-BE49-F238E27FC236}">
              <a16:creationId xmlns:a16="http://schemas.microsoft.com/office/drawing/2014/main" id="{414B6486-154A-4A23-A08C-4BCAF7A4C69A}"/>
            </a:ext>
          </a:extLst>
        </xdr:cNvPr>
        <xdr:cNvSpPr txBox="1"/>
      </xdr:nvSpPr>
      <xdr:spPr>
        <a:xfrm>
          <a:off x="9729788" y="912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116078</xdr:rowOff>
    </xdr:from>
    <xdr:to>
      <xdr:col>50</xdr:col>
      <xdr:colOff>165100</xdr:colOff>
      <xdr:row>57</xdr:row>
      <xdr:rowOff>46228</xdr:rowOff>
    </xdr:to>
    <xdr:sp macro="" textlink="">
      <xdr:nvSpPr>
        <xdr:cNvPr id="243" name="楕円 242">
          <a:extLst>
            <a:ext uri="{FF2B5EF4-FFF2-40B4-BE49-F238E27FC236}">
              <a16:creationId xmlns:a16="http://schemas.microsoft.com/office/drawing/2014/main" id="{8B8BBA30-354A-4AD6-BD21-715768396928}"/>
            </a:ext>
          </a:extLst>
        </xdr:cNvPr>
        <xdr:cNvSpPr/>
      </xdr:nvSpPr>
      <xdr:spPr>
        <a:xfrm>
          <a:off x="8874125" y="919340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150876</xdr:rowOff>
    </xdr:from>
    <xdr:to>
      <xdr:col>55</xdr:col>
      <xdr:colOff>0</xdr:colOff>
      <xdr:row>56</xdr:row>
      <xdr:rowOff>166878</xdr:rowOff>
    </xdr:to>
    <xdr:cxnSp macro="">
      <xdr:nvCxnSpPr>
        <xdr:cNvPr id="244" name="直線コネクタ 243">
          <a:extLst>
            <a:ext uri="{FF2B5EF4-FFF2-40B4-BE49-F238E27FC236}">
              <a16:creationId xmlns:a16="http://schemas.microsoft.com/office/drawing/2014/main" id="{0C90890E-A0C7-4976-B1D8-3970A3E32671}"/>
            </a:ext>
          </a:extLst>
        </xdr:cNvPr>
        <xdr:cNvCxnSpPr/>
      </xdr:nvCxnSpPr>
      <xdr:spPr>
        <a:xfrm flipV="1">
          <a:off x="8924925" y="9228201"/>
          <a:ext cx="766763"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134366</xdr:rowOff>
    </xdr:from>
    <xdr:to>
      <xdr:col>46</xdr:col>
      <xdr:colOff>38100</xdr:colOff>
      <xdr:row>57</xdr:row>
      <xdr:rowOff>64516</xdr:rowOff>
    </xdr:to>
    <xdr:sp macro="" textlink="">
      <xdr:nvSpPr>
        <xdr:cNvPr id="245" name="楕円 244">
          <a:extLst>
            <a:ext uri="{FF2B5EF4-FFF2-40B4-BE49-F238E27FC236}">
              <a16:creationId xmlns:a16="http://schemas.microsoft.com/office/drawing/2014/main" id="{958C68F5-313F-45CF-A797-7AB7D19C13DB}"/>
            </a:ext>
          </a:extLst>
        </xdr:cNvPr>
        <xdr:cNvSpPr/>
      </xdr:nvSpPr>
      <xdr:spPr>
        <a:xfrm>
          <a:off x="8056563" y="921169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166878</xdr:rowOff>
    </xdr:from>
    <xdr:to>
      <xdr:col>50</xdr:col>
      <xdr:colOff>114300</xdr:colOff>
      <xdr:row>57</xdr:row>
      <xdr:rowOff>13716</xdr:rowOff>
    </xdr:to>
    <xdr:cxnSp macro="">
      <xdr:nvCxnSpPr>
        <xdr:cNvPr id="246" name="直線コネクタ 245">
          <a:extLst>
            <a:ext uri="{FF2B5EF4-FFF2-40B4-BE49-F238E27FC236}">
              <a16:creationId xmlns:a16="http://schemas.microsoft.com/office/drawing/2014/main" id="{2D87523E-54F4-4492-AF51-855ADA461F0B}"/>
            </a:ext>
          </a:extLst>
        </xdr:cNvPr>
        <xdr:cNvCxnSpPr/>
      </xdr:nvCxnSpPr>
      <xdr:spPr>
        <a:xfrm flipV="1">
          <a:off x="8107363" y="9239440"/>
          <a:ext cx="817562"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150368</xdr:rowOff>
    </xdr:from>
    <xdr:to>
      <xdr:col>41</xdr:col>
      <xdr:colOff>101600</xdr:colOff>
      <xdr:row>57</xdr:row>
      <xdr:rowOff>80518</xdr:rowOff>
    </xdr:to>
    <xdr:sp macro="" textlink="">
      <xdr:nvSpPr>
        <xdr:cNvPr id="247" name="楕円 246">
          <a:extLst>
            <a:ext uri="{FF2B5EF4-FFF2-40B4-BE49-F238E27FC236}">
              <a16:creationId xmlns:a16="http://schemas.microsoft.com/office/drawing/2014/main" id="{99F14E0C-1E6D-4D79-8555-6B6E54BDA739}"/>
            </a:ext>
          </a:extLst>
        </xdr:cNvPr>
        <xdr:cNvSpPr/>
      </xdr:nvSpPr>
      <xdr:spPr>
        <a:xfrm>
          <a:off x="7224713" y="92276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13716</xdr:rowOff>
    </xdr:from>
    <xdr:to>
      <xdr:col>45</xdr:col>
      <xdr:colOff>177800</xdr:colOff>
      <xdr:row>57</xdr:row>
      <xdr:rowOff>29718</xdr:rowOff>
    </xdr:to>
    <xdr:cxnSp macro="">
      <xdr:nvCxnSpPr>
        <xdr:cNvPr id="248" name="直線コネクタ 247">
          <a:extLst>
            <a:ext uri="{FF2B5EF4-FFF2-40B4-BE49-F238E27FC236}">
              <a16:creationId xmlns:a16="http://schemas.microsoft.com/office/drawing/2014/main" id="{1157AB76-EBF7-4A40-A224-7FE866D0A5AA}"/>
            </a:ext>
          </a:extLst>
        </xdr:cNvPr>
        <xdr:cNvCxnSpPr/>
      </xdr:nvCxnSpPr>
      <xdr:spPr>
        <a:xfrm flipV="1">
          <a:off x="7275513" y="9252966"/>
          <a:ext cx="8318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159512</xdr:rowOff>
    </xdr:from>
    <xdr:to>
      <xdr:col>36</xdr:col>
      <xdr:colOff>165100</xdr:colOff>
      <xdr:row>57</xdr:row>
      <xdr:rowOff>89662</xdr:rowOff>
    </xdr:to>
    <xdr:sp macro="" textlink="">
      <xdr:nvSpPr>
        <xdr:cNvPr id="249" name="楕円 248">
          <a:extLst>
            <a:ext uri="{FF2B5EF4-FFF2-40B4-BE49-F238E27FC236}">
              <a16:creationId xmlns:a16="http://schemas.microsoft.com/office/drawing/2014/main" id="{F5706C9B-17BB-4289-8A0E-B018F647D5C5}"/>
            </a:ext>
          </a:extLst>
        </xdr:cNvPr>
        <xdr:cNvSpPr/>
      </xdr:nvSpPr>
      <xdr:spPr>
        <a:xfrm>
          <a:off x="6407150" y="923683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29718</xdr:rowOff>
    </xdr:from>
    <xdr:to>
      <xdr:col>41</xdr:col>
      <xdr:colOff>50800</xdr:colOff>
      <xdr:row>57</xdr:row>
      <xdr:rowOff>38862</xdr:rowOff>
    </xdr:to>
    <xdr:cxnSp macro="">
      <xdr:nvCxnSpPr>
        <xdr:cNvPr id="250" name="直線コネクタ 249">
          <a:extLst>
            <a:ext uri="{FF2B5EF4-FFF2-40B4-BE49-F238E27FC236}">
              <a16:creationId xmlns:a16="http://schemas.microsoft.com/office/drawing/2014/main" id="{11D3F3D8-3BB5-49B4-BC05-66240DB5EA36}"/>
            </a:ext>
          </a:extLst>
        </xdr:cNvPr>
        <xdr:cNvCxnSpPr/>
      </xdr:nvCxnSpPr>
      <xdr:spPr>
        <a:xfrm flipV="1">
          <a:off x="6457950" y="9268968"/>
          <a:ext cx="817563"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a:extLst>
            <a:ext uri="{FF2B5EF4-FFF2-40B4-BE49-F238E27FC236}">
              <a16:creationId xmlns:a16="http://schemas.microsoft.com/office/drawing/2014/main" id="{2A6EE4C7-A114-4B35-ABD8-5E11BEF74630}"/>
            </a:ext>
          </a:extLst>
        </xdr:cNvPr>
        <xdr:cNvSpPr txBox="1"/>
      </xdr:nvSpPr>
      <xdr:spPr>
        <a:xfrm>
          <a:off x="8691640" y="1017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CC674841-A726-4DB6-90F9-86160110E0BB}"/>
            </a:ext>
          </a:extLst>
        </xdr:cNvPr>
        <xdr:cNvSpPr txBox="1"/>
      </xdr:nvSpPr>
      <xdr:spPr>
        <a:xfrm>
          <a:off x="7886777" y="1017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92219</xdr:rowOff>
    </xdr:from>
    <xdr:ext cx="469744" cy="259045"/>
    <xdr:sp macro="" textlink="">
      <xdr:nvSpPr>
        <xdr:cNvPr id="253" name="n_3aveValue【体育館・プール】&#10;一人当たり面積">
          <a:extLst>
            <a:ext uri="{FF2B5EF4-FFF2-40B4-BE49-F238E27FC236}">
              <a16:creationId xmlns:a16="http://schemas.microsoft.com/office/drawing/2014/main" id="{51ADE637-C970-4DB8-9F67-486B1D79BF9A}"/>
            </a:ext>
          </a:extLst>
        </xdr:cNvPr>
        <xdr:cNvSpPr txBox="1"/>
      </xdr:nvSpPr>
      <xdr:spPr>
        <a:xfrm>
          <a:off x="7054927" y="1014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4" name="n_4aveValue【体育館・プール】&#10;一人当たり面積">
          <a:extLst>
            <a:ext uri="{FF2B5EF4-FFF2-40B4-BE49-F238E27FC236}">
              <a16:creationId xmlns:a16="http://schemas.microsoft.com/office/drawing/2014/main" id="{A8756F87-4057-4F74-83C8-2FAA8E9D0F87}"/>
            </a:ext>
          </a:extLst>
        </xdr:cNvPr>
        <xdr:cNvSpPr txBox="1"/>
      </xdr:nvSpPr>
      <xdr:spPr>
        <a:xfrm>
          <a:off x="6237365" y="1020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62755</xdr:rowOff>
    </xdr:from>
    <xdr:ext cx="469744" cy="259045"/>
    <xdr:sp macro="" textlink="">
      <xdr:nvSpPr>
        <xdr:cNvPr id="255" name="n_1mainValue【体育館・プール】&#10;一人当たり面積">
          <a:extLst>
            <a:ext uri="{FF2B5EF4-FFF2-40B4-BE49-F238E27FC236}">
              <a16:creationId xmlns:a16="http://schemas.microsoft.com/office/drawing/2014/main" id="{D696691F-EED3-422B-899B-710A4351968D}"/>
            </a:ext>
          </a:extLst>
        </xdr:cNvPr>
        <xdr:cNvSpPr txBox="1"/>
      </xdr:nvSpPr>
      <xdr:spPr>
        <a:xfrm>
          <a:off x="8691640" y="89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81043</xdr:rowOff>
    </xdr:from>
    <xdr:ext cx="469744" cy="259045"/>
    <xdr:sp macro="" textlink="">
      <xdr:nvSpPr>
        <xdr:cNvPr id="256" name="n_2mainValue【体育館・プール】&#10;一人当たり面積">
          <a:extLst>
            <a:ext uri="{FF2B5EF4-FFF2-40B4-BE49-F238E27FC236}">
              <a16:creationId xmlns:a16="http://schemas.microsoft.com/office/drawing/2014/main" id="{58CBE804-F113-4971-8A27-3AA12926A988}"/>
            </a:ext>
          </a:extLst>
        </xdr:cNvPr>
        <xdr:cNvSpPr txBox="1"/>
      </xdr:nvSpPr>
      <xdr:spPr>
        <a:xfrm>
          <a:off x="7886777" y="899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97045</xdr:rowOff>
    </xdr:from>
    <xdr:ext cx="469744" cy="259045"/>
    <xdr:sp macro="" textlink="">
      <xdr:nvSpPr>
        <xdr:cNvPr id="257" name="n_3mainValue【体育館・プール】&#10;一人当たり面積">
          <a:extLst>
            <a:ext uri="{FF2B5EF4-FFF2-40B4-BE49-F238E27FC236}">
              <a16:creationId xmlns:a16="http://schemas.microsoft.com/office/drawing/2014/main" id="{F3BED828-8C56-4EB5-AF8D-8944A5CFE624}"/>
            </a:ext>
          </a:extLst>
        </xdr:cNvPr>
        <xdr:cNvSpPr txBox="1"/>
      </xdr:nvSpPr>
      <xdr:spPr>
        <a:xfrm>
          <a:off x="7054927" y="9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106189</xdr:rowOff>
    </xdr:from>
    <xdr:ext cx="469744" cy="259045"/>
    <xdr:sp macro="" textlink="">
      <xdr:nvSpPr>
        <xdr:cNvPr id="258" name="n_4mainValue【体育館・プール】&#10;一人当たり面積">
          <a:extLst>
            <a:ext uri="{FF2B5EF4-FFF2-40B4-BE49-F238E27FC236}">
              <a16:creationId xmlns:a16="http://schemas.microsoft.com/office/drawing/2014/main" id="{A3B50BC4-3A87-4FD1-83E9-791E4BFBE6F3}"/>
            </a:ext>
          </a:extLst>
        </xdr:cNvPr>
        <xdr:cNvSpPr txBox="1"/>
      </xdr:nvSpPr>
      <xdr:spPr>
        <a:xfrm>
          <a:off x="6237365" y="902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A6ACA13A-8583-419B-A38F-E501943C1509}"/>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A49A82FD-42FC-4CDD-A9B4-598F7E03144A}"/>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E4C2E135-633C-48C1-9992-E4A9222BCF93}"/>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AF902CEC-9F85-4B04-9A7A-A1C4B7568EF7}"/>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ECC62CA9-D071-49B4-A31F-84C94F379AFB}"/>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76B8D63F-602E-46EA-9B24-89D545F766BB}"/>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CFA1FC0E-C374-4ACA-8E77-6EDF5D3DF2D2}"/>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826E7E02-C884-44E5-91A6-E442A923D140}"/>
            </a:ext>
          </a:extLst>
        </xdr:cNvPr>
        <xdr:cNvSpPr/>
      </xdr:nvSpPr>
      <xdr:spPr>
        <a:xfrm>
          <a:off x="704850" y="122491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20629C8B-61E3-404C-AE7B-4FC4712FA21B}"/>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28887F9A-56B4-43C0-9261-4EC4779828EA}"/>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B7C37202-5154-4A03-A002-358B61F66781}"/>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82F3EEBE-0E55-451B-8994-7B2DD683F70D}"/>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A9891FF6-E12C-4876-A049-10D77DCFF0C4}"/>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3C04BA6C-96EC-45A4-A149-3DB4B502C6BD}"/>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EB23E14B-1685-4713-B87E-FB34A720B773}"/>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4340EDE1-DA5B-4773-B15B-18FF20AC31BA}"/>
            </a:ext>
          </a:extLst>
        </xdr:cNvPr>
        <xdr:cNvSpPr/>
      </xdr:nvSpPr>
      <xdr:spPr>
        <a:xfrm>
          <a:off x="6118225" y="12249150"/>
          <a:ext cx="4367213"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D5EF5C11-10B1-4B79-BA5D-D9302962209C}"/>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75C7F8F8-C3F4-4A79-BCB8-3896ACF94349}"/>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2774B695-25B5-4B16-B40E-B31D3AAF58BC}"/>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FE55A477-B735-4770-B5AB-424C0EE3A4FC}"/>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AD170D99-C229-4DCC-BB3D-2B1484D4096F}"/>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FC2857D4-A348-4344-AB44-AA253B5BDD16}"/>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C3462A88-5EE4-45D4-9D6F-844171737D5F}"/>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FE33F6E6-23F2-4A20-89DE-846932F7D044}"/>
            </a:ext>
          </a:extLst>
        </xdr:cNvPr>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170F88F1-5A47-4C37-B4D9-7AE314851F5B}"/>
            </a:ext>
          </a:extLst>
        </xdr:cNvPr>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E69E42A6-B477-4B73-91AA-B1588A76D0FF}"/>
            </a:ext>
          </a:extLst>
        </xdr:cNvPr>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9A01875B-9CE7-467E-96CC-F5B6D140E1ED}"/>
            </a:ext>
          </a:extLst>
        </xdr:cNvPr>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a:extLst>
            <a:ext uri="{FF2B5EF4-FFF2-40B4-BE49-F238E27FC236}">
              <a16:creationId xmlns:a16="http://schemas.microsoft.com/office/drawing/2014/main" id="{9DE2CAEE-1CA2-4170-9B0C-97A2FA6A7AC9}"/>
            </a:ext>
          </a:extLst>
        </xdr:cNvPr>
        <xdr:cNvCxnSpPr/>
      </xdr:nvCxnSpPr>
      <xdr:spPr>
        <a:xfrm>
          <a:off x="70485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7" name="テキスト ボックス 286">
          <a:extLst>
            <a:ext uri="{FF2B5EF4-FFF2-40B4-BE49-F238E27FC236}">
              <a16:creationId xmlns:a16="http://schemas.microsoft.com/office/drawing/2014/main" id="{EECB610E-E912-40BA-AF8B-FDF054E8B58E}"/>
            </a:ext>
          </a:extLst>
        </xdr:cNvPr>
        <xdr:cNvSpPr txBox="1"/>
      </xdr:nvSpPr>
      <xdr:spPr>
        <a:xfrm>
          <a:off x="28053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a:extLst>
            <a:ext uri="{FF2B5EF4-FFF2-40B4-BE49-F238E27FC236}">
              <a16:creationId xmlns:a16="http://schemas.microsoft.com/office/drawing/2014/main" id="{BEBA2C40-D7FC-49CD-8CD9-531ADAF3F4CC}"/>
            </a:ext>
          </a:extLst>
        </xdr:cNvPr>
        <xdr:cNvCxnSpPr/>
      </xdr:nvCxnSpPr>
      <xdr:spPr>
        <a:xfrm>
          <a:off x="70485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a:extLst>
            <a:ext uri="{FF2B5EF4-FFF2-40B4-BE49-F238E27FC236}">
              <a16:creationId xmlns:a16="http://schemas.microsoft.com/office/drawing/2014/main" id="{6356BC31-8251-4D16-9FA4-446400B439DB}"/>
            </a:ext>
          </a:extLst>
        </xdr:cNvPr>
        <xdr:cNvSpPr txBox="1"/>
      </xdr:nvSpPr>
      <xdr:spPr>
        <a:xfrm>
          <a:off x="344654"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a:extLst>
            <a:ext uri="{FF2B5EF4-FFF2-40B4-BE49-F238E27FC236}">
              <a16:creationId xmlns:a16="http://schemas.microsoft.com/office/drawing/2014/main" id="{B766B456-D5D1-49EE-9D24-3D8C1FE6E609}"/>
            </a:ext>
          </a:extLst>
        </xdr:cNvPr>
        <xdr:cNvCxnSpPr/>
      </xdr:nvCxnSpPr>
      <xdr:spPr>
        <a:xfrm>
          <a:off x="70485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a:extLst>
            <a:ext uri="{FF2B5EF4-FFF2-40B4-BE49-F238E27FC236}">
              <a16:creationId xmlns:a16="http://schemas.microsoft.com/office/drawing/2014/main" id="{AD74E7A3-1605-4B4E-88A2-14CFD60B05F1}"/>
            </a:ext>
          </a:extLst>
        </xdr:cNvPr>
        <xdr:cNvSpPr txBox="1"/>
      </xdr:nvSpPr>
      <xdr:spPr>
        <a:xfrm>
          <a:off x="344654"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a:extLst>
            <a:ext uri="{FF2B5EF4-FFF2-40B4-BE49-F238E27FC236}">
              <a16:creationId xmlns:a16="http://schemas.microsoft.com/office/drawing/2014/main" id="{E557C025-A3E5-46A9-9127-B8D1D757382D}"/>
            </a:ext>
          </a:extLst>
        </xdr:cNvPr>
        <xdr:cNvCxnSpPr/>
      </xdr:nvCxnSpPr>
      <xdr:spPr>
        <a:xfrm>
          <a:off x="70485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a:extLst>
            <a:ext uri="{FF2B5EF4-FFF2-40B4-BE49-F238E27FC236}">
              <a16:creationId xmlns:a16="http://schemas.microsoft.com/office/drawing/2014/main" id="{2BF6FDFC-EE6C-4B22-8DD7-6A28EFA1EE65}"/>
            </a:ext>
          </a:extLst>
        </xdr:cNvPr>
        <xdr:cNvSpPr txBox="1"/>
      </xdr:nvSpPr>
      <xdr:spPr>
        <a:xfrm>
          <a:off x="344654"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a:extLst>
            <a:ext uri="{FF2B5EF4-FFF2-40B4-BE49-F238E27FC236}">
              <a16:creationId xmlns:a16="http://schemas.microsoft.com/office/drawing/2014/main" id="{71721205-01C2-424E-BA57-59EDA4748996}"/>
            </a:ext>
          </a:extLst>
        </xdr:cNvPr>
        <xdr:cNvCxnSpPr/>
      </xdr:nvCxnSpPr>
      <xdr:spPr>
        <a:xfrm>
          <a:off x="70485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5" name="テキスト ボックス 294">
          <a:extLst>
            <a:ext uri="{FF2B5EF4-FFF2-40B4-BE49-F238E27FC236}">
              <a16:creationId xmlns:a16="http://schemas.microsoft.com/office/drawing/2014/main" id="{8EAC3C2A-E695-4E9D-9501-DD9923C5BB14}"/>
            </a:ext>
          </a:extLst>
        </xdr:cNvPr>
        <xdr:cNvSpPr txBox="1"/>
      </xdr:nvSpPr>
      <xdr:spPr>
        <a:xfrm>
          <a:off x="344654"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a16="http://schemas.microsoft.com/office/drawing/2014/main" id="{D549BF9B-5E4F-44C1-A81B-D156FEFAFEF3}"/>
            </a:ext>
          </a:extLst>
        </xdr:cNvPr>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7" name="テキスト ボックス 296">
          <a:extLst>
            <a:ext uri="{FF2B5EF4-FFF2-40B4-BE49-F238E27FC236}">
              <a16:creationId xmlns:a16="http://schemas.microsoft.com/office/drawing/2014/main" id="{C58C708E-0428-4FF8-826F-E98485A20E25}"/>
            </a:ext>
          </a:extLst>
        </xdr:cNvPr>
        <xdr:cNvSpPr txBox="1"/>
      </xdr:nvSpPr>
      <xdr:spPr>
        <a:xfrm>
          <a:off x="394486"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a:extLst>
            <a:ext uri="{FF2B5EF4-FFF2-40B4-BE49-F238E27FC236}">
              <a16:creationId xmlns:a16="http://schemas.microsoft.com/office/drawing/2014/main" id="{1A9E9740-174D-4AE8-805D-E9DB3164A20D}"/>
            </a:ext>
          </a:extLst>
        </xdr:cNvPr>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299" name="直線コネクタ 298">
          <a:extLst>
            <a:ext uri="{FF2B5EF4-FFF2-40B4-BE49-F238E27FC236}">
              <a16:creationId xmlns:a16="http://schemas.microsoft.com/office/drawing/2014/main" id="{24471CB9-8C5F-4350-86D5-D1784590BD11}"/>
            </a:ext>
          </a:extLst>
        </xdr:cNvPr>
        <xdr:cNvCxnSpPr/>
      </xdr:nvCxnSpPr>
      <xdr:spPr>
        <a:xfrm flipV="1">
          <a:off x="4291965" y="162115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0" name="【市民会館】&#10;有形固定資産減価償却率最小値テキスト">
          <a:extLst>
            <a:ext uri="{FF2B5EF4-FFF2-40B4-BE49-F238E27FC236}">
              <a16:creationId xmlns:a16="http://schemas.microsoft.com/office/drawing/2014/main" id="{3138D781-CD43-49D7-8462-E4D83BD4DBAB}"/>
            </a:ext>
          </a:extLst>
        </xdr:cNvPr>
        <xdr:cNvSpPr txBox="1"/>
      </xdr:nvSpPr>
      <xdr:spPr>
        <a:xfrm>
          <a:off x="4330700" y="178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1" name="直線コネクタ 300">
          <a:extLst>
            <a:ext uri="{FF2B5EF4-FFF2-40B4-BE49-F238E27FC236}">
              <a16:creationId xmlns:a16="http://schemas.microsoft.com/office/drawing/2014/main" id="{C30F6C58-67F3-4891-B878-A02CED674129}"/>
            </a:ext>
          </a:extLst>
        </xdr:cNvPr>
        <xdr:cNvCxnSpPr/>
      </xdr:nvCxnSpPr>
      <xdr:spPr>
        <a:xfrm>
          <a:off x="4217988" y="178117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02" name="【市民会館】&#10;有形固定資産減価償却率最大値テキスト">
          <a:extLst>
            <a:ext uri="{FF2B5EF4-FFF2-40B4-BE49-F238E27FC236}">
              <a16:creationId xmlns:a16="http://schemas.microsoft.com/office/drawing/2014/main" id="{C896A672-97E2-48AD-94DF-D2246FD587C2}"/>
            </a:ext>
          </a:extLst>
        </xdr:cNvPr>
        <xdr:cNvSpPr txBox="1"/>
      </xdr:nvSpPr>
      <xdr:spPr>
        <a:xfrm>
          <a:off x="4330700" y="1598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03" name="直線コネクタ 302">
          <a:extLst>
            <a:ext uri="{FF2B5EF4-FFF2-40B4-BE49-F238E27FC236}">
              <a16:creationId xmlns:a16="http://schemas.microsoft.com/office/drawing/2014/main" id="{B5670814-A260-4036-B21A-D2A5E62F2839}"/>
            </a:ext>
          </a:extLst>
        </xdr:cNvPr>
        <xdr:cNvCxnSpPr/>
      </xdr:nvCxnSpPr>
      <xdr:spPr>
        <a:xfrm>
          <a:off x="4217988" y="162115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169563</xdr:rowOff>
    </xdr:from>
    <xdr:ext cx="405111" cy="259045"/>
    <xdr:sp macro="" textlink="">
      <xdr:nvSpPr>
        <xdr:cNvPr id="304" name="【市民会館】&#10;有形固定資産減価償却率平均値テキスト">
          <a:extLst>
            <a:ext uri="{FF2B5EF4-FFF2-40B4-BE49-F238E27FC236}">
              <a16:creationId xmlns:a16="http://schemas.microsoft.com/office/drawing/2014/main" id="{D0CA80B0-78DE-43FF-9EDA-C79B8A963A31}"/>
            </a:ext>
          </a:extLst>
        </xdr:cNvPr>
        <xdr:cNvSpPr txBox="1"/>
      </xdr:nvSpPr>
      <xdr:spPr>
        <a:xfrm>
          <a:off x="4330700" y="16800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305" name="フローチャート: 判断 304">
          <a:extLst>
            <a:ext uri="{FF2B5EF4-FFF2-40B4-BE49-F238E27FC236}">
              <a16:creationId xmlns:a16="http://schemas.microsoft.com/office/drawing/2014/main" id="{9F5A5885-E6F2-4CEF-B78B-028D0F5FD957}"/>
            </a:ext>
          </a:extLst>
        </xdr:cNvPr>
        <xdr:cNvSpPr/>
      </xdr:nvSpPr>
      <xdr:spPr>
        <a:xfrm>
          <a:off x="4241800" y="1682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306" name="フローチャート: 判断 305">
          <a:extLst>
            <a:ext uri="{FF2B5EF4-FFF2-40B4-BE49-F238E27FC236}">
              <a16:creationId xmlns:a16="http://schemas.microsoft.com/office/drawing/2014/main" id="{2DD41B00-BD5B-4E24-82F3-B3335869695D}"/>
            </a:ext>
          </a:extLst>
        </xdr:cNvPr>
        <xdr:cNvSpPr/>
      </xdr:nvSpPr>
      <xdr:spPr>
        <a:xfrm>
          <a:off x="3475038" y="1680083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307" name="フローチャート: 判断 306">
          <a:extLst>
            <a:ext uri="{FF2B5EF4-FFF2-40B4-BE49-F238E27FC236}">
              <a16:creationId xmlns:a16="http://schemas.microsoft.com/office/drawing/2014/main" id="{AED77657-A8A2-4D8E-BEF8-9F4DBA6478FA}"/>
            </a:ext>
          </a:extLst>
        </xdr:cNvPr>
        <xdr:cNvSpPr/>
      </xdr:nvSpPr>
      <xdr:spPr>
        <a:xfrm>
          <a:off x="2643188"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308" name="フローチャート: 判断 307">
          <a:extLst>
            <a:ext uri="{FF2B5EF4-FFF2-40B4-BE49-F238E27FC236}">
              <a16:creationId xmlns:a16="http://schemas.microsoft.com/office/drawing/2014/main" id="{534183B8-930A-47C4-9B34-C060F43324A2}"/>
            </a:ext>
          </a:extLst>
        </xdr:cNvPr>
        <xdr:cNvSpPr/>
      </xdr:nvSpPr>
      <xdr:spPr>
        <a:xfrm>
          <a:off x="1825625" y="1681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309" name="フローチャート: 判断 308">
          <a:extLst>
            <a:ext uri="{FF2B5EF4-FFF2-40B4-BE49-F238E27FC236}">
              <a16:creationId xmlns:a16="http://schemas.microsoft.com/office/drawing/2014/main" id="{A92E59DD-E919-4CCC-9661-90BF941914AF}"/>
            </a:ext>
          </a:extLst>
        </xdr:cNvPr>
        <xdr:cNvSpPr/>
      </xdr:nvSpPr>
      <xdr:spPr>
        <a:xfrm>
          <a:off x="1008063" y="1677416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7AE1CB8F-D413-4127-88C9-6B34CA63A1B5}"/>
            </a:ext>
          </a:extLst>
        </xdr:cNvPr>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2F19D5CC-E9C2-472E-A12B-F06972481F42}"/>
            </a:ext>
          </a:extLst>
        </xdr:cNvPr>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D97F2221-ADD1-4483-8C09-7909B9C09F27}"/>
            </a:ext>
          </a:extLst>
        </xdr:cNvPr>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AAB418FB-2FCF-44C8-83CE-04D96C4ABF3F}"/>
            </a:ext>
          </a:extLst>
        </xdr:cNvPr>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8BFBCA6F-659B-4A14-9D4E-8F10DFCAA9EF}"/>
            </a:ext>
          </a:extLst>
        </xdr:cNvPr>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33020</xdr:rowOff>
    </xdr:from>
    <xdr:to>
      <xdr:col>24</xdr:col>
      <xdr:colOff>114300</xdr:colOff>
      <xdr:row>102</xdr:row>
      <xdr:rowOff>134620</xdr:rowOff>
    </xdr:to>
    <xdr:sp macro="" textlink="">
      <xdr:nvSpPr>
        <xdr:cNvPr id="315" name="楕円 314">
          <a:extLst>
            <a:ext uri="{FF2B5EF4-FFF2-40B4-BE49-F238E27FC236}">
              <a16:creationId xmlns:a16="http://schemas.microsoft.com/office/drawing/2014/main" id="{0B51418C-F22A-4BB7-A294-B87F706F5E9D}"/>
            </a:ext>
          </a:extLst>
        </xdr:cNvPr>
        <xdr:cNvSpPr/>
      </xdr:nvSpPr>
      <xdr:spPr>
        <a:xfrm>
          <a:off x="42418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55897</xdr:rowOff>
    </xdr:from>
    <xdr:ext cx="405111" cy="259045"/>
    <xdr:sp macro="" textlink="">
      <xdr:nvSpPr>
        <xdr:cNvPr id="316" name="【市民会館】&#10;有形固定資産減価償却率該当値テキスト">
          <a:extLst>
            <a:ext uri="{FF2B5EF4-FFF2-40B4-BE49-F238E27FC236}">
              <a16:creationId xmlns:a16="http://schemas.microsoft.com/office/drawing/2014/main" id="{0BA41850-26BC-44A3-AA3D-357A02CB140B}"/>
            </a:ext>
          </a:extLst>
        </xdr:cNvPr>
        <xdr:cNvSpPr txBox="1"/>
      </xdr:nvSpPr>
      <xdr:spPr>
        <a:xfrm>
          <a:off x="4330700" y="1651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158750</xdr:rowOff>
    </xdr:from>
    <xdr:to>
      <xdr:col>20</xdr:col>
      <xdr:colOff>38100</xdr:colOff>
      <xdr:row>102</xdr:row>
      <xdr:rowOff>88900</xdr:rowOff>
    </xdr:to>
    <xdr:sp macro="" textlink="">
      <xdr:nvSpPr>
        <xdr:cNvPr id="317" name="楕円 316">
          <a:extLst>
            <a:ext uri="{FF2B5EF4-FFF2-40B4-BE49-F238E27FC236}">
              <a16:creationId xmlns:a16="http://schemas.microsoft.com/office/drawing/2014/main" id="{AB130F12-80BE-44A4-B9EF-89BEC0C21ED7}"/>
            </a:ext>
          </a:extLst>
        </xdr:cNvPr>
        <xdr:cNvSpPr/>
      </xdr:nvSpPr>
      <xdr:spPr>
        <a:xfrm>
          <a:off x="3475038" y="166179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38100</xdr:rowOff>
    </xdr:from>
    <xdr:to>
      <xdr:col>24</xdr:col>
      <xdr:colOff>63500</xdr:colOff>
      <xdr:row>102</xdr:row>
      <xdr:rowOff>83820</xdr:rowOff>
    </xdr:to>
    <xdr:cxnSp macro="">
      <xdr:nvCxnSpPr>
        <xdr:cNvPr id="318" name="直線コネクタ 317">
          <a:extLst>
            <a:ext uri="{FF2B5EF4-FFF2-40B4-BE49-F238E27FC236}">
              <a16:creationId xmlns:a16="http://schemas.microsoft.com/office/drawing/2014/main" id="{3E130C81-C10D-42AB-BCC9-88775904FC60}"/>
            </a:ext>
          </a:extLst>
        </xdr:cNvPr>
        <xdr:cNvCxnSpPr/>
      </xdr:nvCxnSpPr>
      <xdr:spPr>
        <a:xfrm>
          <a:off x="3525838" y="16668750"/>
          <a:ext cx="766762"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141605</xdr:rowOff>
    </xdr:from>
    <xdr:to>
      <xdr:col>15</xdr:col>
      <xdr:colOff>101600</xdr:colOff>
      <xdr:row>104</xdr:row>
      <xdr:rowOff>71755</xdr:rowOff>
    </xdr:to>
    <xdr:sp macro="" textlink="">
      <xdr:nvSpPr>
        <xdr:cNvPr id="319" name="楕円 318">
          <a:extLst>
            <a:ext uri="{FF2B5EF4-FFF2-40B4-BE49-F238E27FC236}">
              <a16:creationId xmlns:a16="http://schemas.microsoft.com/office/drawing/2014/main" id="{1E09607A-E9F7-4EA5-B21A-E30DAA1D9440}"/>
            </a:ext>
          </a:extLst>
        </xdr:cNvPr>
        <xdr:cNvSpPr/>
      </xdr:nvSpPr>
      <xdr:spPr>
        <a:xfrm>
          <a:off x="2643188" y="169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38100</xdr:rowOff>
    </xdr:from>
    <xdr:to>
      <xdr:col>19</xdr:col>
      <xdr:colOff>177800</xdr:colOff>
      <xdr:row>104</xdr:row>
      <xdr:rowOff>20955</xdr:rowOff>
    </xdr:to>
    <xdr:cxnSp macro="">
      <xdr:nvCxnSpPr>
        <xdr:cNvPr id="320" name="直線コネクタ 319">
          <a:extLst>
            <a:ext uri="{FF2B5EF4-FFF2-40B4-BE49-F238E27FC236}">
              <a16:creationId xmlns:a16="http://schemas.microsoft.com/office/drawing/2014/main" id="{77D3FB45-ED88-4092-BD20-CBE3A0917E11}"/>
            </a:ext>
          </a:extLst>
        </xdr:cNvPr>
        <xdr:cNvCxnSpPr/>
      </xdr:nvCxnSpPr>
      <xdr:spPr>
        <a:xfrm flipV="1">
          <a:off x="2693988" y="16668750"/>
          <a:ext cx="83185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109220</xdr:rowOff>
    </xdr:from>
    <xdr:to>
      <xdr:col>10</xdr:col>
      <xdr:colOff>165100</xdr:colOff>
      <xdr:row>104</xdr:row>
      <xdr:rowOff>39370</xdr:rowOff>
    </xdr:to>
    <xdr:sp macro="" textlink="">
      <xdr:nvSpPr>
        <xdr:cNvPr id="321" name="楕円 320">
          <a:extLst>
            <a:ext uri="{FF2B5EF4-FFF2-40B4-BE49-F238E27FC236}">
              <a16:creationId xmlns:a16="http://schemas.microsoft.com/office/drawing/2014/main" id="{71978B5F-F728-421D-AC3E-8008A7CAC652}"/>
            </a:ext>
          </a:extLst>
        </xdr:cNvPr>
        <xdr:cNvSpPr/>
      </xdr:nvSpPr>
      <xdr:spPr>
        <a:xfrm>
          <a:off x="1825625" y="169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160020</xdr:rowOff>
    </xdr:from>
    <xdr:to>
      <xdr:col>15</xdr:col>
      <xdr:colOff>50800</xdr:colOff>
      <xdr:row>104</xdr:row>
      <xdr:rowOff>20955</xdr:rowOff>
    </xdr:to>
    <xdr:cxnSp macro="">
      <xdr:nvCxnSpPr>
        <xdr:cNvPr id="322" name="直線コネクタ 321">
          <a:extLst>
            <a:ext uri="{FF2B5EF4-FFF2-40B4-BE49-F238E27FC236}">
              <a16:creationId xmlns:a16="http://schemas.microsoft.com/office/drawing/2014/main" id="{F68B943D-C758-4C22-BB82-5773A5226025}"/>
            </a:ext>
          </a:extLst>
        </xdr:cNvPr>
        <xdr:cNvCxnSpPr/>
      </xdr:nvCxnSpPr>
      <xdr:spPr>
        <a:xfrm>
          <a:off x="1876425" y="16962120"/>
          <a:ext cx="817563"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80645</xdr:rowOff>
    </xdr:from>
    <xdr:to>
      <xdr:col>6</xdr:col>
      <xdr:colOff>38100</xdr:colOff>
      <xdr:row>104</xdr:row>
      <xdr:rowOff>10795</xdr:rowOff>
    </xdr:to>
    <xdr:sp macro="" textlink="">
      <xdr:nvSpPr>
        <xdr:cNvPr id="323" name="楕円 322">
          <a:extLst>
            <a:ext uri="{FF2B5EF4-FFF2-40B4-BE49-F238E27FC236}">
              <a16:creationId xmlns:a16="http://schemas.microsoft.com/office/drawing/2014/main" id="{56367BDF-3D1F-43E3-9B01-21C4A7A1F596}"/>
            </a:ext>
          </a:extLst>
        </xdr:cNvPr>
        <xdr:cNvSpPr/>
      </xdr:nvSpPr>
      <xdr:spPr>
        <a:xfrm>
          <a:off x="1008063" y="1688274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131445</xdr:rowOff>
    </xdr:from>
    <xdr:to>
      <xdr:col>10</xdr:col>
      <xdr:colOff>114300</xdr:colOff>
      <xdr:row>103</xdr:row>
      <xdr:rowOff>160020</xdr:rowOff>
    </xdr:to>
    <xdr:cxnSp macro="">
      <xdr:nvCxnSpPr>
        <xdr:cNvPr id="324" name="直線コネクタ 323">
          <a:extLst>
            <a:ext uri="{FF2B5EF4-FFF2-40B4-BE49-F238E27FC236}">
              <a16:creationId xmlns:a16="http://schemas.microsoft.com/office/drawing/2014/main" id="{9852450C-61BC-481A-A2D8-7ACB0E3D90F4}"/>
            </a:ext>
          </a:extLst>
        </xdr:cNvPr>
        <xdr:cNvCxnSpPr/>
      </xdr:nvCxnSpPr>
      <xdr:spPr>
        <a:xfrm>
          <a:off x="1058863" y="16933545"/>
          <a:ext cx="817562"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325" name="n_1aveValue【市民会館】&#10;有形固定資産減価償却率">
          <a:extLst>
            <a:ext uri="{FF2B5EF4-FFF2-40B4-BE49-F238E27FC236}">
              <a16:creationId xmlns:a16="http://schemas.microsoft.com/office/drawing/2014/main" id="{5ACE8E0B-54A7-44F4-8AF1-30780334B487}"/>
            </a:ext>
          </a:extLst>
        </xdr:cNvPr>
        <xdr:cNvSpPr txBox="1"/>
      </xdr:nvSpPr>
      <xdr:spPr>
        <a:xfrm>
          <a:off x="3324869"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326" name="n_2aveValue【市民会館】&#10;有形固定資産減価償却率">
          <a:extLst>
            <a:ext uri="{FF2B5EF4-FFF2-40B4-BE49-F238E27FC236}">
              <a16:creationId xmlns:a16="http://schemas.microsoft.com/office/drawing/2014/main" id="{78B4A17C-6C07-4F28-8E2A-7E7F957DA240}"/>
            </a:ext>
          </a:extLst>
        </xdr:cNvPr>
        <xdr:cNvSpPr txBox="1"/>
      </xdr:nvSpPr>
      <xdr:spPr>
        <a:xfrm>
          <a:off x="2505719" y="1662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327" name="n_3aveValue【市民会館】&#10;有形固定資産減価償却率">
          <a:extLst>
            <a:ext uri="{FF2B5EF4-FFF2-40B4-BE49-F238E27FC236}">
              <a16:creationId xmlns:a16="http://schemas.microsoft.com/office/drawing/2014/main" id="{C6C13AB0-9AA8-4802-902E-B74D99D6647D}"/>
            </a:ext>
          </a:extLst>
        </xdr:cNvPr>
        <xdr:cNvSpPr txBox="1"/>
      </xdr:nvSpPr>
      <xdr:spPr>
        <a:xfrm>
          <a:off x="1688157" y="1658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328" name="n_4aveValue【市民会館】&#10;有形固定資産減価償却率">
          <a:extLst>
            <a:ext uri="{FF2B5EF4-FFF2-40B4-BE49-F238E27FC236}">
              <a16:creationId xmlns:a16="http://schemas.microsoft.com/office/drawing/2014/main" id="{71D2DCC3-F57E-4DAE-B9C9-404BE0115EB1}"/>
            </a:ext>
          </a:extLst>
        </xdr:cNvPr>
        <xdr:cNvSpPr txBox="1"/>
      </xdr:nvSpPr>
      <xdr:spPr>
        <a:xfrm>
          <a:off x="870594" y="1654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105427</xdr:rowOff>
    </xdr:from>
    <xdr:ext cx="405111" cy="259045"/>
    <xdr:sp macro="" textlink="">
      <xdr:nvSpPr>
        <xdr:cNvPr id="329" name="n_1mainValue【市民会館】&#10;有形固定資産減価償却率">
          <a:extLst>
            <a:ext uri="{FF2B5EF4-FFF2-40B4-BE49-F238E27FC236}">
              <a16:creationId xmlns:a16="http://schemas.microsoft.com/office/drawing/2014/main" id="{D83330DE-1523-40E0-8C6A-EA847FC3AE7D}"/>
            </a:ext>
          </a:extLst>
        </xdr:cNvPr>
        <xdr:cNvSpPr txBox="1"/>
      </xdr:nvSpPr>
      <xdr:spPr>
        <a:xfrm>
          <a:off x="3324869" y="1639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330" name="n_2mainValue【市民会館】&#10;有形固定資産減価償却率">
          <a:extLst>
            <a:ext uri="{FF2B5EF4-FFF2-40B4-BE49-F238E27FC236}">
              <a16:creationId xmlns:a16="http://schemas.microsoft.com/office/drawing/2014/main" id="{8DBC99F4-CD9A-4E7A-B8BD-40E374E11A09}"/>
            </a:ext>
          </a:extLst>
        </xdr:cNvPr>
        <xdr:cNvSpPr txBox="1"/>
      </xdr:nvSpPr>
      <xdr:spPr>
        <a:xfrm>
          <a:off x="2505719" y="1703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30497</xdr:rowOff>
    </xdr:from>
    <xdr:ext cx="405111" cy="259045"/>
    <xdr:sp macro="" textlink="">
      <xdr:nvSpPr>
        <xdr:cNvPr id="331" name="n_3mainValue【市民会館】&#10;有形固定資産減価償却率">
          <a:extLst>
            <a:ext uri="{FF2B5EF4-FFF2-40B4-BE49-F238E27FC236}">
              <a16:creationId xmlns:a16="http://schemas.microsoft.com/office/drawing/2014/main" id="{20968606-154F-45D7-8753-F46D878673F7}"/>
            </a:ext>
          </a:extLst>
        </xdr:cNvPr>
        <xdr:cNvSpPr txBox="1"/>
      </xdr:nvSpPr>
      <xdr:spPr>
        <a:xfrm>
          <a:off x="1688157"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332" name="n_4mainValue【市民会館】&#10;有形固定資産減価償却率">
          <a:extLst>
            <a:ext uri="{FF2B5EF4-FFF2-40B4-BE49-F238E27FC236}">
              <a16:creationId xmlns:a16="http://schemas.microsoft.com/office/drawing/2014/main" id="{F2D18F95-2E6C-4EC3-8630-7E53F428CF8F}"/>
            </a:ext>
          </a:extLst>
        </xdr:cNvPr>
        <xdr:cNvSpPr txBox="1"/>
      </xdr:nvSpPr>
      <xdr:spPr>
        <a:xfrm>
          <a:off x="870594"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286383B4-5CE3-4211-8B75-E6FA00475B38}"/>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E2F75625-F516-40B6-AE45-B37CDE5894BB}"/>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4CC935B8-F010-4483-AE41-29003A431F16}"/>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E6556B6C-26C3-4BE1-8197-982B48CADFA9}"/>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CB05812C-96F0-434C-B93C-1CA30C49E56D}"/>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C6A90609-0498-44C9-8484-5FB692F69956}"/>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6E3992F0-1675-4F77-B8FE-515AF9EDD94F}"/>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33C28372-6682-4D2B-8348-138674D21603}"/>
            </a:ext>
          </a:extLst>
        </xdr:cNvPr>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a:extLst>
            <a:ext uri="{FF2B5EF4-FFF2-40B4-BE49-F238E27FC236}">
              <a16:creationId xmlns:a16="http://schemas.microsoft.com/office/drawing/2014/main" id="{68A2849F-115D-4D61-AE91-307CCE2615F9}"/>
            </a:ext>
          </a:extLst>
        </xdr:cNvPr>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a:extLst>
            <a:ext uri="{FF2B5EF4-FFF2-40B4-BE49-F238E27FC236}">
              <a16:creationId xmlns:a16="http://schemas.microsoft.com/office/drawing/2014/main" id="{DD8B4098-BCD6-423D-AE40-94E9DF3B0F9C}"/>
            </a:ext>
          </a:extLst>
        </xdr:cNvPr>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3" name="直線コネクタ 342">
          <a:extLst>
            <a:ext uri="{FF2B5EF4-FFF2-40B4-BE49-F238E27FC236}">
              <a16:creationId xmlns:a16="http://schemas.microsoft.com/office/drawing/2014/main" id="{D0DD0872-4DB5-405E-B7EB-6D90A6C76E7F}"/>
            </a:ext>
          </a:extLst>
        </xdr:cNvPr>
        <xdr:cNvCxnSpPr/>
      </xdr:nvCxnSpPr>
      <xdr:spPr>
        <a:xfrm>
          <a:off x="6118225" y="17621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4" name="テキスト ボックス 343">
          <a:extLst>
            <a:ext uri="{FF2B5EF4-FFF2-40B4-BE49-F238E27FC236}">
              <a16:creationId xmlns:a16="http://schemas.microsoft.com/office/drawing/2014/main" id="{A82540AD-32BB-439E-A8E6-55E3BC98FAB3}"/>
            </a:ext>
          </a:extLst>
        </xdr:cNvPr>
        <xdr:cNvSpPr txBox="1"/>
      </xdr:nvSpPr>
      <xdr:spPr>
        <a:xfrm>
          <a:off x="56796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5" name="直線コネクタ 344">
          <a:extLst>
            <a:ext uri="{FF2B5EF4-FFF2-40B4-BE49-F238E27FC236}">
              <a16:creationId xmlns:a16="http://schemas.microsoft.com/office/drawing/2014/main" id="{ACF2CC83-9C42-41CF-B68F-6A74E754E3AB}"/>
            </a:ext>
          </a:extLst>
        </xdr:cNvPr>
        <xdr:cNvCxnSpPr/>
      </xdr:nvCxnSpPr>
      <xdr:spPr>
        <a:xfrm>
          <a:off x="6118225" y="17049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6" name="テキスト ボックス 345">
          <a:extLst>
            <a:ext uri="{FF2B5EF4-FFF2-40B4-BE49-F238E27FC236}">
              <a16:creationId xmlns:a16="http://schemas.microsoft.com/office/drawing/2014/main" id="{5B503EE9-7E0E-4EFE-8187-04F8B1A4511E}"/>
            </a:ext>
          </a:extLst>
        </xdr:cNvPr>
        <xdr:cNvSpPr txBox="1"/>
      </xdr:nvSpPr>
      <xdr:spPr>
        <a:xfrm>
          <a:off x="56796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7" name="直線コネクタ 346">
          <a:extLst>
            <a:ext uri="{FF2B5EF4-FFF2-40B4-BE49-F238E27FC236}">
              <a16:creationId xmlns:a16="http://schemas.microsoft.com/office/drawing/2014/main" id="{3E25A2D2-491A-4066-A2B5-9EFCF7549710}"/>
            </a:ext>
          </a:extLst>
        </xdr:cNvPr>
        <xdr:cNvCxnSpPr/>
      </xdr:nvCxnSpPr>
      <xdr:spPr>
        <a:xfrm>
          <a:off x="6118225" y="1647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48" name="テキスト ボックス 347">
          <a:extLst>
            <a:ext uri="{FF2B5EF4-FFF2-40B4-BE49-F238E27FC236}">
              <a16:creationId xmlns:a16="http://schemas.microsoft.com/office/drawing/2014/main" id="{8FB3F938-151A-41BF-8672-284851D8DFC9}"/>
            </a:ext>
          </a:extLst>
        </xdr:cNvPr>
        <xdr:cNvSpPr txBox="1"/>
      </xdr:nvSpPr>
      <xdr:spPr>
        <a:xfrm>
          <a:off x="567962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a:extLst>
            <a:ext uri="{FF2B5EF4-FFF2-40B4-BE49-F238E27FC236}">
              <a16:creationId xmlns:a16="http://schemas.microsoft.com/office/drawing/2014/main" id="{35326BC7-883E-41B7-AE29-01C8D1AD0676}"/>
            </a:ext>
          </a:extLst>
        </xdr:cNvPr>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0" name="テキスト ボックス 349">
          <a:extLst>
            <a:ext uri="{FF2B5EF4-FFF2-40B4-BE49-F238E27FC236}">
              <a16:creationId xmlns:a16="http://schemas.microsoft.com/office/drawing/2014/main" id="{C261FFA1-7B7C-416D-82CD-52AC2643A9D4}"/>
            </a:ext>
          </a:extLst>
        </xdr:cNvPr>
        <xdr:cNvSpPr txBox="1"/>
      </xdr:nvSpPr>
      <xdr:spPr>
        <a:xfrm>
          <a:off x="56796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市民会館】&#10;一人当たり面積グラフ枠">
          <a:extLst>
            <a:ext uri="{FF2B5EF4-FFF2-40B4-BE49-F238E27FC236}">
              <a16:creationId xmlns:a16="http://schemas.microsoft.com/office/drawing/2014/main" id="{150337C7-0A04-486B-BCAC-CFF042E7B8A9}"/>
            </a:ext>
          </a:extLst>
        </xdr:cNvPr>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352" name="直線コネクタ 351">
          <a:extLst>
            <a:ext uri="{FF2B5EF4-FFF2-40B4-BE49-F238E27FC236}">
              <a16:creationId xmlns:a16="http://schemas.microsoft.com/office/drawing/2014/main" id="{31CE09F4-99C3-4201-9236-C9BA7E33BA0C}"/>
            </a:ext>
          </a:extLst>
        </xdr:cNvPr>
        <xdr:cNvCxnSpPr/>
      </xdr:nvCxnSpPr>
      <xdr:spPr>
        <a:xfrm flipV="1">
          <a:off x="9691053" y="1640967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53" name="【市民会館】&#10;一人当たり面積最小値テキスト">
          <a:extLst>
            <a:ext uri="{FF2B5EF4-FFF2-40B4-BE49-F238E27FC236}">
              <a16:creationId xmlns:a16="http://schemas.microsoft.com/office/drawing/2014/main" id="{CB374E3C-47A5-4953-BCF0-300074FB48BE}"/>
            </a:ext>
          </a:extLst>
        </xdr:cNvPr>
        <xdr:cNvSpPr txBox="1"/>
      </xdr:nvSpPr>
      <xdr:spPr>
        <a:xfrm>
          <a:off x="9729788"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354" name="直線コネクタ 353">
          <a:extLst>
            <a:ext uri="{FF2B5EF4-FFF2-40B4-BE49-F238E27FC236}">
              <a16:creationId xmlns:a16="http://schemas.microsoft.com/office/drawing/2014/main" id="{7636733B-77F9-4D99-8114-EAB2F4385B3A}"/>
            </a:ext>
          </a:extLst>
        </xdr:cNvPr>
        <xdr:cNvCxnSpPr/>
      </xdr:nvCxnSpPr>
      <xdr:spPr>
        <a:xfrm>
          <a:off x="9617075" y="175926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55" name="【市民会館】&#10;一人当たり面積最大値テキスト">
          <a:extLst>
            <a:ext uri="{FF2B5EF4-FFF2-40B4-BE49-F238E27FC236}">
              <a16:creationId xmlns:a16="http://schemas.microsoft.com/office/drawing/2014/main" id="{8609D4F2-689C-4F81-BEF3-DB63D2258558}"/>
            </a:ext>
          </a:extLst>
        </xdr:cNvPr>
        <xdr:cNvSpPr txBox="1"/>
      </xdr:nvSpPr>
      <xdr:spPr>
        <a:xfrm>
          <a:off x="9729788" y="1618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56" name="直線コネクタ 355">
          <a:extLst>
            <a:ext uri="{FF2B5EF4-FFF2-40B4-BE49-F238E27FC236}">
              <a16:creationId xmlns:a16="http://schemas.microsoft.com/office/drawing/2014/main" id="{9FED38B6-7775-46AB-81D1-CD6D27D98326}"/>
            </a:ext>
          </a:extLst>
        </xdr:cNvPr>
        <xdr:cNvCxnSpPr/>
      </xdr:nvCxnSpPr>
      <xdr:spPr>
        <a:xfrm>
          <a:off x="9617075" y="1640967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357" name="【市民会館】&#10;一人当たり面積平均値テキスト">
          <a:extLst>
            <a:ext uri="{FF2B5EF4-FFF2-40B4-BE49-F238E27FC236}">
              <a16:creationId xmlns:a16="http://schemas.microsoft.com/office/drawing/2014/main" id="{045763E9-8646-4A68-A273-1829B86BC2BB}"/>
            </a:ext>
          </a:extLst>
        </xdr:cNvPr>
        <xdr:cNvSpPr txBox="1"/>
      </xdr:nvSpPr>
      <xdr:spPr>
        <a:xfrm>
          <a:off x="9729788" y="1701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358" name="フローチャート: 判断 357">
          <a:extLst>
            <a:ext uri="{FF2B5EF4-FFF2-40B4-BE49-F238E27FC236}">
              <a16:creationId xmlns:a16="http://schemas.microsoft.com/office/drawing/2014/main" id="{9EE035F5-CCE1-4835-AE49-A400252ABC9D}"/>
            </a:ext>
          </a:extLst>
        </xdr:cNvPr>
        <xdr:cNvSpPr/>
      </xdr:nvSpPr>
      <xdr:spPr>
        <a:xfrm>
          <a:off x="9655175" y="1715897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59" name="フローチャート: 判断 358">
          <a:extLst>
            <a:ext uri="{FF2B5EF4-FFF2-40B4-BE49-F238E27FC236}">
              <a16:creationId xmlns:a16="http://schemas.microsoft.com/office/drawing/2014/main" id="{25ED354E-5787-4D0A-AD3C-19A600E065CF}"/>
            </a:ext>
          </a:extLst>
        </xdr:cNvPr>
        <xdr:cNvSpPr/>
      </xdr:nvSpPr>
      <xdr:spPr>
        <a:xfrm>
          <a:off x="8874125" y="1715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360" name="フローチャート: 判断 359">
          <a:extLst>
            <a:ext uri="{FF2B5EF4-FFF2-40B4-BE49-F238E27FC236}">
              <a16:creationId xmlns:a16="http://schemas.microsoft.com/office/drawing/2014/main" id="{96BB40D5-49E0-4CE8-80A1-2D205745CA0B}"/>
            </a:ext>
          </a:extLst>
        </xdr:cNvPr>
        <xdr:cNvSpPr/>
      </xdr:nvSpPr>
      <xdr:spPr>
        <a:xfrm>
          <a:off x="8056563" y="1716468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361" name="フローチャート: 判断 360">
          <a:extLst>
            <a:ext uri="{FF2B5EF4-FFF2-40B4-BE49-F238E27FC236}">
              <a16:creationId xmlns:a16="http://schemas.microsoft.com/office/drawing/2014/main" id="{7B34FAB8-B87D-4DC3-B35F-BC9FCE53D544}"/>
            </a:ext>
          </a:extLst>
        </xdr:cNvPr>
        <xdr:cNvSpPr/>
      </xdr:nvSpPr>
      <xdr:spPr>
        <a:xfrm>
          <a:off x="7224713" y="1715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362" name="フローチャート: 判断 361">
          <a:extLst>
            <a:ext uri="{FF2B5EF4-FFF2-40B4-BE49-F238E27FC236}">
              <a16:creationId xmlns:a16="http://schemas.microsoft.com/office/drawing/2014/main" id="{8AE96CD3-1E6D-4DAE-B27F-E2A086E3AE1D}"/>
            </a:ext>
          </a:extLst>
        </xdr:cNvPr>
        <xdr:cNvSpPr/>
      </xdr:nvSpPr>
      <xdr:spPr>
        <a:xfrm>
          <a:off x="6407150" y="1715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6FA383A1-D9C5-4BAA-810B-784AE8F6004F}"/>
            </a:ext>
          </a:extLst>
        </xdr:cNvPr>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6A34D410-9DCC-4111-A5EB-C2E169D9280D}"/>
            </a:ext>
          </a:extLst>
        </xdr:cNvPr>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54CCF5-FA64-412B-BBE2-EEE84E528486}"/>
            </a:ext>
          </a:extLst>
        </xdr:cNvPr>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4733A7BD-2C39-4B6C-8D61-CA23A2A05348}"/>
            </a:ext>
          </a:extLst>
        </xdr:cNvPr>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B83B6B00-77AE-4028-952F-26863613BFBC}"/>
            </a:ext>
          </a:extLst>
        </xdr:cNvPr>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368" name="楕円 367">
          <a:extLst>
            <a:ext uri="{FF2B5EF4-FFF2-40B4-BE49-F238E27FC236}">
              <a16:creationId xmlns:a16="http://schemas.microsoft.com/office/drawing/2014/main" id="{DFBEDD8C-B084-4955-93D3-239597830F4A}"/>
            </a:ext>
          </a:extLst>
        </xdr:cNvPr>
        <xdr:cNvSpPr/>
      </xdr:nvSpPr>
      <xdr:spPr>
        <a:xfrm>
          <a:off x="9655175" y="17250411"/>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83838</xdr:rowOff>
    </xdr:from>
    <xdr:ext cx="469744" cy="259045"/>
    <xdr:sp macro="" textlink="">
      <xdr:nvSpPr>
        <xdr:cNvPr id="369" name="【市民会館】&#10;一人当たり面積該当値テキスト">
          <a:extLst>
            <a:ext uri="{FF2B5EF4-FFF2-40B4-BE49-F238E27FC236}">
              <a16:creationId xmlns:a16="http://schemas.microsoft.com/office/drawing/2014/main" id="{AC1B07FF-7F57-4954-A2C5-FA67E80B67AD}"/>
            </a:ext>
          </a:extLst>
        </xdr:cNvPr>
        <xdr:cNvSpPr txBox="1"/>
      </xdr:nvSpPr>
      <xdr:spPr>
        <a:xfrm>
          <a:off x="9729788" y="1722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111125</xdr:rowOff>
    </xdr:from>
    <xdr:to>
      <xdr:col>50</xdr:col>
      <xdr:colOff>165100</xdr:colOff>
      <xdr:row>106</xdr:row>
      <xdr:rowOff>41275</xdr:rowOff>
    </xdr:to>
    <xdr:sp macro="" textlink="">
      <xdr:nvSpPr>
        <xdr:cNvPr id="370" name="楕円 369">
          <a:extLst>
            <a:ext uri="{FF2B5EF4-FFF2-40B4-BE49-F238E27FC236}">
              <a16:creationId xmlns:a16="http://schemas.microsoft.com/office/drawing/2014/main" id="{0BB4F0B6-EBA4-436B-9803-BD87B35210EF}"/>
            </a:ext>
          </a:extLst>
        </xdr:cNvPr>
        <xdr:cNvSpPr/>
      </xdr:nvSpPr>
      <xdr:spPr>
        <a:xfrm>
          <a:off x="8874125" y="172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161925</xdr:rowOff>
    </xdr:to>
    <xdr:cxnSp macro="">
      <xdr:nvCxnSpPr>
        <xdr:cNvPr id="371" name="直線コネクタ 370">
          <a:extLst>
            <a:ext uri="{FF2B5EF4-FFF2-40B4-BE49-F238E27FC236}">
              <a16:creationId xmlns:a16="http://schemas.microsoft.com/office/drawing/2014/main" id="{42CE6566-098B-4DB7-8C08-35EC431407FB}"/>
            </a:ext>
          </a:extLst>
        </xdr:cNvPr>
        <xdr:cNvCxnSpPr/>
      </xdr:nvCxnSpPr>
      <xdr:spPr>
        <a:xfrm flipV="1">
          <a:off x="8924925" y="17301211"/>
          <a:ext cx="766763"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133986</xdr:rowOff>
    </xdr:from>
    <xdr:to>
      <xdr:col>46</xdr:col>
      <xdr:colOff>38100</xdr:colOff>
      <xdr:row>106</xdr:row>
      <xdr:rowOff>64136</xdr:rowOff>
    </xdr:to>
    <xdr:sp macro="" textlink="">
      <xdr:nvSpPr>
        <xdr:cNvPr id="372" name="楕円 371">
          <a:extLst>
            <a:ext uri="{FF2B5EF4-FFF2-40B4-BE49-F238E27FC236}">
              <a16:creationId xmlns:a16="http://schemas.microsoft.com/office/drawing/2014/main" id="{A61581F3-61D8-46DD-81BF-5A9D81A07126}"/>
            </a:ext>
          </a:extLst>
        </xdr:cNvPr>
        <xdr:cNvSpPr/>
      </xdr:nvSpPr>
      <xdr:spPr>
        <a:xfrm>
          <a:off x="8056563" y="1727898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161925</xdr:rowOff>
    </xdr:from>
    <xdr:to>
      <xdr:col>50</xdr:col>
      <xdr:colOff>114300</xdr:colOff>
      <xdr:row>106</xdr:row>
      <xdr:rowOff>13336</xdr:rowOff>
    </xdr:to>
    <xdr:cxnSp macro="">
      <xdr:nvCxnSpPr>
        <xdr:cNvPr id="373" name="直線コネクタ 372">
          <a:extLst>
            <a:ext uri="{FF2B5EF4-FFF2-40B4-BE49-F238E27FC236}">
              <a16:creationId xmlns:a16="http://schemas.microsoft.com/office/drawing/2014/main" id="{F17044E0-3E52-4683-AD78-79B8CB906464}"/>
            </a:ext>
          </a:extLst>
        </xdr:cNvPr>
        <xdr:cNvCxnSpPr/>
      </xdr:nvCxnSpPr>
      <xdr:spPr>
        <a:xfrm flipV="1">
          <a:off x="8107363" y="17306925"/>
          <a:ext cx="817562"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139700</xdr:rowOff>
    </xdr:from>
    <xdr:to>
      <xdr:col>41</xdr:col>
      <xdr:colOff>101600</xdr:colOff>
      <xdr:row>106</xdr:row>
      <xdr:rowOff>69850</xdr:rowOff>
    </xdr:to>
    <xdr:sp macro="" textlink="">
      <xdr:nvSpPr>
        <xdr:cNvPr id="374" name="楕円 373">
          <a:extLst>
            <a:ext uri="{FF2B5EF4-FFF2-40B4-BE49-F238E27FC236}">
              <a16:creationId xmlns:a16="http://schemas.microsoft.com/office/drawing/2014/main" id="{05FE7AA4-9DBC-4983-AEF4-752794155B2D}"/>
            </a:ext>
          </a:extLst>
        </xdr:cNvPr>
        <xdr:cNvSpPr/>
      </xdr:nvSpPr>
      <xdr:spPr>
        <a:xfrm>
          <a:off x="7224713"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13336</xdr:rowOff>
    </xdr:from>
    <xdr:to>
      <xdr:col>45</xdr:col>
      <xdr:colOff>177800</xdr:colOff>
      <xdr:row>106</xdr:row>
      <xdr:rowOff>19050</xdr:rowOff>
    </xdr:to>
    <xdr:cxnSp macro="">
      <xdr:nvCxnSpPr>
        <xdr:cNvPr id="375" name="直線コネクタ 374">
          <a:extLst>
            <a:ext uri="{FF2B5EF4-FFF2-40B4-BE49-F238E27FC236}">
              <a16:creationId xmlns:a16="http://schemas.microsoft.com/office/drawing/2014/main" id="{FA4683C4-5FA5-46F2-B7C0-678BD7800478}"/>
            </a:ext>
          </a:extLst>
        </xdr:cNvPr>
        <xdr:cNvCxnSpPr/>
      </xdr:nvCxnSpPr>
      <xdr:spPr>
        <a:xfrm flipV="1">
          <a:off x="7275513" y="17329786"/>
          <a:ext cx="8318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139700</xdr:rowOff>
    </xdr:from>
    <xdr:to>
      <xdr:col>36</xdr:col>
      <xdr:colOff>165100</xdr:colOff>
      <xdr:row>106</xdr:row>
      <xdr:rowOff>69850</xdr:rowOff>
    </xdr:to>
    <xdr:sp macro="" textlink="">
      <xdr:nvSpPr>
        <xdr:cNvPr id="376" name="楕円 375">
          <a:extLst>
            <a:ext uri="{FF2B5EF4-FFF2-40B4-BE49-F238E27FC236}">
              <a16:creationId xmlns:a16="http://schemas.microsoft.com/office/drawing/2014/main" id="{28CFC68D-0F0F-4EC8-85FD-CF7AE1411423}"/>
            </a:ext>
          </a:extLst>
        </xdr:cNvPr>
        <xdr:cNvSpPr/>
      </xdr:nvSpPr>
      <xdr:spPr>
        <a:xfrm>
          <a:off x="640715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19050</xdr:rowOff>
    </xdr:from>
    <xdr:to>
      <xdr:col>41</xdr:col>
      <xdr:colOff>50800</xdr:colOff>
      <xdr:row>106</xdr:row>
      <xdr:rowOff>19050</xdr:rowOff>
    </xdr:to>
    <xdr:cxnSp macro="">
      <xdr:nvCxnSpPr>
        <xdr:cNvPr id="377" name="直線コネクタ 376">
          <a:extLst>
            <a:ext uri="{FF2B5EF4-FFF2-40B4-BE49-F238E27FC236}">
              <a16:creationId xmlns:a16="http://schemas.microsoft.com/office/drawing/2014/main" id="{970D48C5-EC3D-4004-8470-C783B5923C08}"/>
            </a:ext>
          </a:extLst>
        </xdr:cNvPr>
        <xdr:cNvCxnSpPr/>
      </xdr:nvCxnSpPr>
      <xdr:spPr>
        <a:xfrm>
          <a:off x="6457950" y="1733550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378" name="n_1aveValue【市民会館】&#10;一人当たり面積">
          <a:extLst>
            <a:ext uri="{FF2B5EF4-FFF2-40B4-BE49-F238E27FC236}">
              <a16:creationId xmlns:a16="http://schemas.microsoft.com/office/drawing/2014/main" id="{71DC808E-21EB-446E-BB43-41A5F0BA77FF}"/>
            </a:ext>
          </a:extLst>
        </xdr:cNvPr>
        <xdr:cNvSpPr txBox="1"/>
      </xdr:nvSpPr>
      <xdr:spPr>
        <a:xfrm>
          <a:off x="8691640"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379" name="n_2aveValue【市民会館】&#10;一人当たり面積">
          <a:extLst>
            <a:ext uri="{FF2B5EF4-FFF2-40B4-BE49-F238E27FC236}">
              <a16:creationId xmlns:a16="http://schemas.microsoft.com/office/drawing/2014/main" id="{25CEE5DA-1D1A-4F92-AB8E-226760ABA89A}"/>
            </a:ext>
          </a:extLst>
        </xdr:cNvPr>
        <xdr:cNvSpPr txBox="1"/>
      </xdr:nvSpPr>
      <xdr:spPr>
        <a:xfrm>
          <a:off x="7886777" y="1693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380" name="n_3aveValue【市民会館】&#10;一人当たり面積">
          <a:extLst>
            <a:ext uri="{FF2B5EF4-FFF2-40B4-BE49-F238E27FC236}">
              <a16:creationId xmlns:a16="http://schemas.microsoft.com/office/drawing/2014/main" id="{1232F8D3-418E-4847-A58F-256AD6E78CED}"/>
            </a:ext>
          </a:extLst>
        </xdr:cNvPr>
        <xdr:cNvSpPr txBox="1"/>
      </xdr:nvSpPr>
      <xdr:spPr>
        <a:xfrm>
          <a:off x="7054927" y="1692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381" name="n_4aveValue【市民会館】&#10;一人当たり面積">
          <a:extLst>
            <a:ext uri="{FF2B5EF4-FFF2-40B4-BE49-F238E27FC236}">
              <a16:creationId xmlns:a16="http://schemas.microsoft.com/office/drawing/2014/main" id="{37B0793E-121D-4304-BC04-EBC10A2B9625}"/>
            </a:ext>
          </a:extLst>
        </xdr:cNvPr>
        <xdr:cNvSpPr txBox="1"/>
      </xdr:nvSpPr>
      <xdr:spPr>
        <a:xfrm>
          <a:off x="6237365" y="1692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32402</xdr:rowOff>
    </xdr:from>
    <xdr:ext cx="469744" cy="259045"/>
    <xdr:sp macro="" textlink="">
      <xdr:nvSpPr>
        <xdr:cNvPr id="382" name="n_1mainValue【市民会館】&#10;一人当たり面積">
          <a:extLst>
            <a:ext uri="{FF2B5EF4-FFF2-40B4-BE49-F238E27FC236}">
              <a16:creationId xmlns:a16="http://schemas.microsoft.com/office/drawing/2014/main" id="{0792E2D5-9E49-4748-9872-1388DF884AC2}"/>
            </a:ext>
          </a:extLst>
        </xdr:cNvPr>
        <xdr:cNvSpPr txBox="1"/>
      </xdr:nvSpPr>
      <xdr:spPr>
        <a:xfrm>
          <a:off x="8691640" y="173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55263</xdr:rowOff>
    </xdr:from>
    <xdr:ext cx="469744" cy="259045"/>
    <xdr:sp macro="" textlink="">
      <xdr:nvSpPr>
        <xdr:cNvPr id="383" name="n_2mainValue【市民会館】&#10;一人当たり面積">
          <a:extLst>
            <a:ext uri="{FF2B5EF4-FFF2-40B4-BE49-F238E27FC236}">
              <a16:creationId xmlns:a16="http://schemas.microsoft.com/office/drawing/2014/main" id="{662868FE-FADF-428C-9C38-F139019E7621}"/>
            </a:ext>
          </a:extLst>
        </xdr:cNvPr>
        <xdr:cNvSpPr txBox="1"/>
      </xdr:nvSpPr>
      <xdr:spPr>
        <a:xfrm>
          <a:off x="7886777" y="173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60977</xdr:rowOff>
    </xdr:from>
    <xdr:ext cx="469744" cy="259045"/>
    <xdr:sp macro="" textlink="">
      <xdr:nvSpPr>
        <xdr:cNvPr id="384" name="n_3mainValue【市民会館】&#10;一人当たり面積">
          <a:extLst>
            <a:ext uri="{FF2B5EF4-FFF2-40B4-BE49-F238E27FC236}">
              <a16:creationId xmlns:a16="http://schemas.microsoft.com/office/drawing/2014/main" id="{C8CA5A3C-6F63-402E-906F-E54DAC4599DA}"/>
            </a:ext>
          </a:extLst>
        </xdr:cNvPr>
        <xdr:cNvSpPr txBox="1"/>
      </xdr:nvSpPr>
      <xdr:spPr>
        <a:xfrm>
          <a:off x="7054927" y="1737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60977</xdr:rowOff>
    </xdr:from>
    <xdr:ext cx="469744" cy="259045"/>
    <xdr:sp macro="" textlink="">
      <xdr:nvSpPr>
        <xdr:cNvPr id="385" name="n_4mainValue【市民会館】&#10;一人当たり面積">
          <a:extLst>
            <a:ext uri="{FF2B5EF4-FFF2-40B4-BE49-F238E27FC236}">
              <a16:creationId xmlns:a16="http://schemas.microsoft.com/office/drawing/2014/main" id="{CD1B0CDE-A311-4D0C-9F5B-056B52C7E167}"/>
            </a:ext>
          </a:extLst>
        </xdr:cNvPr>
        <xdr:cNvSpPr txBox="1"/>
      </xdr:nvSpPr>
      <xdr:spPr>
        <a:xfrm>
          <a:off x="6237365" y="1737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7DA7F8A1-8F43-4584-A1F2-313ABAE96E09}"/>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29626648-1BB0-4708-A82E-C9847E01F97C}"/>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4EEB2AC2-0BD6-43A7-BAEB-F33AB406D9C2}"/>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A81F1400-00CF-4B04-A815-095A2BAB28A6}"/>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6311FF6D-4673-40CF-9C72-24BFA833FDFB}"/>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D6873A45-6FA5-4C80-BCB3-B41698C315AF}"/>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EB4EDB34-8018-4595-A0B3-C22F277E47F8}"/>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FBEB3C0B-FF2D-4DB4-9B81-00E751CEB86F}"/>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839D162A-F557-480A-8C71-BFD06976FC6D}"/>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ECBAF545-5860-4338-BD07-4365D91D2441}"/>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6CD5DC0B-64D1-493A-B6C4-371158987DE2}"/>
            </a:ext>
          </a:extLst>
        </xdr:cNvPr>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a:extLst>
            <a:ext uri="{FF2B5EF4-FFF2-40B4-BE49-F238E27FC236}">
              <a16:creationId xmlns:a16="http://schemas.microsoft.com/office/drawing/2014/main" id="{F94FC7CC-6159-4D66-88FA-76BFA5B2EAE2}"/>
            </a:ext>
          </a:extLst>
        </xdr:cNvPr>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a:extLst>
            <a:ext uri="{FF2B5EF4-FFF2-40B4-BE49-F238E27FC236}">
              <a16:creationId xmlns:a16="http://schemas.microsoft.com/office/drawing/2014/main" id="{7E7BDF74-7B05-43AC-896E-08FC14365F17}"/>
            </a:ext>
          </a:extLst>
        </xdr:cNvPr>
        <xdr:cNvSpPr txBox="1"/>
      </xdr:nvSpPr>
      <xdr:spPr>
        <a:xfrm>
          <a:off x="11092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a:extLst>
            <a:ext uri="{FF2B5EF4-FFF2-40B4-BE49-F238E27FC236}">
              <a16:creationId xmlns:a16="http://schemas.microsoft.com/office/drawing/2014/main" id="{FBAE5E33-8F7B-4205-9088-517C394AE0D8}"/>
            </a:ext>
          </a:extLst>
        </xdr:cNvPr>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a:extLst>
            <a:ext uri="{FF2B5EF4-FFF2-40B4-BE49-F238E27FC236}">
              <a16:creationId xmlns:a16="http://schemas.microsoft.com/office/drawing/2014/main" id="{E60FF790-CB7C-491F-A549-20C787016AA1}"/>
            </a:ext>
          </a:extLst>
        </xdr:cNvPr>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a:extLst>
            <a:ext uri="{FF2B5EF4-FFF2-40B4-BE49-F238E27FC236}">
              <a16:creationId xmlns:a16="http://schemas.microsoft.com/office/drawing/2014/main" id="{95F01FEA-9F90-4361-B1CD-B53312AD61D0}"/>
            </a:ext>
          </a:extLst>
        </xdr:cNvPr>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a:extLst>
            <a:ext uri="{FF2B5EF4-FFF2-40B4-BE49-F238E27FC236}">
              <a16:creationId xmlns:a16="http://schemas.microsoft.com/office/drawing/2014/main" id="{C3A03382-C9EE-4D99-B681-D02FCE951F30}"/>
            </a:ext>
          </a:extLst>
        </xdr:cNvPr>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a:extLst>
            <a:ext uri="{FF2B5EF4-FFF2-40B4-BE49-F238E27FC236}">
              <a16:creationId xmlns:a16="http://schemas.microsoft.com/office/drawing/2014/main" id="{927A4012-E0A7-4398-9950-BE0E2D5653F6}"/>
            </a:ext>
          </a:extLst>
        </xdr:cNvPr>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a:extLst>
            <a:ext uri="{FF2B5EF4-FFF2-40B4-BE49-F238E27FC236}">
              <a16:creationId xmlns:a16="http://schemas.microsoft.com/office/drawing/2014/main" id="{C8553CFA-3F55-4052-A8A5-C967111A5038}"/>
            </a:ext>
          </a:extLst>
        </xdr:cNvPr>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a:extLst>
            <a:ext uri="{FF2B5EF4-FFF2-40B4-BE49-F238E27FC236}">
              <a16:creationId xmlns:a16="http://schemas.microsoft.com/office/drawing/2014/main" id="{EB953379-B684-4FAA-8C3A-3406BC5FA3CD}"/>
            </a:ext>
          </a:extLst>
        </xdr:cNvPr>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a:extLst>
            <a:ext uri="{FF2B5EF4-FFF2-40B4-BE49-F238E27FC236}">
              <a16:creationId xmlns:a16="http://schemas.microsoft.com/office/drawing/2014/main" id="{12907E93-E627-4592-AD62-82CFB7178E98}"/>
            </a:ext>
          </a:extLst>
        </xdr:cNvPr>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D2286DF5-06FD-45AD-B5CC-1DF73ADF6132}"/>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a:extLst>
            <a:ext uri="{FF2B5EF4-FFF2-40B4-BE49-F238E27FC236}">
              <a16:creationId xmlns:a16="http://schemas.microsoft.com/office/drawing/2014/main" id="{C9C0CD8E-118B-4BEB-97FE-331B7849AA60}"/>
            </a:ext>
          </a:extLst>
        </xdr:cNvPr>
        <xdr:cNvSpPr txBox="1"/>
      </xdr:nvSpPr>
      <xdr:spPr>
        <a:xfrm>
          <a:off x="11206949"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a:extLst>
            <a:ext uri="{FF2B5EF4-FFF2-40B4-BE49-F238E27FC236}">
              <a16:creationId xmlns:a16="http://schemas.microsoft.com/office/drawing/2014/main" id="{46573B4F-55C4-44E8-8985-5179A7FD5381}"/>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410" name="直線コネクタ 409">
          <a:extLst>
            <a:ext uri="{FF2B5EF4-FFF2-40B4-BE49-F238E27FC236}">
              <a16:creationId xmlns:a16="http://schemas.microsoft.com/office/drawing/2014/main" id="{349BFE3E-4C1A-492F-BFF5-6C7762AD1E0F}"/>
            </a:ext>
          </a:extLst>
        </xdr:cNvPr>
        <xdr:cNvCxnSpPr/>
      </xdr:nvCxnSpPr>
      <xdr:spPr>
        <a:xfrm flipV="1">
          <a:off x="15104427" y="53530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411" name="【一般廃棄物処理施設】&#10;有形固定資産減価償却率最小値テキスト">
          <a:extLst>
            <a:ext uri="{FF2B5EF4-FFF2-40B4-BE49-F238E27FC236}">
              <a16:creationId xmlns:a16="http://schemas.microsoft.com/office/drawing/2014/main" id="{4C9D7253-57EA-47CC-BEE5-3B1C1EB2BAE9}"/>
            </a:ext>
          </a:extLst>
        </xdr:cNvPr>
        <xdr:cNvSpPr txBox="1"/>
      </xdr:nvSpPr>
      <xdr:spPr>
        <a:xfrm>
          <a:off x="15143163"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412" name="直線コネクタ 411">
          <a:extLst>
            <a:ext uri="{FF2B5EF4-FFF2-40B4-BE49-F238E27FC236}">
              <a16:creationId xmlns:a16="http://schemas.microsoft.com/office/drawing/2014/main" id="{A2B2CF82-750E-4C17-849D-C797C4D9551C}"/>
            </a:ext>
          </a:extLst>
        </xdr:cNvPr>
        <xdr:cNvCxnSpPr/>
      </xdr:nvCxnSpPr>
      <xdr:spPr>
        <a:xfrm>
          <a:off x="15016163" y="67437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413" name="【一般廃棄物処理施設】&#10;有形固定資産減価償却率最大値テキスト">
          <a:extLst>
            <a:ext uri="{FF2B5EF4-FFF2-40B4-BE49-F238E27FC236}">
              <a16:creationId xmlns:a16="http://schemas.microsoft.com/office/drawing/2014/main" id="{4CCB65AA-F554-4F08-8B57-F91FE8024FC5}"/>
            </a:ext>
          </a:extLst>
        </xdr:cNvPr>
        <xdr:cNvSpPr txBox="1"/>
      </xdr:nvSpPr>
      <xdr:spPr>
        <a:xfrm>
          <a:off x="15143163" y="513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414" name="直線コネクタ 413">
          <a:extLst>
            <a:ext uri="{FF2B5EF4-FFF2-40B4-BE49-F238E27FC236}">
              <a16:creationId xmlns:a16="http://schemas.microsoft.com/office/drawing/2014/main" id="{86CAEDB9-6D29-4430-9D91-4BFAEAFD8A16}"/>
            </a:ext>
          </a:extLst>
        </xdr:cNvPr>
        <xdr:cNvCxnSpPr/>
      </xdr:nvCxnSpPr>
      <xdr:spPr>
        <a:xfrm>
          <a:off x="15016163" y="53530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15" name="【一般廃棄物処理施設】&#10;有形固定資産減価償却率平均値テキスト">
          <a:extLst>
            <a:ext uri="{FF2B5EF4-FFF2-40B4-BE49-F238E27FC236}">
              <a16:creationId xmlns:a16="http://schemas.microsoft.com/office/drawing/2014/main" id="{F853BF32-7883-4C4C-BAE0-2AFFC79FF584}"/>
            </a:ext>
          </a:extLst>
        </xdr:cNvPr>
        <xdr:cNvSpPr txBox="1"/>
      </xdr:nvSpPr>
      <xdr:spPr>
        <a:xfrm>
          <a:off x="15143163" y="5909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16" name="フローチャート: 判断 415">
          <a:extLst>
            <a:ext uri="{FF2B5EF4-FFF2-40B4-BE49-F238E27FC236}">
              <a16:creationId xmlns:a16="http://schemas.microsoft.com/office/drawing/2014/main" id="{D5D0B8FC-AB62-43AA-8ED8-7B2A607B93B0}"/>
            </a:ext>
          </a:extLst>
        </xdr:cNvPr>
        <xdr:cNvSpPr/>
      </xdr:nvSpPr>
      <xdr:spPr>
        <a:xfrm>
          <a:off x="15054263"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417" name="フローチャート: 判断 416">
          <a:extLst>
            <a:ext uri="{FF2B5EF4-FFF2-40B4-BE49-F238E27FC236}">
              <a16:creationId xmlns:a16="http://schemas.microsoft.com/office/drawing/2014/main" id="{6AD9090C-382C-4EFE-8D0B-EFFBACA4B05B}"/>
            </a:ext>
          </a:extLst>
        </xdr:cNvPr>
        <xdr:cNvSpPr/>
      </xdr:nvSpPr>
      <xdr:spPr>
        <a:xfrm>
          <a:off x="14273213"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18" name="フローチャート: 判断 417">
          <a:extLst>
            <a:ext uri="{FF2B5EF4-FFF2-40B4-BE49-F238E27FC236}">
              <a16:creationId xmlns:a16="http://schemas.microsoft.com/office/drawing/2014/main" id="{984FD763-48BC-402D-A44C-E556ABDC03C7}"/>
            </a:ext>
          </a:extLst>
        </xdr:cNvPr>
        <xdr:cNvSpPr/>
      </xdr:nvSpPr>
      <xdr:spPr>
        <a:xfrm>
          <a:off x="13455650" y="605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19" name="フローチャート: 判断 418">
          <a:extLst>
            <a:ext uri="{FF2B5EF4-FFF2-40B4-BE49-F238E27FC236}">
              <a16:creationId xmlns:a16="http://schemas.microsoft.com/office/drawing/2014/main" id="{87994C9D-407D-4A79-B3DB-1585350D7CC3}"/>
            </a:ext>
          </a:extLst>
        </xdr:cNvPr>
        <xdr:cNvSpPr/>
      </xdr:nvSpPr>
      <xdr:spPr>
        <a:xfrm>
          <a:off x="12638088" y="608139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420" name="フローチャート: 判断 419">
          <a:extLst>
            <a:ext uri="{FF2B5EF4-FFF2-40B4-BE49-F238E27FC236}">
              <a16:creationId xmlns:a16="http://schemas.microsoft.com/office/drawing/2014/main" id="{7CED6FF7-E7D5-4A5B-AF4C-D170D7AF0DEA}"/>
            </a:ext>
          </a:extLst>
        </xdr:cNvPr>
        <xdr:cNvSpPr/>
      </xdr:nvSpPr>
      <xdr:spPr>
        <a:xfrm>
          <a:off x="11806238"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F74C16A9-D027-4628-9170-56C4F522996A}"/>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3E8072CE-76F6-4CBC-B4A8-294FEF2E6BD4}"/>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D3D46E16-A93C-4D59-A4ED-EEA59DA9C740}"/>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7F873648-2DD2-4E10-BC8E-7D875CC3131E}"/>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A67CB6EC-B0C8-48A2-A059-29DFC9F83583}"/>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44450</xdr:rowOff>
    </xdr:from>
    <xdr:to>
      <xdr:col>85</xdr:col>
      <xdr:colOff>177800</xdr:colOff>
      <xdr:row>41</xdr:row>
      <xdr:rowOff>146050</xdr:rowOff>
    </xdr:to>
    <xdr:sp macro="" textlink="">
      <xdr:nvSpPr>
        <xdr:cNvPr id="426" name="楕円 425">
          <a:extLst>
            <a:ext uri="{FF2B5EF4-FFF2-40B4-BE49-F238E27FC236}">
              <a16:creationId xmlns:a16="http://schemas.microsoft.com/office/drawing/2014/main" id="{650696CD-2642-436D-8239-0B9DFF3CAD48}"/>
            </a:ext>
          </a:extLst>
        </xdr:cNvPr>
        <xdr:cNvSpPr/>
      </xdr:nvSpPr>
      <xdr:spPr>
        <a:xfrm>
          <a:off x="15054263"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130827</xdr:rowOff>
    </xdr:from>
    <xdr:ext cx="405111" cy="259045"/>
    <xdr:sp macro="" textlink="">
      <xdr:nvSpPr>
        <xdr:cNvPr id="427" name="【一般廃棄物処理施設】&#10;有形固定資産減価償却率該当値テキスト">
          <a:extLst>
            <a:ext uri="{FF2B5EF4-FFF2-40B4-BE49-F238E27FC236}">
              <a16:creationId xmlns:a16="http://schemas.microsoft.com/office/drawing/2014/main" id="{C9B0A367-A635-414D-A231-49693C049A78}"/>
            </a:ext>
          </a:extLst>
        </xdr:cNvPr>
        <xdr:cNvSpPr txBox="1"/>
      </xdr:nvSpPr>
      <xdr:spPr>
        <a:xfrm>
          <a:off x="15143163"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29210</xdr:rowOff>
    </xdr:from>
    <xdr:to>
      <xdr:col>81</xdr:col>
      <xdr:colOff>101600</xdr:colOff>
      <xdr:row>41</xdr:row>
      <xdr:rowOff>130810</xdr:rowOff>
    </xdr:to>
    <xdr:sp macro="" textlink="">
      <xdr:nvSpPr>
        <xdr:cNvPr id="428" name="楕円 427">
          <a:extLst>
            <a:ext uri="{FF2B5EF4-FFF2-40B4-BE49-F238E27FC236}">
              <a16:creationId xmlns:a16="http://schemas.microsoft.com/office/drawing/2014/main" id="{83D5AD6F-7064-47E7-A182-00605E83A5A7}"/>
            </a:ext>
          </a:extLst>
        </xdr:cNvPr>
        <xdr:cNvSpPr/>
      </xdr:nvSpPr>
      <xdr:spPr>
        <a:xfrm>
          <a:off x="14273213"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80010</xdr:rowOff>
    </xdr:from>
    <xdr:to>
      <xdr:col>85</xdr:col>
      <xdr:colOff>127000</xdr:colOff>
      <xdr:row>41</xdr:row>
      <xdr:rowOff>95250</xdr:rowOff>
    </xdr:to>
    <xdr:cxnSp macro="">
      <xdr:nvCxnSpPr>
        <xdr:cNvPr id="429" name="直線コネクタ 428">
          <a:extLst>
            <a:ext uri="{FF2B5EF4-FFF2-40B4-BE49-F238E27FC236}">
              <a16:creationId xmlns:a16="http://schemas.microsoft.com/office/drawing/2014/main" id="{A8B14585-5955-48DC-AC31-7BF4324BF19B}"/>
            </a:ext>
          </a:extLst>
        </xdr:cNvPr>
        <xdr:cNvCxnSpPr/>
      </xdr:nvCxnSpPr>
      <xdr:spPr>
        <a:xfrm>
          <a:off x="14324013" y="6728460"/>
          <a:ext cx="7810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30" name="楕円 429">
          <a:extLst>
            <a:ext uri="{FF2B5EF4-FFF2-40B4-BE49-F238E27FC236}">
              <a16:creationId xmlns:a16="http://schemas.microsoft.com/office/drawing/2014/main" id="{E74EBC36-20FE-450E-93B3-B57AB2FC668F}"/>
            </a:ext>
          </a:extLst>
        </xdr:cNvPr>
        <xdr:cNvSpPr/>
      </xdr:nvSpPr>
      <xdr:spPr>
        <a:xfrm>
          <a:off x="1345565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64770</xdr:rowOff>
    </xdr:from>
    <xdr:to>
      <xdr:col>81</xdr:col>
      <xdr:colOff>50800</xdr:colOff>
      <xdr:row>41</xdr:row>
      <xdr:rowOff>80010</xdr:rowOff>
    </xdr:to>
    <xdr:cxnSp macro="">
      <xdr:nvCxnSpPr>
        <xdr:cNvPr id="431" name="直線コネクタ 430">
          <a:extLst>
            <a:ext uri="{FF2B5EF4-FFF2-40B4-BE49-F238E27FC236}">
              <a16:creationId xmlns:a16="http://schemas.microsoft.com/office/drawing/2014/main" id="{C7C8F7B2-D2BD-40DE-A226-504E7D943327}"/>
            </a:ext>
          </a:extLst>
        </xdr:cNvPr>
        <xdr:cNvCxnSpPr/>
      </xdr:nvCxnSpPr>
      <xdr:spPr>
        <a:xfrm>
          <a:off x="13506450" y="6713220"/>
          <a:ext cx="817563"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153035</xdr:rowOff>
    </xdr:from>
    <xdr:to>
      <xdr:col>72</xdr:col>
      <xdr:colOff>38100</xdr:colOff>
      <xdr:row>41</xdr:row>
      <xdr:rowOff>83185</xdr:rowOff>
    </xdr:to>
    <xdr:sp macro="" textlink="">
      <xdr:nvSpPr>
        <xdr:cNvPr id="432" name="楕円 431">
          <a:extLst>
            <a:ext uri="{FF2B5EF4-FFF2-40B4-BE49-F238E27FC236}">
              <a16:creationId xmlns:a16="http://schemas.microsoft.com/office/drawing/2014/main" id="{69B341CF-DC5B-40FF-80C3-34261A4778EE}"/>
            </a:ext>
          </a:extLst>
        </xdr:cNvPr>
        <xdr:cNvSpPr/>
      </xdr:nvSpPr>
      <xdr:spPr>
        <a:xfrm>
          <a:off x="12638088" y="663956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32385</xdr:rowOff>
    </xdr:from>
    <xdr:to>
      <xdr:col>76</xdr:col>
      <xdr:colOff>114300</xdr:colOff>
      <xdr:row>41</xdr:row>
      <xdr:rowOff>64770</xdr:rowOff>
    </xdr:to>
    <xdr:cxnSp macro="">
      <xdr:nvCxnSpPr>
        <xdr:cNvPr id="433" name="直線コネクタ 432">
          <a:extLst>
            <a:ext uri="{FF2B5EF4-FFF2-40B4-BE49-F238E27FC236}">
              <a16:creationId xmlns:a16="http://schemas.microsoft.com/office/drawing/2014/main" id="{48944CB7-BE0F-4B83-8F8B-E239B45F07F9}"/>
            </a:ext>
          </a:extLst>
        </xdr:cNvPr>
        <xdr:cNvCxnSpPr/>
      </xdr:nvCxnSpPr>
      <xdr:spPr>
        <a:xfrm>
          <a:off x="12688888" y="6680835"/>
          <a:ext cx="817562"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76835</xdr:rowOff>
    </xdr:from>
    <xdr:to>
      <xdr:col>67</xdr:col>
      <xdr:colOff>101600</xdr:colOff>
      <xdr:row>41</xdr:row>
      <xdr:rowOff>6985</xdr:rowOff>
    </xdr:to>
    <xdr:sp macro="" textlink="">
      <xdr:nvSpPr>
        <xdr:cNvPr id="434" name="楕円 433">
          <a:extLst>
            <a:ext uri="{FF2B5EF4-FFF2-40B4-BE49-F238E27FC236}">
              <a16:creationId xmlns:a16="http://schemas.microsoft.com/office/drawing/2014/main" id="{0951B7EA-DBD5-4185-9446-7600FAE255ED}"/>
            </a:ext>
          </a:extLst>
        </xdr:cNvPr>
        <xdr:cNvSpPr/>
      </xdr:nvSpPr>
      <xdr:spPr>
        <a:xfrm>
          <a:off x="11806238" y="65633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127635</xdr:rowOff>
    </xdr:from>
    <xdr:to>
      <xdr:col>71</xdr:col>
      <xdr:colOff>177800</xdr:colOff>
      <xdr:row>41</xdr:row>
      <xdr:rowOff>32385</xdr:rowOff>
    </xdr:to>
    <xdr:cxnSp macro="">
      <xdr:nvCxnSpPr>
        <xdr:cNvPr id="435" name="直線コネクタ 434">
          <a:extLst>
            <a:ext uri="{FF2B5EF4-FFF2-40B4-BE49-F238E27FC236}">
              <a16:creationId xmlns:a16="http://schemas.microsoft.com/office/drawing/2014/main" id="{C9492AAA-8C85-4A1A-8AEA-F2C67C9BB9BD}"/>
            </a:ext>
          </a:extLst>
        </xdr:cNvPr>
        <xdr:cNvCxnSpPr/>
      </xdr:nvCxnSpPr>
      <xdr:spPr>
        <a:xfrm>
          <a:off x="11857038" y="6614160"/>
          <a:ext cx="8318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436" name="n_1aveValue【一般廃棄物処理施設】&#10;有形固定資産減価償却率">
          <a:extLst>
            <a:ext uri="{FF2B5EF4-FFF2-40B4-BE49-F238E27FC236}">
              <a16:creationId xmlns:a16="http://schemas.microsoft.com/office/drawing/2014/main" id="{D2DC6803-3DA4-492B-B76E-B2E1CDA2D8D4}"/>
            </a:ext>
          </a:extLst>
        </xdr:cNvPr>
        <xdr:cNvSpPr txBox="1"/>
      </xdr:nvSpPr>
      <xdr:spPr>
        <a:xfrm>
          <a:off x="141230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437" name="n_2aveValue【一般廃棄物処理施設】&#10;有形固定資産減価償却率">
          <a:extLst>
            <a:ext uri="{FF2B5EF4-FFF2-40B4-BE49-F238E27FC236}">
              <a16:creationId xmlns:a16="http://schemas.microsoft.com/office/drawing/2014/main" id="{011F50DC-4304-4CA2-BD14-ED37A475A530}"/>
            </a:ext>
          </a:extLst>
        </xdr:cNvPr>
        <xdr:cNvSpPr txBox="1"/>
      </xdr:nvSpPr>
      <xdr:spPr>
        <a:xfrm>
          <a:off x="13318182"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38" name="n_3aveValue【一般廃棄物処理施設】&#10;有形固定資産減価償却率">
          <a:extLst>
            <a:ext uri="{FF2B5EF4-FFF2-40B4-BE49-F238E27FC236}">
              <a16:creationId xmlns:a16="http://schemas.microsoft.com/office/drawing/2014/main" id="{57166C0F-004E-45B9-B32D-0B6B6B9D7D95}"/>
            </a:ext>
          </a:extLst>
        </xdr:cNvPr>
        <xdr:cNvSpPr txBox="1"/>
      </xdr:nvSpPr>
      <xdr:spPr>
        <a:xfrm>
          <a:off x="12500619"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439" name="n_4aveValue【一般廃棄物処理施設】&#10;有形固定資産減価償却率">
          <a:extLst>
            <a:ext uri="{FF2B5EF4-FFF2-40B4-BE49-F238E27FC236}">
              <a16:creationId xmlns:a16="http://schemas.microsoft.com/office/drawing/2014/main" id="{D509E2FF-B85B-4C6B-B7FA-59A1E7A445DC}"/>
            </a:ext>
          </a:extLst>
        </xdr:cNvPr>
        <xdr:cNvSpPr txBox="1"/>
      </xdr:nvSpPr>
      <xdr:spPr>
        <a:xfrm>
          <a:off x="11668769"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121937</xdr:rowOff>
    </xdr:from>
    <xdr:ext cx="405111" cy="259045"/>
    <xdr:sp macro="" textlink="">
      <xdr:nvSpPr>
        <xdr:cNvPr id="440" name="n_1mainValue【一般廃棄物処理施設】&#10;有形固定資産減価償却率">
          <a:extLst>
            <a:ext uri="{FF2B5EF4-FFF2-40B4-BE49-F238E27FC236}">
              <a16:creationId xmlns:a16="http://schemas.microsoft.com/office/drawing/2014/main" id="{082452A7-5592-4EBB-B960-10F25275346D}"/>
            </a:ext>
          </a:extLst>
        </xdr:cNvPr>
        <xdr:cNvSpPr txBox="1"/>
      </xdr:nvSpPr>
      <xdr:spPr>
        <a:xfrm>
          <a:off x="14123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41" name="n_2mainValue【一般廃棄物処理施設】&#10;有形固定資産減価償却率">
          <a:extLst>
            <a:ext uri="{FF2B5EF4-FFF2-40B4-BE49-F238E27FC236}">
              <a16:creationId xmlns:a16="http://schemas.microsoft.com/office/drawing/2014/main" id="{725688DA-F2B6-429E-A784-A4F2C5261B15}"/>
            </a:ext>
          </a:extLst>
        </xdr:cNvPr>
        <xdr:cNvSpPr txBox="1"/>
      </xdr:nvSpPr>
      <xdr:spPr>
        <a:xfrm>
          <a:off x="13318182"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74312</xdr:rowOff>
    </xdr:from>
    <xdr:ext cx="405111" cy="259045"/>
    <xdr:sp macro="" textlink="">
      <xdr:nvSpPr>
        <xdr:cNvPr id="442" name="n_3mainValue【一般廃棄物処理施設】&#10;有形固定資産減価償却率">
          <a:extLst>
            <a:ext uri="{FF2B5EF4-FFF2-40B4-BE49-F238E27FC236}">
              <a16:creationId xmlns:a16="http://schemas.microsoft.com/office/drawing/2014/main" id="{7C2FA621-7A9C-46DA-86DA-4D5582C123B2}"/>
            </a:ext>
          </a:extLst>
        </xdr:cNvPr>
        <xdr:cNvSpPr txBox="1"/>
      </xdr:nvSpPr>
      <xdr:spPr>
        <a:xfrm>
          <a:off x="12500619"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169562</xdr:rowOff>
    </xdr:from>
    <xdr:ext cx="405111" cy="259045"/>
    <xdr:sp macro="" textlink="">
      <xdr:nvSpPr>
        <xdr:cNvPr id="443" name="n_4mainValue【一般廃棄物処理施設】&#10;有形固定資産減価償却率">
          <a:extLst>
            <a:ext uri="{FF2B5EF4-FFF2-40B4-BE49-F238E27FC236}">
              <a16:creationId xmlns:a16="http://schemas.microsoft.com/office/drawing/2014/main" id="{17EBF95D-228A-4E06-A4A8-C1DCDABF9FEB}"/>
            </a:ext>
          </a:extLst>
        </xdr:cNvPr>
        <xdr:cNvSpPr txBox="1"/>
      </xdr:nvSpPr>
      <xdr:spPr>
        <a:xfrm>
          <a:off x="11668769"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DE8D59CD-B695-407B-81B6-7A6D4A84E1F5}"/>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06312313-494C-4D8B-9464-1CFDF2AB7D0C}"/>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53DD3AA1-886F-479D-84B6-2FCAE118AA80}"/>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451E8B18-F705-4806-BAB1-4978DD17186E}"/>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CAB7FA5F-5579-43C2-8C85-432F09655DA4}"/>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885C12C6-0990-4456-AF39-79542F19476A}"/>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492EBEF8-164F-4AFE-964D-73B27CF4A3E8}"/>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E415CB2E-491A-44DE-A6C0-D443704B2D30}"/>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0AA93D70-9BEE-4259-9856-8EFC6FFC8313}"/>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8933E30E-2CA4-4436-9C7C-1EE66096BCE6}"/>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a:extLst>
            <a:ext uri="{FF2B5EF4-FFF2-40B4-BE49-F238E27FC236}">
              <a16:creationId xmlns:a16="http://schemas.microsoft.com/office/drawing/2014/main" id="{1FE074DB-6FC1-4FBF-BC71-0F81A52F93BA}"/>
            </a:ext>
          </a:extLst>
        </xdr:cNvPr>
        <xdr:cNvCxnSpPr/>
      </xdr:nvCxnSpPr>
      <xdr:spPr>
        <a:xfrm>
          <a:off x="1691640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5" name="テキスト ボックス 454">
          <a:extLst>
            <a:ext uri="{FF2B5EF4-FFF2-40B4-BE49-F238E27FC236}">
              <a16:creationId xmlns:a16="http://schemas.microsoft.com/office/drawing/2014/main" id="{C935FBC3-7E99-4CBE-AD31-5F7A2F585A28}"/>
            </a:ext>
          </a:extLst>
        </xdr:cNvPr>
        <xdr:cNvSpPr txBox="1"/>
      </xdr:nvSpPr>
      <xdr:spPr>
        <a:xfrm>
          <a:off x="16696189" y="671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a:extLst>
            <a:ext uri="{FF2B5EF4-FFF2-40B4-BE49-F238E27FC236}">
              <a16:creationId xmlns:a16="http://schemas.microsoft.com/office/drawing/2014/main" id="{1FD6BF74-81B1-4CEF-B43A-1522868A75DF}"/>
            </a:ext>
          </a:extLst>
        </xdr:cNvPr>
        <xdr:cNvCxnSpPr/>
      </xdr:nvCxnSpPr>
      <xdr:spPr>
        <a:xfrm>
          <a:off x="1691640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7" name="テキスト ボックス 456">
          <a:extLst>
            <a:ext uri="{FF2B5EF4-FFF2-40B4-BE49-F238E27FC236}">
              <a16:creationId xmlns:a16="http://schemas.microsoft.com/office/drawing/2014/main" id="{C5BD82D8-AD85-4BE9-BB5C-47DEF5DEC575}"/>
            </a:ext>
          </a:extLst>
        </xdr:cNvPr>
        <xdr:cNvSpPr txBox="1"/>
      </xdr:nvSpPr>
      <xdr:spPr>
        <a:xfrm>
          <a:off x="16427964"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a:extLst>
            <a:ext uri="{FF2B5EF4-FFF2-40B4-BE49-F238E27FC236}">
              <a16:creationId xmlns:a16="http://schemas.microsoft.com/office/drawing/2014/main" id="{317C2ED7-87B5-4006-A2A2-1E46651E5E34}"/>
            </a:ext>
          </a:extLst>
        </xdr:cNvPr>
        <xdr:cNvCxnSpPr/>
      </xdr:nvCxnSpPr>
      <xdr:spPr>
        <a:xfrm>
          <a:off x="1691640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9" name="テキスト ボックス 458">
          <a:extLst>
            <a:ext uri="{FF2B5EF4-FFF2-40B4-BE49-F238E27FC236}">
              <a16:creationId xmlns:a16="http://schemas.microsoft.com/office/drawing/2014/main" id="{C1259940-0758-43C0-9F5C-DCE3394E5699}"/>
            </a:ext>
          </a:extLst>
        </xdr:cNvPr>
        <xdr:cNvSpPr txBox="1"/>
      </xdr:nvSpPr>
      <xdr:spPr>
        <a:xfrm>
          <a:off x="16378131" y="600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a:extLst>
            <a:ext uri="{FF2B5EF4-FFF2-40B4-BE49-F238E27FC236}">
              <a16:creationId xmlns:a16="http://schemas.microsoft.com/office/drawing/2014/main" id="{84F64CB6-EEFE-4DA8-ACB5-5A0C93D20358}"/>
            </a:ext>
          </a:extLst>
        </xdr:cNvPr>
        <xdr:cNvCxnSpPr/>
      </xdr:nvCxnSpPr>
      <xdr:spPr>
        <a:xfrm>
          <a:off x="1691640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1" name="テキスト ボックス 460">
          <a:extLst>
            <a:ext uri="{FF2B5EF4-FFF2-40B4-BE49-F238E27FC236}">
              <a16:creationId xmlns:a16="http://schemas.microsoft.com/office/drawing/2014/main" id="{5DB69B2C-6F27-40C0-81C5-54E4AB5E998F}"/>
            </a:ext>
          </a:extLst>
        </xdr:cNvPr>
        <xdr:cNvSpPr txBox="1"/>
      </xdr:nvSpPr>
      <xdr:spPr>
        <a:xfrm>
          <a:off x="16378131" y="5639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a:extLst>
            <a:ext uri="{FF2B5EF4-FFF2-40B4-BE49-F238E27FC236}">
              <a16:creationId xmlns:a16="http://schemas.microsoft.com/office/drawing/2014/main" id="{AC001DCE-ED07-4B2F-B15B-54283E42938B}"/>
            </a:ext>
          </a:extLst>
        </xdr:cNvPr>
        <xdr:cNvCxnSpPr/>
      </xdr:nvCxnSpPr>
      <xdr:spPr>
        <a:xfrm>
          <a:off x="1691640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3" name="テキスト ボックス 462">
          <a:extLst>
            <a:ext uri="{FF2B5EF4-FFF2-40B4-BE49-F238E27FC236}">
              <a16:creationId xmlns:a16="http://schemas.microsoft.com/office/drawing/2014/main" id="{422E3C2A-A239-4F25-B97E-27FE05AA7221}"/>
            </a:ext>
          </a:extLst>
        </xdr:cNvPr>
        <xdr:cNvSpPr txBox="1"/>
      </xdr:nvSpPr>
      <xdr:spPr>
        <a:xfrm>
          <a:off x="16378131" y="52775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F898C97A-0C2E-4153-9DFF-2DE21778E030}"/>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5" name="テキスト ボックス 464">
          <a:extLst>
            <a:ext uri="{FF2B5EF4-FFF2-40B4-BE49-F238E27FC236}">
              <a16:creationId xmlns:a16="http://schemas.microsoft.com/office/drawing/2014/main" id="{AD27D26D-6ACA-48EF-8F81-F8C3EC1EE66A}"/>
            </a:ext>
          </a:extLst>
        </xdr:cNvPr>
        <xdr:cNvSpPr txBox="1"/>
      </xdr:nvSpPr>
      <xdr:spPr>
        <a:xfrm>
          <a:off x="16378131"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a:extLst>
            <a:ext uri="{FF2B5EF4-FFF2-40B4-BE49-F238E27FC236}">
              <a16:creationId xmlns:a16="http://schemas.microsoft.com/office/drawing/2014/main" id="{FC312E60-D7E6-4C13-B303-BDEC99C1329C}"/>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467" name="直線コネクタ 466">
          <a:extLst>
            <a:ext uri="{FF2B5EF4-FFF2-40B4-BE49-F238E27FC236}">
              <a16:creationId xmlns:a16="http://schemas.microsoft.com/office/drawing/2014/main" id="{78E3F5B7-E3C4-4628-88AD-F4B0778DFBB7}"/>
            </a:ext>
          </a:extLst>
        </xdr:cNvPr>
        <xdr:cNvCxnSpPr/>
      </xdr:nvCxnSpPr>
      <xdr:spPr>
        <a:xfrm flipV="1">
          <a:off x="20503514" y="5456705"/>
          <a:ext cx="0" cy="137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468" name="【一般廃棄物処理施設】&#10;一人当たり有形固定資産（償却資産）額最小値テキスト">
          <a:extLst>
            <a:ext uri="{FF2B5EF4-FFF2-40B4-BE49-F238E27FC236}">
              <a16:creationId xmlns:a16="http://schemas.microsoft.com/office/drawing/2014/main" id="{02A1B2AA-A571-4FE3-975C-A9F56327E713}"/>
            </a:ext>
          </a:extLst>
        </xdr:cNvPr>
        <xdr:cNvSpPr txBox="1"/>
      </xdr:nvSpPr>
      <xdr:spPr>
        <a:xfrm>
          <a:off x="20542250" y="683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469" name="直線コネクタ 468">
          <a:extLst>
            <a:ext uri="{FF2B5EF4-FFF2-40B4-BE49-F238E27FC236}">
              <a16:creationId xmlns:a16="http://schemas.microsoft.com/office/drawing/2014/main" id="{44DD32C1-AFCA-4109-A29B-5396B3276BD0}"/>
            </a:ext>
          </a:extLst>
        </xdr:cNvPr>
        <xdr:cNvCxnSpPr/>
      </xdr:nvCxnSpPr>
      <xdr:spPr>
        <a:xfrm>
          <a:off x="20429538" y="682804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470" name="【一般廃棄物処理施設】&#10;一人当たり有形固定資産（償却資産）額最大値テキスト">
          <a:extLst>
            <a:ext uri="{FF2B5EF4-FFF2-40B4-BE49-F238E27FC236}">
              <a16:creationId xmlns:a16="http://schemas.microsoft.com/office/drawing/2014/main" id="{D251EF9E-6A97-4C12-841E-24F702C34221}"/>
            </a:ext>
          </a:extLst>
        </xdr:cNvPr>
        <xdr:cNvSpPr txBox="1"/>
      </xdr:nvSpPr>
      <xdr:spPr>
        <a:xfrm>
          <a:off x="20542250" y="524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471" name="直線コネクタ 470">
          <a:extLst>
            <a:ext uri="{FF2B5EF4-FFF2-40B4-BE49-F238E27FC236}">
              <a16:creationId xmlns:a16="http://schemas.microsoft.com/office/drawing/2014/main" id="{60831305-43AC-4B20-AADF-0E83CB3FC9E5}"/>
            </a:ext>
          </a:extLst>
        </xdr:cNvPr>
        <xdr:cNvCxnSpPr/>
      </xdr:nvCxnSpPr>
      <xdr:spPr>
        <a:xfrm>
          <a:off x="20429538" y="54567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472" name="【一般廃棄物処理施設】&#10;一人当たり有形固定資産（償却資産）額平均値テキスト">
          <a:extLst>
            <a:ext uri="{FF2B5EF4-FFF2-40B4-BE49-F238E27FC236}">
              <a16:creationId xmlns:a16="http://schemas.microsoft.com/office/drawing/2014/main" id="{99336174-7BAD-46B3-82A9-FB0459FB703B}"/>
            </a:ext>
          </a:extLst>
        </xdr:cNvPr>
        <xdr:cNvSpPr txBox="1"/>
      </xdr:nvSpPr>
      <xdr:spPr>
        <a:xfrm>
          <a:off x="20542250" y="629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473" name="フローチャート: 判断 472">
          <a:extLst>
            <a:ext uri="{FF2B5EF4-FFF2-40B4-BE49-F238E27FC236}">
              <a16:creationId xmlns:a16="http://schemas.microsoft.com/office/drawing/2014/main" id="{DC9CA970-860D-41BE-AB51-4E3A08AF0E99}"/>
            </a:ext>
          </a:extLst>
        </xdr:cNvPr>
        <xdr:cNvSpPr/>
      </xdr:nvSpPr>
      <xdr:spPr>
        <a:xfrm>
          <a:off x="20453350" y="63115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474" name="フローチャート: 判断 473">
          <a:extLst>
            <a:ext uri="{FF2B5EF4-FFF2-40B4-BE49-F238E27FC236}">
              <a16:creationId xmlns:a16="http://schemas.microsoft.com/office/drawing/2014/main" id="{0C52AAE4-AF34-4975-BA7D-3800F494C452}"/>
            </a:ext>
          </a:extLst>
        </xdr:cNvPr>
        <xdr:cNvSpPr/>
      </xdr:nvSpPr>
      <xdr:spPr>
        <a:xfrm>
          <a:off x="19686588" y="631491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475" name="フローチャート: 判断 474">
          <a:extLst>
            <a:ext uri="{FF2B5EF4-FFF2-40B4-BE49-F238E27FC236}">
              <a16:creationId xmlns:a16="http://schemas.microsoft.com/office/drawing/2014/main" id="{286CE5C5-CA8B-467C-8E5E-ADF822BF8633}"/>
            </a:ext>
          </a:extLst>
        </xdr:cNvPr>
        <xdr:cNvSpPr/>
      </xdr:nvSpPr>
      <xdr:spPr>
        <a:xfrm>
          <a:off x="18854738" y="633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476" name="フローチャート: 判断 475">
          <a:extLst>
            <a:ext uri="{FF2B5EF4-FFF2-40B4-BE49-F238E27FC236}">
              <a16:creationId xmlns:a16="http://schemas.microsoft.com/office/drawing/2014/main" id="{71D828CD-9D72-4C72-A207-FA74CD9EA881}"/>
            </a:ext>
          </a:extLst>
        </xdr:cNvPr>
        <xdr:cNvSpPr/>
      </xdr:nvSpPr>
      <xdr:spPr>
        <a:xfrm>
          <a:off x="18037175" y="632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477" name="フローチャート: 判断 476">
          <a:extLst>
            <a:ext uri="{FF2B5EF4-FFF2-40B4-BE49-F238E27FC236}">
              <a16:creationId xmlns:a16="http://schemas.microsoft.com/office/drawing/2014/main" id="{C0CA14A9-7D18-4DD6-856F-A44E3B0BB557}"/>
            </a:ext>
          </a:extLst>
        </xdr:cNvPr>
        <xdr:cNvSpPr/>
      </xdr:nvSpPr>
      <xdr:spPr>
        <a:xfrm>
          <a:off x="17219613" y="636768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FB0F4D0A-0988-4F0C-95A7-CB6B9C6BB2A1}"/>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66E8B259-3FC8-497A-8952-35B8156B64E1}"/>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3357E986-4E60-44AA-A51F-F7B0D7388E86}"/>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14BA6570-1D1E-4D7A-B2F6-A0F95881C66E}"/>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A6BA3A3-9175-4D34-ADE9-48C3D4E642E6}"/>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71631</xdr:rowOff>
    </xdr:from>
    <xdr:to>
      <xdr:col>116</xdr:col>
      <xdr:colOff>114300</xdr:colOff>
      <xdr:row>39</xdr:row>
      <xdr:rowOff>1781</xdr:rowOff>
    </xdr:to>
    <xdr:sp macro="" textlink="">
      <xdr:nvSpPr>
        <xdr:cNvPr id="483" name="楕円 482">
          <a:extLst>
            <a:ext uri="{FF2B5EF4-FFF2-40B4-BE49-F238E27FC236}">
              <a16:creationId xmlns:a16="http://schemas.microsoft.com/office/drawing/2014/main" id="{F6E9C7FE-77BC-415C-AF57-62318DCE9B88}"/>
            </a:ext>
          </a:extLst>
        </xdr:cNvPr>
        <xdr:cNvSpPr/>
      </xdr:nvSpPr>
      <xdr:spPr>
        <a:xfrm>
          <a:off x="20453350" y="623430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94508</xdr:rowOff>
    </xdr:from>
    <xdr:ext cx="534377" cy="259045"/>
    <xdr:sp macro="" textlink="">
      <xdr:nvSpPr>
        <xdr:cNvPr id="484" name="【一般廃棄物処理施設】&#10;一人当たり有形固定資産（償却資産）額該当値テキスト">
          <a:extLst>
            <a:ext uri="{FF2B5EF4-FFF2-40B4-BE49-F238E27FC236}">
              <a16:creationId xmlns:a16="http://schemas.microsoft.com/office/drawing/2014/main" id="{DA47A41C-03BD-41C9-B006-859A61BEE9E0}"/>
            </a:ext>
          </a:extLst>
        </xdr:cNvPr>
        <xdr:cNvSpPr txBox="1"/>
      </xdr:nvSpPr>
      <xdr:spPr>
        <a:xfrm>
          <a:off x="20542250" y="609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79685</xdr:rowOff>
    </xdr:from>
    <xdr:to>
      <xdr:col>112</xdr:col>
      <xdr:colOff>38100</xdr:colOff>
      <xdr:row>39</xdr:row>
      <xdr:rowOff>9835</xdr:rowOff>
    </xdr:to>
    <xdr:sp macro="" textlink="">
      <xdr:nvSpPr>
        <xdr:cNvPr id="485" name="楕円 484">
          <a:extLst>
            <a:ext uri="{FF2B5EF4-FFF2-40B4-BE49-F238E27FC236}">
              <a16:creationId xmlns:a16="http://schemas.microsoft.com/office/drawing/2014/main" id="{053155EA-9268-4EDD-98AC-726F9E18A9CC}"/>
            </a:ext>
          </a:extLst>
        </xdr:cNvPr>
        <xdr:cNvSpPr/>
      </xdr:nvSpPr>
      <xdr:spPr>
        <a:xfrm>
          <a:off x="19686588" y="624236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122431</xdr:rowOff>
    </xdr:from>
    <xdr:to>
      <xdr:col>116</xdr:col>
      <xdr:colOff>63500</xdr:colOff>
      <xdr:row>38</xdr:row>
      <xdr:rowOff>130485</xdr:rowOff>
    </xdr:to>
    <xdr:cxnSp macro="">
      <xdr:nvCxnSpPr>
        <xdr:cNvPr id="486" name="直線コネクタ 485">
          <a:extLst>
            <a:ext uri="{FF2B5EF4-FFF2-40B4-BE49-F238E27FC236}">
              <a16:creationId xmlns:a16="http://schemas.microsoft.com/office/drawing/2014/main" id="{0429DBA4-6A34-43B2-A9BF-135201B1BA83}"/>
            </a:ext>
          </a:extLst>
        </xdr:cNvPr>
        <xdr:cNvCxnSpPr/>
      </xdr:nvCxnSpPr>
      <xdr:spPr>
        <a:xfrm flipV="1">
          <a:off x="19737388" y="6285106"/>
          <a:ext cx="766762" cy="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88052</xdr:rowOff>
    </xdr:from>
    <xdr:to>
      <xdr:col>107</xdr:col>
      <xdr:colOff>101600</xdr:colOff>
      <xdr:row>39</xdr:row>
      <xdr:rowOff>18202</xdr:rowOff>
    </xdr:to>
    <xdr:sp macro="" textlink="">
      <xdr:nvSpPr>
        <xdr:cNvPr id="487" name="楕円 486">
          <a:extLst>
            <a:ext uri="{FF2B5EF4-FFF2-40B4-BE49-F238E27FC236}">
              <a16:creationId xmlns:a16="http://schemas.microsoft.com/office/drawing/2014/main" id="{60F9DEF1-D131-423B-961D-50D482770761}"/>
            </a:ext>
          </a:extLst>
        </xdr:cNvPr>
        <xdr:cNvSpPr/>
      </xdr:nvSpPr>
      <xdr:spPr>
        <a:xfrm>
          <a:off x="18854738" y="625072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130485</xdr:rowOff>
    </xdr:from>
    <xdr:to>
      <xdr:col>111</xdr:col>
      <xdr:colOff>177800</xdr:colOff>
      <xdr:row>38</xdr:row>
      <xdr:rowOff>138852</xdr:rowOff>
    </xdr:to>
    <xdr:cxnSp macro="">
      <xdr:nvCxnSpPr>
        <xdr:cNvPr id="488" name="直線コネクタ 487">
          <a:extLst>
            <a:ext uri="{FF2B5EF4-FFF2-40B4-BE49-F238E27FC236}">
              <a16:creationId xmlns:a16="http://schemas.microsoft.com/office/drawing/2014/main" id="{DBBEE556-1C34-4655-AABE-D0A32076840D}"/>
            </a:ext>
          </a:extLst>
        </xdr:cNvPr>
        <xdr:cNvCxnSpPr/>
      </xdr:nvCxnSpPr>
      <xdr:spPr>
        <a:xfrm flipV="1">
          <a:off x="18905538" y="6293160"/>
          <a:ext cx="83185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109030</xdr:rowOff>
    </xdr:from>
    <xdr:to>
      <xdr:col>102</xdr:col>
      <xdr:colOff>165100</xdr:colOff>
      <xdr:row>39</xdr:row>
      <xdr:rowOff>39180</xdr:rowOff>
    </xdr:to>
    <xdr:sp macro="" textlink="">
      <xdr:nvSpPr>
        <xdr:cNvPr id="489" name="楕円 488">
          <a:extLst>
            <a:ext uri="{FF2B5EF4-FFF2-40B4-BE49-F238E27FC236}">
              <a16:creationId xmlns:a16="http://schemas.microsoft.com/office/drawing/2014/main" id="{084C8E08-7FC5-4B48-8BD3-00C32A2CA795}"/>
            </a:ext>
          </a:extLst>
        </xdr:cNvPr>
        <xdr:cNvSpPr/>
      </xdr:nvSpPr>
      <xdr:spPr>
        <a:xfrm>
          <a:off x="18037175" y="62717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138852</xdr:rowOff>
    </xdr:from>
    <xdr:to>
      <xdr:col>107</xdr:col>
      <xdr:colOff>50800</xdr:colOff>
      <xdr:row>38</xdr:row>
      <xdr:rowOff>159830</xdr:rowOff>
    </xdr:to>
    <xdr:cxnSp macro="">
      <xdr:nvCxnSpPr>
        <xdr:cNvPr id="490" name="直線コネクタ 489">
          <a:extLst>
            <a:ext uri="{FF2B5EF4-FFF2-40B4-BE49-F238E27FC236}">
              <a16:creationId xmlns:a16="http://schemas.microsoft.com/office/drawing/2014/main" id="{639FD8BB-4E40-42A3-9DC2-42B73935FDB6}"/>
            </a:ext>
          </a:extLst>
        </xdr:cNvPr>
        <xdr:cNvCxnSpPr/>
      </xdr:nvCxnSpPr>
      <xdr:spPr>
        <a:xfrm flipV="1">
          <a:off x="18087975" y="6301527"/>
          <a:ext cx="817563" cy="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115370</xdr:rowOff>
    </xdr:from>
    <xdr:to>
      <xdr:col>98</xdr:col>
      <xdr:colOff>38100</xdr:colOff>
      <xdr:row>39</xdr:row>
      <xdr:rowOff>45520</xdr:rowOff>
    </xdr:to>
    <xdr:sp macro="" textlink="">
      <xdr:nvSpPr>
        <xdr:cNvPr id="491" name="楕円 490">
          <a:extLst>
            <a:ext uri="{FF2B5EF4-FFF2-40B4-BE49-F238E27FC236}">
              <a16:creationId xmlns:a16="http://schemas.microsoft.com/office/drawing/2014/main" id="{203C101B-84D5-457B-8DD7-0BF0743EDECA}"/>
            </a:ext>
          </a:extLst>
        </xdr:cNvPr>
        <xdr:cNvSpPr/>
      </xdr:nvSpPr>
      <xdr:spPr>
        <a:xfrm>
          <a:off x="17219613" y="627804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159830</xdr:rowOff>
    </xdr:from>
    <xdr:to>
      <xdr:col>102</xdr:col>
      <xdr:colOff>114300</xdr:colOff>
      <xdr:row>38</xdr:row>
      <xdr:rowOff>166170</xdr:rowOff>
    </xdr:to>
    <xdr:cxnSp macro="">
      <xdr:nvCxnSpPr>
        <xdr:cNvPr id="492" name="直線コネクタ 491">
          <a:extLst>
            <a:ext uri="{FF2B5EF4-FFF2-40B4-BE49-F238E27FC236}">
              <a16:creationId xmlns:a16="http://schemas.microsoft.com/office/drawing/2014/main" id="{FF64445A-805B-4487-B14B-290B1E3FFDCB}"/>
            </a:ext>
          </a:extLst>
        </xdr:cNvPr>
        <xdr:cNvCxnSpPr/>
      </xdr:nvCxnSpPr>
      <xdr:spPr>
        <a:xfrm flipV="1">
          <a:off x="17270413" y="6322505"/>
          <a:ext cx="817562"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493" name="n_1aveValue【一般廃棄物処理施設】&#10;一人当たり有形固定資産（償却資産）額">
          <a:extLst>
            <a:ext uri="{FF2B5EF4-FFF2-40B4-BE49-F238E27FC236}">
              <a16:creationId xmlns:a16="http://schemas.microsoft.com/office/drawing/2014/main" id="{0DCB5122-C48F-4BA4-94AB-CCC97323213C}"/>
            </a:ext>
          </a:extLst>
        </xdr:cNvPr>
        <xdr:cNvSpPr txBox="1"/>
      </xdr:nvSpPr>
      <xdr:spPr>
        <a:xfrm>
          <a:off x="19471786" y="63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494" name="n_2aveValue【一般廃棄物処理施設】&#10;一人当たり有形固定資産（償却資産）額">
          <a:extLst>
            <a:ext uri="{FF2B5EF4-FFF2-40B4-BE49-F238E27FC236}">
              <a16:creationId xmlns:a16="http://schemas.microsoft.com/office/drawing/2014/main" id="{405E8EA2-262D-4303-BA45-0744FA90065C}"/>
            </a:ext>
          </a:extLst>
        </xdr:cNvPr>
        <xdr:cNvSpPr txBox="1"/>
      </xdr:nvSpPr>
      <xdr:spPr>
        <a:xfrm>
          <a:off x="18666924" y="642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495" name="n_3aveValue【一般廃棄物処理施設】&#10;一人当たり有形固定資産（償却資産）額">
          <a:extLst>
            <a:ext uri="{FF2B5EF4-FFF2-40B4-BE49-F238E27FC236}">
              <a16:creationId xmlns:a16="http://schemas.microsoft.com/office/drawing/2014/main" id="{EC7CA50D-FAF7-4D5E-B84C-7488B1FE5D67}"/>
            </a:ext>
          </a:extLst>
        </xdr:cNvPr>
        <xdr:cNvSpPr txBox="1"/>
      </xdr:nvSpPr>
      <xdr:spPr>
        <a:xfrm>
          <a:off x="17835074" y="642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496" name="n_4aveValue【一般廃棄物処理施設】&#10;一人当たり有形固定資産（償却資産）額">
          <a:extLst>
            <a:ext uri="{FF2B5EF4-FFF2-40B4-BE49-F238E27FC236}">
              <a16:creationId xmlns:a16="http://schemas.microsoft.com/office/drawing/2014/main" id="{6A5923DC-04FD-4D1F-BD28-C763B4736BB0}"/>
            </a:ext>
          </a:extLst>
        </xdr:cNvPr>
        <xdr:cNvSpPr txBox="1"/>
      </xdr:nvSpPr>
      <xdr:spPr>
        <a:xfrm>
          <a:off x="17017511" y="646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26362</xdr:rowOff>
    </xdr:from>
    <xdr:ext cx="534377" cy="259045"/>
    <xdr:sp macro="" textlink="">
      <xdr:nvSpPr>
        <xdr:cNvPr id="497" name="n_1mainValue【一般廃棄物処理施設】&#10;一人当たり有形固定資産（償却資産）額">
          <a:extLst>
            <a:ext uri="{FF2B5EF4-FFF2-40B4-BE49-F238E27FC236}">
              <a16:creationId xmlns:a16="http://schemas.microsoft.com/office/drawing/2014/main" id="{0AE38D7F-DD51-45F1-A847-E85B445303B5}"/>
            </a:ext>
          </a:extLst>
        </xdr:cNvPr>
        <xdr:cNvSpPr txBox="1"/>
      </xdr:nvSpPr>
      <xdr:spPr>
        <a:xfrm>
          <a:off x="19471786" y="602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34729</xdr:rowOff>
    </xdr:from>
    <xdr:ext cx="534377" cy="259045"/>
    <xdr:sp macro="" textlink="">
      <xdr:nvSpPr>
        <xdr:cNvPr id="498" name="n_2mainValue【一般廃棄物処理施設】&#10;一人当たり有形固定資産（償却資産）額">
          <a:extLst>
            <a:ext uri="{FF2B5EF4-FFF2-40B4-BE49-F238E27FC236}">
              <a16:creationId xmlns:a16="http://schemas.microsoft.com/office/drawing/2014/main" id="{402B0973-D0ED-4C3D-9F1C-5674FEA0C6A6}"/>
            </a:ext>
          </a:extLst>
        </xdr:cNvPr>
        <xdr:cNvSpPr txBox="1"/>
      </xdr:nvSpPr>
      <xdr:spPr>
        <a:xfrm>
          <a:off x="18666924" y="603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55706</xdr:rowOff>
    </xdr:from>
    <xdr:ext cx="534377" cy="259045"/>
    <xdr:sp macro="" textlink="">
      <xdr:nvSpPr>
        <xdr:cNvPr id="499" name="n_3mainValue【一般廃棄物処理施設】&#10;一人当たり有形固定資産（償却資産）額">
          <a:extLst>
            <a:ext uri="{FF2B5EF4-FFF2-40B4-BE49-F238E27FC236}">
              <a16:creationId xmlns:a16="http://schemas.microsoft.com/office/drawing/2014/main" id="{7AD6CB3C-ADF2-41A3-9B6C-75E2F32D4AE1}"/>
            </a:ext>
          </a:extLst>
        </xdr:cNvPr>
        <xdr:cNvSpPr txBox="1"/>
      </xdr:nvSpPr>
      <xdr:spPr>
        <a:xfrm>
          <a:off x="17835074" y="605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62046</xdr:rowOff>
    </xdr:from>
    <xdr:ext cx="534377" cy="259045"/>
    <xdr:sp macro="" textlink="">
      <xdr:nvSpPr>
        <xdr:cNvPr id="500" name="n_4mainValue【一般廃棄物処理施設】&#10;一人当たり有形固定資産（償却資産）額">
          <a:extLst>
            <a:ext uri="{FF2B5EF4-FFF2-40B4-BE49-F238E27FC236}">
              <a16:creationId xmlns:a16="http://schemas.microsoft.com/office/drawing/2014/main" id="{4FBB1A22-66A1-457F-A8B2-FCAEBE9EB857}"/>
            </a:ext>
          </a:extLst>
        </xdr:cNvPr>
        <xdr:cNvSpPr txBox="1"/>
      </xdr:nvSpPr>
      <xdr:spPr>
        <a:xfrm>
          <a:off x="17017511" y="606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70E92F9B-4106-4208-B764-63449D6128F0}"/>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38A4892D-0F0E-4F58-A1DF-2B3FCEA58C1A}"/>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A1E005E2-ED7D-4697-A670-FAEBB95F12CD}"/>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7174F640-E244-4EEA-8790-D4BE269395CF}"/>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E2BC92A7-CED6-44EA-A922-4E00A088E8D0}"/>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6EA96DD0-0AB8-43F6-93F7-7ABDC70D9158}"/>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E083E8C6-AE22-4B1D-9E94-998358F7F0DB}"/>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86271C83-25C5-4CD4-8B3B-3890A83E4F2D}"/>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2C80F6F4-07B1-41D8-8E5A-E4475B28A309}"/>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F7950780-279F-4906-B565-19A1BBF10603}"/>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6F6162DE-11C0-4582-B782-41B8F9A48794}"/>
            </a:ext>
          </a:extLst>
        </xdr:cNvPr>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CB38CAA1-EE10-41A2-87AB-E067EDB980DF}"/>
            </a:ext>
          </a:extLst>
        </xdr:cNvPr>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a:extLst>
            <a:ext uri="{FF2B5EF4-FFF2-40B4-BE49-F238E27FC236}">
              <a16:creationId xmlns:a16="http://schemas.microsoft.com/office/drawing/2014/main" id="{6D0A73E9-CD37-400F-981A-7C914C402646}"/>
            </a:ext>
          </a:extLst>
        </xdr:cNvPr>
        <xdr:cNvSpPr txBox="1"/>
      </xdr:nvSpPr>
      <xdr:spPr>
        <a:xfrm>
          <a:off x="11142829"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DB24480D-33AF-46AB-A26B-55414BA46177}"/>
            </a:ext>
          </a:extLst>
        </xdr:cNvPr>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A78F9B4D-3BF7-457C-8164-0FB99E48B25F}"/>
            </a:ext>
          </a:extLst>
        </xdr:cNvPr>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9AE9F73E-F18D-4BC8-ABED-D2CC4F524586}"/>
            </a:ext>
          </a:extLst>
        </xdr:cNvPr>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82424E4F-61FF-4EB9-A684-DF2E4E1181EA}"/>
            </a:ext>
          </a:extLst>
        </xdr:cNvPr>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B1F1F386-763B-49B9-879B-5978C0FE55A9}"/>
            </a:ext>
          </a:extLst>
        </xdr:cNvPr>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A26C72E6-81AD-4754-828F-78B7F8C03BAB}"/>
            </a:ext>
          </a:extLst>
        </xdr:cNvPr>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6AD1E823-69C5-4F12-9EAC-B3474A7FEDF1}"/>
            </a:ext>
          </a:extLst>
        </xdr:cNvPr>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1" name="テキスト ボックス 520">
          <a:extLst>
            <a:ext uri="{FF2B5EF4-FFF2-40B4-BE49-F238E27FC236}">
              <a16:creationId xmlns:a16="http://schemas.microsoft.com/office/drawing/2014/main" id="{4788F90B-6E7C-418E-9355-23AEE0C067B7}"/>
            </a:ext>
          </a:extLst>
        </xdr:cNvPr>
        <xdr:cNvSpPr txBox="1"/>
      </xdr:nvSpPr>
      <xdr:spPr>
        <a:xfrm>
          <a:off x="11206949" y="8877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10BFE65E-83F1-4ADA-896C-0CFA75830B82}"/>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a:extLst>
            <a:ext uri="{FF2B5EF4-FFF2-40B4-BE49-F238E27FC236}">
              <a16:creationId xmlns:a16="http://schemas.microsoft.com/office/drawing/2014/main" id="{955FBE42-1D2F-48FB-B2BC-10D07DDB070E}"/>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524" name="直線コネクタ 523">
          <a:extLst>
            <a:ext uri="{FF2B5EF4-FFF2-40B4-BE49-F238E27FC236}">
              <a16:creationId xmlns:a16="http://schemas.microsoft.com/office/drawing/2014/main" id="{10E72904-7E55-47DF-98BE-D7DF553E4604}"/>
            </a:ext>
          </a:extLst>
        </xdr:cNvPr>
        <xdr:cNvCxnSpPr/>
      </xdr:nvCxnSpPr>
      <xdr:spPr>
        <a:xfrm flipV="1">
          <a:off x="15104427" y="901065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525" name="【保健センター・保健所】&#10;有形固定資産減価償却率最小値テキスト">
          <a:extLst>
            <a:ext uri="{FF2B5EF4-FFF2-40B4-BE49-F238E27FC236}">
              <a16:creationId xmlns:a16="http://schemas.microsoft.com/office/drawing/2014/main" id="{88FC28F5-1E12-4895-BCB6-E08070866D4C}"/>
            </a:ext>
          </a:extLst>
        </xdr:cNvPr>
        <xdr:cNvSpPr txBox="1"/>
      </xdr:nvSpPr>
      <xdr:spPr>
        <a:xfrm>
          <a:off x="15143163"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526" name="直線コネクタ 525">
          <a:extLst>
            <a:ext uri="{FF2B5EF4-FFF2-40B4-BE49-F238E27FC236}">
              <a16:creationId xmlns:a16="http://schemas.microsoft.com/office/drawing/2014/main" id="{5E19E8E3-9DE1-4710-97C4-F67995F725B7}"/>
            </a:ext>
          </a:extLst>
        </xdr:cNvPr>
        <xdr:cNvCxnSpPr/>
      </xdr:nvCxnSpPr>
      <xdr:spPr>
        <a:xfrm>
          <a:off x="15016163" y="102965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27" name="【保健センター・保健所】&#10;有形固定資産減価償却率最大値テキスト">
          <a:extLst>
            <a:ext uri="{FF2B5EF4-FFF2-40B4-BE49-F238E27FC236}">
              <a16:creationId xmlns:a16="http://schemas.microsoft.com/office/drawing/2014/main" id="{8AC96D0F-2CE4-496A-993A-1A71977CA195}"/>
            </a:ext>
          </a:extLst>
        </xdr:cNvPr>
        <xdr:cNvSpPr txBox="1"/>
      </xdr:nvSpPr>
      <xdr:spPr>
        <a:xfrm>
          <a:off x="15143163" y="87954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8" name="直線コネクタ 527">
          <a:extLst>
            <a:ext uri="{FF2B5EF4-FFF2-40B4-BE49-F238E27FC236}">
              <a16:creationId xmlns:a16="http://schemas.microsoft.com/office/drawing/2014/main" id="{41F7FE9C-06F7-4ABD-920B-8DF15746C982}"/>
            </a:ext>
          </a:extLst>
        </xdr:cNvPr>
        <xdr:cNvCxnSpPr/>
      </xdr:nvCxnSpPr>
      <xdr:spPr>
        <a:xfrm>
          <a:off x="15016163" y="90106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29" name="【保健センター・保健所】&#10;有形固定資産減価償却率平均値テキスト">
          <a:extLst>
            <a:ext uri="{FF2B5EF4-FFF2-40B4-BE49-F238E27FC236}">
              <a16:creationId xmlns:a16="http://schemas.microsoft.com/office/drawing/2014/main" id="{3BF30B0F-D20E-4314-B0C3-8BA2C4E9C949}"/>
            </a:ext>
          </a:extLst>
        </xdr:cNvPr>
        <xdr:cNvSpPr txBox="1"/>
      </xdr:nvSpPr>
      <xdr:spPr>
        <a:xfrm>
          <a:off x="15143163" y="9563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30" name="フローチャート: 判断 529">
          <a:extLst>
            <a:ext uri="{FF2B5EF4-FFF2-40B4-BE49-F238E27FC236}">
              <a16:creationId xmlns:a16="http://schemas.microsoft.com/office/drawing/2014/main" id="{307093F4-27ED-46DB-898C-0035463E9B36}"/>
            </a:ext>
          </a:extLst>
        </xdr:cNvPr>
        <xdr:cNvSpPr/>
      </xdr:nvSpPr>
      <xdr:spPr>
        <a:xfrm>
          <a:off x="15054263" y="97028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31" name="フローチャート: 判断 530">
          <a:extLst>
            <a:ext uri="{FF2B5EF4-FFF2-40B4-BE49-F238E27FC236}">
              <a16:creationId xmlns:a16="http://schemas.microsoft.com/office/drawing/2014/main" id="{0E0414EE-1B17-44EE-915B-27F7CAF43206}"/>
            </a:ext>
          </a:extLst>
        </xdr:cNvPr>
        <xdr:cNvSpPr/>
      </xdr:nvSpPr>
      <xdr:spPr>
        <a:xfrm>
          <a:off x="14273213" y="97028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32" name="フローチャート: 判断 531">
          <a:extLst>
            <a:ext uri="{FF2B5EF4-FFF2-40B4-BE49-F238E27FC236}">
              <a16:creationId xmlns:a16="http://schemas.microsoft.com/office/drawing/2014/main" id="{436BF551-D7AE-4F5B-9007-474A63FCC955}"/>
            </a:ext>
          </a:extLst>
        </xdr:cNvPr>
        <xdr:cNvSpPr/>
      </xdr:nvSpPr>
      <xdr:spPr>
        <a:xfrm>
          <a:off x="13455650" y="966089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533" name="フローチャート: 判断 532">
          <a:extLst>
            <a:ext uri="{FF2B5EF4-FFF2-40B4-BE49-F238E27FC236}">
              <a16:creationId xmlns:a16="http://schemas.microsoft.com/office/drawing/2014/main" id="{457445C2-16E3-4623-8587-D6A8510CB1FA}"/>
            </a:ext>
          </a:extLst>
        </xdr:cNvPr>
        <xdr:cNvSpPr/>
      </xdr:nvSpPr>
      <xdr:spPr>
        <a:xfrm>
          <a:off x="12638088" y="963612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534" name="フローチャート: 判断 533">
          <a:extLst>
            <a:ext uri="{FF2B5EF4-FFF2-40B4-BE49-F238E27FC236}">
              <a16:creationId xmlns:a16="http://schemas.microsoft.com/office/drawing/2014/main" id="{5FE9C379-A601-434F-A9E4-4970A7FD1202}"/>
            </a:ext>
          </a:extLst>
        </xdr:cNvPr>
        <xdr:cNvSpPr/>
      </xdr:nvSpPr>
      <xdr:spPr>
        <a:xfrm>
          <a:off x="11806238"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F2631687-D26B-4200-83A0-8C764607D068}"/>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43CAF138-6A5B-4F0C-9A60-B9B8F341827B}"/>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C90CC946-26A3-4DB3-88C0-F176EE20BC3D}"/>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9783C868-995C-48FC-8C1A-09A736B6AADC}"/>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97F2188F-11FB-4BC3-BD88-6308B2AE8CDF}"/>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13970</xdr:rowOff>
    </xdr:from>
    <xdr:to>
      <xdr:col>85</xdr:col>
      <xdr:colOff>177800</xdr:colOff>
      <xdr:row>61</xdr:row>
      <xdr:rowOff>115570</xdr:rowOff>
    </xdr:to>
    <xdr:sp macro="" textlink="">
      <xdr:nvSpPr>
        <xdr:cNvPr id="540" name="楕円 539">
          <a:extLst>
            <a:ext uri="{FF2B5EF4-FFF2-40B4-BE49-F238E27FC236}">
              <a16:creationId xmlns:a16="http://schemas.microsoft.com/office/drawing/2014/main" id="{812748D4-077C-4AE5-B6D0-E515D814C960}"/>
            </a:ext>
          </a:extLst>
        </xdr:cNvPr>
        <xdr:cNvSpPr/>
      </xdr:nvSpPr>
      <xdr:spPr>
        <a:xfrm>
          <a:off x="15054263"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163847</xdr:rowOff>
    </xdr:from>
    <xdr:ext cx="405111" cy="259045"/>
    <xdr:sp macro="" textlink="">
      <xdr:nvSpPr>
        <xdr:cNvPr id="541" name="【保健センター・保健所】&#10;有形固定資産減価償却率該当値テキスト">
          <a:extLst>
            <a:ext uri="{FF2B5EF4-FFF2-40B4-BE49-F238E27FC236}">
              <a16:creationId xmlns:a16="http://schemas.microsoft.com/office/drawing/2014/main" id="{FCCC93F0-7FF3-4A4E-AAB8-F84AD439C2AC}"/>
            </a:ext>
          </a:extLst>
        </xdr:cNvPr>
        <xdr:cNvSpPr txBox="1"/>
      </xdr:nvSpPr>
      <xdr:spPr>
        <a:xfrm>
          <a:off x="15143163" y="988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158750</xdr:rowOff>
    </xdr:from>
    <xdr:to>
      <xdr:col>81</xdr:col>
      <xdr:colOff>101600</xdr:colOff>
      <xdr:row>61</xdr:row>
      <xdr:rowOff>88900</xdr:rowOff>
    </xdr:to>
    <xdr:sp macro="" textlink="">
      <xdr:nvSpPr>
        <xdr:cNvPr id="542" name="楕円 541">
          <a:extLst>
            <a:ext uri="{FF2B5EF4-FFF2-40B4-BE49-F238E27FC236}">
              <a16:creationId xmlns:a16="http://schemas.microsoft.com/office/drawing/2014/main" id="{77E1562A-F98D-45E2-ADBE-E52449CF0D23}"/>
            </a:ext>
          </a:extLst>
        </xdr:cNvPr>
        <xdr:cNvSpPr/>
      </xdr:nvSpPr>
      <xdr:spPr>
        <a:xfrm>
          <a:off x="14273213" y="98837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38100</xdr:rowOff>
    </xdr:from>
    <xdr:to>
      <xdr:col>85</xdr:col>
      <xdr:colOff>127000</xdr:colOff>
      <xdr:row>61</xdr:row>
      <xdr:rowOff>64770</xdr:rowOff>
    </xdr:to>
    <xdr:cxnSp macro="">
      <xdr:nvCxnSpPr>
        <xdr:cNvPr id="543" name="直線コネクタ 542">
          <a:extLst>
            <a:ext uri="{FF2B5EF4-FFF2-40B4-BE49-F238E27FC236}">
              <a16:creationId xmlns:a16="http://schemas.microsoft.com/office/drawing/2014/main" id="{049E219D-FE56-47B3-8DA0-C0938025A5CA}"/>
            </a:ext>
          </a:extLst>
        </xdr:cNvPr>
        <xdr:cNvCxnSpPr/>
      </xdr:nvCxnSpPr>
      <xdr:spPr>
        <a:xfrm>
          <a:off x="14324013" y="9925050"/>
          <a:ext cx="7810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128270</xdr:rowOff>
    </xdr:from>
    <xdr:to>
      <xdr:col>76</xdr:col>
      <xdr:colOff>165100</xdr:colOff>
      <xdr:row>61</xdr:row>
      <xdr:rowOff>58420</xdr:rowOff>
    </xdr:to>
    <xdr:sp macro="" textlink="">
      <xdr:nvSpPr>
        <xdr:cNvPr id="544" name="楕円 543">
          <a:extLst>
            <a:ext uri="{FF2B5EF4-FFF2-40B4-BE49-F238E27FC236}">
              <a16:creationId xmlns:a16="http://schemas.microsoft.com/office/drawing/2014/main" id="{6918159F-03C4-4B86-A81A-26B494371E22}"/>
            </a:ext>
          </a:extLst>
        </xdr:cNvPr>
        <xdr:cNvSpPr/>
      </xdr:nvSpPr>
      <xdr:spPr>
        <a:xfrm>
          <a:off x="13455650" y="98532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38100</xdr:rowOff>
    </xdr:to>
    <xdr:cxnSp macro="">
      <xdr:nvCxnSpPr>
        <xdr:cNvPr id="545" name="直線コネクタ 544">
          <a:extLst>
            <a:ext uri="{FF2B5EF4-FFF2-40B4-BE49-F238E27FC236}">
              <a16:creationId xmlns:a16="http://schemas.microsoft.com/office/drawing/2014/main" id="{D9439D05-0557-4EBA-9EF4-0E9E476C371C}"/>
            </a:ext>
          </a:extLst>
        </xdr:cNvPr>
        <xdr:cNvCxnSpPr/>
      </xdr:nvCxnSpPr>
      <xdr:spPr>
        <a:xfrm>
          <a:off x="13506450" y="9894570"/>
          <a:ext cx="817563"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99695</xdr:rowOff>
    </xdr:from>
    <xdr:to>
      <xdr:col>72</xdr:col>
      <xdr:colOff>38100</xdr:colOff>
      <xdr:row>61</xdr:row>
      <xdr:rowOff>29845</xdr:rowOff>
    </xdr:to>
    <xdr:sp macro="" textlink="">
      <xdr:nvSpPr>
        <xdr:cNvPr id="546" name="楕円 545">
          <a:extLst>
            <a:ext uri="{FF2B5EF4-FFF2-40B4-BE49-F238E27FC236}">
              <a16:creationId xmlns:a16="http://schemas.microsoft.com/office/drawing/2014/main" id="{00AF7CFA-3F27-4C07-A74E-A027EA9C0CB2}"/>
            </a:ext>
          </a:extLst>
        </xdr:cNvPr>
        <xdr:cNvSpPr/>
      </xdr:nvSpPr>
      <xdr:spPr>
        <a:xfrm>
          <a:off x="12638088" y="982472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150495</xdr:rowOff>
    </xdr:from>
    <xdr:to>
      <xdr:col>76</xdr:col>
      <xdr:colOff>114300</xdr:colOff>
      <xdr:row>61</xdr:row>
      <xdr:rowOff>7620</xdr:rowOff>
    </xdr:to>
    <xdr:cxnSp macro="">
      <xdr:nvCxnSpPr>
        <xdr:cNvPr id="547" name="直線コネクタ 546">
          <a:extLst>
            <a:ext uri="{FF2B5EF4-FFF2-40B4-BE49-F238E27FC236}">
              <a16:creationId xmlns:a16="http://schemas.microsoft.com/office/drawing/2014/main" id="{EAD18DB4-76E5-4BCD-8D6C-EAAA6CF9D644}"/>
            </a:ext>
          </a:extLst>
        </xdr:cNvPr>
        <xdr:cNvCxnSpPr/>
      </xdr:nvCxnSpPr>
      <xdr:spPr>
        <a:xfrm>
          <a:off x="12688888" y="9875520"/>
          <a:ext cx="817562"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38735</xdr:rowOff>
    </xdr:from>
    <xdr:to>
      <xdr:col>67</xdr:col>
      <xdr:colOff>101600</xdr:colOff>
      <xdr:row>60</xdr:row>
      <xdr:rowOff>140335</xdr:rowOff>
    </xdr:to>
    <xdr:sp macro="" textlink="">
      <xdr:nvSpPr>
        <xdr:cNvPr id="548" name="楕円 547">
          <a:extLst>
            <a:ext uri="{FF2B5EF4-FFF2-40B4-BE49-F238E27FC236}">
              <a16:creationId xmlns:a16="http://schemas.microsoft.com/office/drawing/2014/main" id="{06A03B99-4BC7-4341-BF11-7E1DB4024345}"/>
            </a:ext>
          </a:extLst>
        </xdr:cNvPr>
        <xdr:cNvSpPr/>
      </xdr:nvSpPr>
      <xdr:spPr>
        <a:xfrm>
          <a:off x="11806238"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89535</xdr:rowOff>
    </xdr:from>
    <xdr:to>
      <xdr:col>71</xdr:col>
      <xdr:colOff>177800</xdr:colOff>
      <xdr:row>60</xdr:row>
      <xdr:rowOff>150495</xdr:rowOff>
    </xdr:to>
    <xdr:cxnSp macro="">
      <xdr:nvCxnSpPr>
        <xdr:cNvPr id="549" name="直線コネクタ 548">
          <a:extLst>
            <a:ext uri="{FF2B5EF4-FFF2-40B4-BE49-F238E27FC236}">
              <a16:creationId xmlns:a16="http://schemas.microsoft.com/office/drawing/2014/main" id="{DB378737-5AE4-43EF-B9A4-D1F09023B067}"/>
            </a:ext>
          </a:extLst>
        </xdr:cNvPr>
        <xdr:cNvCxnSpPr/>
      </xdr:nvCxnSpPr>
      <xdr:spPr>
        <a:xfrm>
          <a:off x="11857038" y="9814560"/>
          <a:ext cx="8318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50" name="n_1aveValue【保健センター・保健所】&#10;有形固定資産減価償却率">
          <a:extLst>
            <a:ext uri="{FF2B5EF4-FFF2-40B4-BE49-F238E27FC236}">
              <a16:creationId xmlns:a16="http://schemas.microsoft.com/office/drawing/2014/main" id="{45B0E949-5B2C-4B9B-852A-5EFBB5E8A84E}"/>
            </a:ext>
          </a:extLst>
        </xdr:cNvPr>
        <xdr:cNvSpPr txBox="1"/>
      </xdr:nvSpPr>
      <xdr:spPr>
        <a:xfrm>
          <a:off x="141230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51" name="n_2aveValue【保健センター・保健所】&#10;有形固定資産減価償却率">
          <a:extLst>
            <a:ext uri="{FF2B5EF4-FFF2-40B4-BE49-F238E27FC236}">
              <a16:creationId xmlns:a16="http://schemas.microsoft.com/office/drawing/2014/main" id="{294C579D-B032-4236-AE74-F8338EEEC495}"/>
            </a:ext>
          </a:extLst>
        </xdr:cNvPr>
        <xdr:cNvSpPr txBox="1"/>
      </xdr:nvSpPr>
      <xdr:spPr>
        <a:xfrm>
          <a:off x="13318182"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552" name="n_3aveValue【保健センター・保健所】&#10;有形固定資産減価償却率">
          <a:extLst>
            <a:ext uri="{FF2B5EF4-FFF2-40B4-BE49-F238E27FC236}">
              <a16:creationId xmlns:a16="http://schemas.microsoft.com/office/drawing/2014/main" id="{F459E8CC-9908-4A68-A217-A30C129A3004}"/>
            </a:ext>
          </a:extLst>
        </xdr:cNvPr>
        <xdr:cNvSpPr txBox="1"/>
      </xdr:nvSpPr>
      <xdr:spPr>
        <a:xfrm>
          <a:off x="12500619"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553" name="n_4aveValue【保健センター・保健所】&#10;有形固定資産減価償却率">
          <a:extLst>
            <a:ext uri="{FF2B5EF4-FFF2-40B4-BE49-F238E27FC236}">
              <a16:creationId xmlns:a16="http://schemas.microsoft.com/office/drawing/2014/main" id="{CCCC8020-452D-4DBB-A9F7-FB17B24C60C4}"/>
            </a:ext>
          </a:extLst>
        </xdr:cNvPr>
        <xdr:cNvSpPr txBox="1"/>
      </xdr:nvSpPr>
      <xdr:spPr>
        <a:xfrm>
          <a:off x="11668769" y="939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80027</xdr:rowOff>
    </xdr:from>
    <xdr:ext cx="405111" cy="259045"/>
    <xdr:sp macro="" textlink="">
      <xdr:nvSpPr>
        <xdr:cNvPr id="554" name="n_1mainValue【保健センター・保健所】&#10;有形固定資産減価償却率">
          <a:extLst>
            <a:ext uri="{FF2B5EF4-FFF2-40B4-BE49-F238E27FC236}">
              <a16:creationId xmlns:a16="http://schemas.microsoft.com/office/drawing/2014/main" id="{11D9E10F-3563-46C9-B832-C35A86E9EE26}"/>
            </a:ext>
          </a:extLst>
        </xdr:cNvPr>
        <xdr:cNvSpPr txBox="1"/>
      </xdr:nvSpPr>
      <xdr:spPr>
        <a:xfrm>
          <a:off x="14123044"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49547</xdr:rowOff>
    </xdr:from>
    <xdr:ext cx="405111" cy="259045"/>
    <xdr:sp macro="" textlink="">
      <xdr:nvSpPr>
        <xdr:cNvPr id="555" name="n_2mainValue【保健センター・保健所】&#10;有形固定資産減価償却率">
          <a:extLst>
            <a:ext uri="{FF2B5EF4-FFF2-40B4-BE49-F238E27FC236}">
              <a16:creationId xmlns:a16="http://schemas.microsoft.com/office/drawing/2014/main" id="{E2357856-EF5A-4456-816B-F9B86CE21128}"/>
            </a:ext>
          </a:extLst>
        </xdr:cNvPr>
        <xdr:cNvSpPr txBox="1"/>
      </xdr:nvSpPr>
      <xdr:spPr>
        <a:xfrm>
          <a:off x="13318182" y="993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20972</xdr:rowOff>
    </xdr:from>
    <xdr:ext cx="405111" cy="259045"/>
    <xdr:sp macro="" textlink="">
      <xdr:nvSpPr>
        <xdr:cNvPr id="556" name="n_3mainValue【保健センター・保健所】&#10;有形固定資産減価償却率">
          <a:extLst>
            <a:ext uri="{FF2B5EF4-FFF2-40B4-BE49-F238E27FC236}">
              <a16:creationId xmlns:a16="http://schemas.microsoft.com/office/drawing/2014/main" id="{53E6D626-BE20-484B-AD51-D0D322EDBCEA}"/>
            </a:ext>
          </a:extLst>
        </xdr:cNvPr>
        <xdr:cNvSpPr txBox="1"/>
      </xdr:nvSpPr>
      <xdr:spPr>
        <a:xfrm>
          <a:off x="12500619" y="990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131462</xdr:rowOff>
    </xdr:from>
    <xdr:ext cx="405111" cy="259045"/>
    <xdr:sp macro="" textlink="">
      <xdr:nvSpPr>
        <xdr:cNvPr id="557" name="n_4mainValue【保健センター・保健所】&#10;有形固定資産減価償却率">
          <a:extLst>
            <a:ext uri="{FF2B5EF4-FFF2-40B4-BE49-F238E27FC236}">
              <a16:creationId xmlns:a16="http://schemas.microsoft.com/office/drawing/2014/main" id="{ED655B9E-8D53-4FB0-8E0B-B42CD34630BC}"/>
            </a:ext>
          </a:extLst>
        </xdr:cNvPr>
        <xdr:cNvSpPr txBox="1"/>
      </xdr:nvSpPr>
      <xdr:spPr>
        <a:xfrm>
          <a:off x="11668769"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7F04B210-9DD3-42E2-85E0-05362286BC29}"/>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3A3E5B9C-272E-4AAC-881F-0B5BA5D0B1C9}"/>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E5E1B8F2-777D-444E-B5A1-6A3B590BDFFC}"/>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C60DD37E-72DC-4C58-9037-ADB6324DCE54}"/>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BD1F6FE2-89E9-4E09-9D25-103900D90BF1}"/>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BAAD8D28-6597-42B2-B71A-C9D00B1FB174}"/>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08D52E3A-A917-40A3-A50F-2B7E3A75E09D}"/>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AB21D347-E7BB-4F9D-82BD-2AECBCD9B5D2}"/>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5EDDDCC6-5214-4395-BE37-F036736FB642}"/>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68596423-3797-47FE-832E-D7D6927A7BF2}"/>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8" name="直線コネクタ 567">
          <a:extLst>
            <a:ext uri="{FF2B5EF4-FFF2-40B4-BE49-F238E27FC236}">
              <a16:creationId xmlns:a16="http://schemas.microsoft.com/office/drawing/2014/main" id="{DBAD5CE1-6FDA-4759-A64E-2D40ADAEAF9A}"/>
            </a:ext>
          </a:extLst>
        </xdr:cNvPr>
        <xdr:cNvCxnSpPr/>
      </xdr:nvCxnSpPr>
      <xdr:spPr>
        <a:xfrm>
          <a:off x="16916400" y="1037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9" name="テキスト ボックス 568">
          <a:extLst>
            <a:ext uri="{FF2B5EF4-FFF2-40B4-BE49-F238E27FC236}">
              <a16:creationId xmlns:a16="http://schemas.microsoft.com/office/drawing/2014/main" id="{2C35B4FF-E58A-43DC-95D6-2D5040F8B489}"/>
            </a:ext>
          </a:extLst>
        </xdr:cNvPr>
        <xdr:cNvSpPr txBox="1"/>
      </xdr:nvSpPr>
      <xdr:spPr>
        <a:xfrm>
          <a:off x="16492084"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0" name="直線コネクタ 569">
          <a:extLst>
            <a:ext uri="{FF2B5EF4-FFF2-40B4-BE49-F238E27FC236}">
              <a16:creationId xmlns:a16="http://schemas.microsoft.com/office/drawing/2014/main" id="{7BFE485E-7D05-448E-94F9-F9670E90287D}"/>
            </a:ext>
          </a:extLst>
        </xdr:cNvPr>
        <xdr:cNvCxnSpPr/>
      </xdr:nvCxnSpPr>
      <xdr:spPr>
        <a:xfrm>
          <a:off x="16916400" y="994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1" name="テキスト ボックス 570">
          <a:extLst>
            <a:ext uri="{FF2B5EF4-FFF2-40B4-BE49-F238E27FC236}">
              <a16:creationId xmlns:a16="http://schemas.microsoft.com/office/drawing/2014/main" id="{DF88B859-9A12-4C76-9536-146366D2D178}"/>
            </a:ext>
          </a:extLst>
        </xdr:cNvPr>
        <xdr:cNvSpPr txBox="1"/>
      </xdr:nvSpPr>
      <xdr:spPr>
        <a:xfrm>
          <a:off x="16492084"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2" name="直線コネクタ 571">
          <a:extLst>
            <a:ext uri="{FF2B5EF4-FFF2-40B4-BE49-F238E27FC236}">
              <a16:creationId xmlns:a16="http://schemas.microsoft.com/office/drawing/2014/main" id="{7040816D-1C69-4EDC-ACB2-9230851135C3}"/>
            </a:ext>
          </a:extLst>
        </xdr:cNvPr>
        <xdr:cNvCxnSpPr/>
      </xdr:nvCxnSpPr>
      <xdr:spPr>
        <a:xfrm>
          <a:off x="16916400" y="951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3" name="テキスト ボックス 572">
          <a:extLst>
            <a:ext uri="{FF2B5EF4-FFF2-40B4-BE49-F238E27FC236}">
              <a16:creationId xmlns:a16="http://schemas.microsoft.com/office/drawing/2014/main" id="{8F12268D-427E-4707-B81B-DE87C16BD2A9}"/>
            </a:ext>
          </a:extLst>
        </xdr:cNvPr>
        <xdr:cNvSpPr txBox="1"/>
      </xdr:nvSpPr>
      <xdr:spPr>
        <a:xfrm>
          <a:off x="16492084"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4" name="直線コネクタ 573">
          <a:extLst>
            <a:ext uri="{FF2B5EF4-FFF2-40B4-BE49-F238E27FC236}">
              <a16:creationId xmlns:a16="http://schemas.microsoft.com/office/drawing/2014/main" id="{D49C13F5-2B49-40DE-BDAE-F675CFDA1551}"/>
            </a:ext>
          </a:extLst>
        </xdr:cNvPr>
        <xdr:cNvCxnSpPr/>
      </xdr:nvCxnSpPr>
      <xdr:spPr>
        <a:xfrm>
          <a:off x="16916400" y="907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5" name="テキスト ボックス 574">
          <a:extLst>
            <a:ext uri="{FF2B5EF4-FFF2-40B4-BE49-F238E27FC236}">
              <a16:creationId xmlns:a16="http://schemas.microsoft.com/office/drawing/2014/main" id="{04FD8336-06D9-4911-AFD9-D432FE50545A}"/>
            </a:ext>
          </a:extLst>
        </xdr:cNvPr>
        <xdr:cNvSpPr txBox="1"/>
      </xdr:nvSpPr>
      <xdr:spPr>
        <a:xfrm>
          <a:off x="16492084"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A83CDD7E-671A-435D-B1E2-B24B2E5ECF72}"/>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0CA02F8D-D535-4151-8D65-87D70CFE9E2D}"/>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a:extLst>
            <a:ext uri="{FF2B5EF4-FFF2-40B4-BE49-F238E27FC236}">
              <a16:creationId xmlns:a16="http://schemas.microsoft.com/office/drawing/2014/main" id="{C66093E9-F52A-4A37-A683-24EB2FDB5276}"/>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579" name="直線コネクタ 578">
          <a:extLst>
            <a:ext uri="{FF2B5EF4-FFF2-40B4-BE49-F238E27FC236}">
              <a16:creationId xmlns:a16="http://schemas.microsoft.com/office/drawing/2014/main" id="{A3885A4F-A8FB-4F96-8FCE-278E1F568F61}"/>
            </a:ext>
          </a:extLst>
        </xdr:cNvPr>
        <xdr:cNvCxnSpPr/>
      </xdr:nvCxnSpPr>
      <xdr:spPr>
        <a:xfrm flipV="1">
          <a:off x="20503514" y="900455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0" name="【保健センター・保健所】&#10;一人当たり面積最小値テキスト">
          <a:extLst>
            <a:ext uri="{FF2B5EF4-FFF2-40B4-BE49-F238E27FC236}">
              <a16:creationId xmlns:a16="http://schemas.microsoft.com/office/drawing/2014/main" id="{44C5B48B-EE1A-4822-B3E4-9F42C0C01C1E}"/>
            </a:ext>
          </a:extLst>
        </xdr:cNvPr>
        <xdr:cNvSpPr txBox="1"/>
      </xdr:nvSpPr>
      <xdr:spPr>
        <a:xfrm>
          <a:off x="20542250" y="1036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81" name="直線コネクタ 580">
          <a:extLst>
            <a:ext uri="{FF2B5EF4-FFF2-40B4-BE49-F238E27FC236}">
              <a16:creationId xmlns:a16="http://schemas.microsoft.com/office/drawing/2014/main" id="{D841ED7F-A360-4E5E-A3BA-234E880968C9}"/>
            </a:ext>
          </a:extLst>
        </xdr:cNvPr>
        <xdr:cNvCxnSpPr/>
      </xdr:nvCxnSpPr>
      <xdr:spPr>
        <a:xfrm>
          <a:off x="20429538" y="1036396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582" name="【保健センター・保健所】&#10;一人当たり面積最大値テキスト">
          <a:extLst>
            <a:ext uri="{FF2B5EF4-FFF2-40B4-BE49-F238E27FC236}">
              <a16:creationId xmlns:a16="http://schemas.microsoft.com/office/drawing/2014/main" id="{383D5B29-676A-42EC-AFAE-CF64A42479BB}"/>
            </a:ext>
          </a:extLst>
        </xdr:cNvPr>
        <xdr:cNvSpPr txBox="1"/>
      </xdr:nvSpPr>
      <xdr:spPr>
        <a:xfrm>
          <a:off x="20542250" y="878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583" name="直線コネクタ 582">
          <a:extLst>
            <a:ext uri="{FF2B5EF4-FFF2-40B4-BE49-F238E27FC236}">
              <a16:creationId xmlns:a16="http://schemas.microsoft.com/office/drawing/2014/main" id="{68DCDC51-04B6-4FD6-B832-60F57D9DC150}"/>
            </a:ext>
          </a:extLst>
        </xdr:cNvPr>
        <xdr:cNvCxnSpPr/>
      </xdr:nvCxnSpPr>
      <xdr:spPr>
        <a:xfrm>
          <a:off x="20429538" y="900455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584" name="【保健センター・保健所】&#10;一人当たり面積平均値テキスト">
          <a:extLst>
            <a:ext uri="{FF2B5EF4-FFF2-40B4-BE49-F238E27FC236}">
              <a16:creationId xmlns:a16="http://schemas.microsoft.com/office/drawing/2014/main" id="{75B66934-B5B7-428D-AA07-7F652F2AE87C}"/>
            </a:ext>
          </a:extLst>
        </xdr:cNvPr>
        <xdr:cNvSpPr txBox="1"/>
      </xdr:nvSpPr>
      <xdr:spPr>
        <a:xfrm>
          <a:off x="20542250" y="99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585" name="フローチャート: 判断 584">
          <a:extLst>
            <a:ext uri="{FF2B5EF4-FFF2-40B4-BE49-F238E27FC236}">
              <a16:creationId xmlns:a16="http://schemas.microsoft.com/office/drawing/2014/main" id="{61968657-2109-4CB9-9177-43AE1CD69DB1}"/>
            </a:ext>
          </a:extLst>
        </xdr:cNvPr>
        <xdr:cNvSpPr/>
      </xdr:nvSpPr>
      <xdr:spPr>
        <a:xfrm>
          <a:off x="20453350" y="1010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86" name="フローチャート: 判断 585">
          <a:extLst>
            <a:ext uri="{FF2B5EF4-FFF2-40B4-BE49-F238E27FC236}">
              <a16:creationId xmlns:a16="http://schemas.microsoft.com/office/drawing/2014/main" id="{EF04CF78-982F-4713-BCF9-997CAFC27E21}"/>
            </a:ext>
          </a:extLst>
        </xdr:cNvPr>
        <xdr:cNvSpPr/>
      </xdr:nvSpPr>
      <xdr:spPr>
        <a:xfrm>
          <a:off x="19686588" y="10112375"/>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587" name="フローチャート: 判断 586">
          <a:extLst>
            <a:ext uri="{FF2B5EF4-FFF2-40B4-BE49-F238E27FC236}">
              <a16:creationId xmlns:a16="http://schemas.microsoft.com/office/drawing/2014/main" id="{A891014A-66FF-4147-86DD-78798BD278C7}"/>
            </a:ext>
          </a:extLst>
        </xdr:cNvPr>
        <xdr:cNvSpPr/>
      </xdr:nvSpPr>
      <xdr:spPr>
        <a:xfrm>
          <a:off x="18854738" y="1010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588" name="フローチャート: 判断 587">
          <a:extLst>
            <a:ext uri="{FF2B5EF4-FFF2-40B4-BE49-F238E27FC236}">
              <a16:creationId xmlns:a16="http://schemas.microsoft.com/office/drawing/2014/main" id="{93CD7DDF-EB35-4D32-BFEC-889351DFCC6C}"/>
            </a:ext>
          </a:extLst>
        </xdr:cNvPr>
        <xdr:cNvSpPr/>
      </xdr:nvSpPr>
      <xdr:spPr>
        <a:xfrm>
          <a:off x="18037175" y="100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589" name="フローチャート: 判断 588">
          <a:extLst>
            <a:ext uri="{FF2B5EF4-FFF2-40B4-BE49-F238E27FC236}">
              <a16:creationId xmlns:a16="http://schemas.microsoft.com/office/drawing/2014/main" id="{5369DF0C-812C-40B8-930D-D486577FF9AD}"/>
            </a:ext>
          </a:extLst>
        </xdr:cNvPr>
        <xdr:cNvSpPr/>
      </xdr:nvSpPr>
      <xdr:spPr>
        <a:xfrm>
          <a:off x="17219613" y="1012151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DA626177-F995-4F8B-86FE-A17E0DCDFA34}"/>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D5D4190F-F4B4-4F52-9E96-FD4DA0C1435C}"/>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DB7E0883-62B2-4483-B5CD-919B6A6B2231}"/>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9939E23B-BE6A-4D2B-A155-72F37AF87C25}"/>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E9E4A08A-A713-4077-9912-39F560F5ADEF}"/>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595" name="楕円 594">
          <a:extLst>
            <a:ext uri="{FF2B5EF4-FFF2-40B4-BE49-F238E27FC236}">
              <a16:creationId xmlns:a16="http://schemas.microsoft.com/office/drawing/2014/main" id="{4C3E38DD-7F8B-416B-BD95-9F53AB8AEC5D}"/>
            </a:ext>
          </a:extLst>
        </xdr:cNvPr>
        <xdr:cNvSpPr/>
      </xdr:nvSpPr>
      <xdr:spPr>
        <a:xfrm>
          <a:off x="20453350" y="1013066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60215</xdr:rowOff>
    </xdr:from>
    <xdr:ext cx="469744" cy="259045"/>
    <xdr:sp macro="" textlink="">
      <xdr:nvSpPr>
        <xdr:cNvPr id="596" name="【保健センター・保健所】&#10;一人当たり面積該当値テキスト">
          <a:extLst>
            <a:ext uri="{FF2B5EF4-FFF2-40B4-BE49-F238E27FC236}">
              <a16:creationId xmlns:a16="http://schemas.microsoft.com/office/drawing/2014/main" id="{4ACE475D-1813-4EB7-923C-FC2A8FF371E6}"/>
            </a:ext>
          </a:extLst>
        </xdr:cNvPr>
        <xdr:cNvSpPr txBox="1"/>
      </xdr:nvSpPr>
      <xdr:spPr>
        <a:xfrm>
          <a:off x="20542250" y="1010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597" name="楕円 596">
          <a:extLst>
            <a:ext uri="{FF2B5EF4-FFF2-40B4-BE49-F238E27FC236}">
              <a16:creationId xmlns:a16="http://schemas.microsoft.com/office/drawing/2014/main" id="{31AEE370-0DA0-43EA-9538-FB8E560C598A}"/>
            </a:ext>
          </a:extLst>
        </xdr:cNvPr>
        <xdr:cNvSpPr/>
      </xdr:nvSpPr>
      <xdr:spPr>
        <a:xfrm>
          <a:off x="19686588" y="10130663"/>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132588</xdr:rowOff>
    </xdr:to>
    <xdr:cxnSp macro="">
      <xdr:nvCxnSpPr>
        <xdr:cNvPr id="598" name="直線コネクタ 597">
          <a:extLst>
            <a:ext uri="{FF2B5EF4-FFF2-40B4-BE49-F238E27FC236}">
              <a16:creationId xmlns:a16="http://schemas.microsoft.com/office/drawing/2014/main" id="{6813A5A7-0E33-4CD7-BFB3-60E93248DD81}"/>
            </a:ext>
          </a:extLst>
        </xdr:cNvPr>
        <xdr:cNvCxnSpPr/>
      </xdr:nvCxnSpPr>
      <xdr:spPr>
        <a:xfrm>
          <a:off x="19737388" y="10181463"/>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599" name="楕円 598">
          <a:extLst>
            <a:ext uri="{FF2B5EF4-FFF2-40B4-BE49-F238E27FC236}">
              <a16:creationId xmlns:a16="http://schemas.microsoft.com/office/drawing/2014/main" id="{44C1C30C-F6DF-4BB5-A92A-FC6EBE0F5D7F}"/>
            </a:ext>
          </a:extLst>
        </xdr:cNvPr>
        <xdr:cNvSpPr/>
      </xdr:nvSpPr>
      <xdr:spPr>
        <a:xfrm>
          <a:off x="18854738" y="1013980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141732</xdr:rowOff>
    </xdr:to>
    <xdr:cxnSp macro="">
      <xdr:nvCxnSpPr>
        <xdr:cNvPr id="600" name="直線コネクタ 599">
          <a:extLst>
            <a:ext uri="{FF2B5EF4-FFF2-40B4-BE49-F238E27FC236}">
              <a16:creationId xmlns:a16="http://schemas.microsoft.com/office/drawing/2014/main" id="{AD4548C5-1B3F-4DB0-AD60-2A2EFCD7A9C7}"/>
            </a:ext>
          </a:extLst>
        </xdr:cNvPr>
        <xdr:cNvCxnSpPr/>
      </xdr:nvCxnSpPr>
      <xdr:spPr>
        <a:xfrm flipV="1">
          <a:off x="18905538" y="10181463"/>
          <a:ext cx="8318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01" name="楕円 600">
          <a:extLst>
            <a:ext uri="{FF2B5EF4-FFF2-40B4-BE49-F238E27FC236}">
              <a16:creationId xmlns:a16="http://schemas.microsoft.com/office/drawing/2014/main" id="{54DA48B5-9FBD-4619-8F04-BDA371CF3BD6}"/>
            </a:ext>
          </a:extLst>
        </xdr:cNvPr>
        <xdr:cNvSpPr/>
      </xdr:nvSpPr>
      <xdr:spPr>
        <a:xfrm>
          <a:off x="18037175" y="1013980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141732</xdr:rowOff>
    </xdr:to>
    <xdr:cxnSp macro="">
      <xdr:nvCxnSpPr>
        <xdr:cNvPr id="602" name="直線コネクタ 601">
          <a:extLst>
            <a:ext uri="{FF2B5EF4-FFF2-40B4-BE49-F238E27FC236}">
              <a16:creationId xmlns:a16="http://schemas.microsoft.com/office/drawing/2014/main" id="{25EBE5AA-6282-4682-9F56-2426CF0E1D95}"/>
            </a:ext>
          </a:extLst>
        </xdr:cNvPr>
        <xdr:cNvCxnSpPr/>
      </xdr:nvCxnSpPr>
      <xdr:spPr>
        <a:xfrm>
          <a:off x="18087975" y="10190607"/>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603" name="楕円 602">
          <a:extLst>
            <a:ext uri="{FF2B5EF4-FFF2-40B4-BE49-F238E27FC236}">
              <a16:creationId xmlns:a16="http://schemas.microsoft.com/office/drawing/2014/main" id="{7C09DDFD-7AD9-43F7-8F9A-8B972270F50D}"/>
            </a:ext>
          </a:extLst>
        </xdr:cNvPr>
        <xdr:cNvSpPr/>
      </xdr:nvSpPr>
      <xdr:spPr>
        <a:xfrm>
          <a:off x="17219613" y="1006665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141732</xdr:rowOff>
    </xdr:to>
    <xdr:cxnSp macro="">
      <xdr:nvCxnSpPr>
        <xdr:cNvPr id="604" name="直線コネクタ 603">
          <a:extLst>
            <a:ext uri="{FF2B5EF4-FFF2-40B4-BE49-F238E27FC236}">
              <a16:creationId xmlns:a16="http://schemas.microsoft.com/office/drawing/2014/main" id="{6BF1867B-8365-4269-B205-66F7ADC8E50C}"/>
            </a:ext>
          </a:extLst>
        </xdr:cNvPr>
        <xdr:cNvCxnSpPr/>
      </xdr:nvCxnSpPr>
      <xdr:spPr>
        <a:xfrm>
          <a:off x="17270413" y="10117455"/>
          <a:ext cx="817562"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605" name="n_1aveValue【保健センター・保健所】&#10;一人当たり面積">
          <a:extLst>
            <a:ext uri="{FF2B5EF4-FFF2-40B4-BE49-F238E27FC236}">
              <a16:creationId xmlns:a16="http://schemas.microsoft.com/office/drawing/2014/main" id="{26A34A67-0EA3-4395-9867-79BEF091BED9}"/>
            </a:ext>
          </a:extLst>
        </xdr:cNvPr>
        <xdr:cNvSpPr txBox="1"/>
      </xdr:nvSpPr>
      <xdr:spPr>
        <a:xfrm>
          <a:off x="19504102"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606" name="n_2aveValue【保健センター・保健所】&#10;一人当たり面積">
          <a:extLst>
            <a:ext uri="{FF2B5EF4-FFF2-40B4-BE49-F238E27FC236}">
              <a16:creationId xmlns:a16="http://schemas.microsoft.com/office/drawing/2014/main" id="{AEAD3915-8F0C-4E3C-A3EA-8EBB3CBBF817}"/>
            </a:ext>
          </a:extLst>
        </xdr:cNvPr>
        <xdr:cNvSpPr txBox="1"/>
      </xdr:nvSpPr>
      <xdr:spPr>
        <a:xfrm>
          <a:off x="18684952"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607" name="n_3aveValue【保健センター・保健所】&#10;一人当たり面積">
          <a:extLst>
            <a:ext uri="{FF2B5EF4-FFF2-40B4-BE49-F238E27FC236}">
              <a16:creationId xmlns:a16="http://schemas.microsoft.com/office/drawing/2014/main" id="{00E12A19-C3B8-4E40-A59E-2BBCE729ACE9}"/>
            </a:ext>
          </a:extLst>
        </xdr:cNvPr>
        <xdr:cNvSpPr txBox="1"/>
      </xdr:nvSpPr>
      <xdr:spPr>
        <a:xfrm>
          <a:off x="17867390" y="98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608" name="n_4aveValue【保健センター・保健所】&#10;一人当たり面積">
          <a:extLst>
            <a:ext uri="{FF2B5EF4-FFF2-40B4-BE49-F238E27FC236}">
              <a16:creationId xmlns:a16="http://schemas.microsoft.com/office/drawing/2014/main" id="{273F1425-B8BE-42FD-8D18-86D68563ADA7}"/>
            </a:ext>
          </a:extLst>
        </xdr:cNvPr>
        <xdr:cNvSpPr txBox="1"/>
      </xdr:nvSpPr>
      <xdr:spPr>
        <a:xfrm>
          <a:off x="17049827" y="102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609" name="n_1mainValue【保健センター・保健所】&#10;一人当たり面積">
          <a:extLst>
            <a:ext uri="{FF2B5EF4-FFF2-40B4-BE49-F238E27FC236}">
              <a16:creationId xmlns:a16="http://schemas.microsoft.com/office/drawing/2014/main" id="{02233C8F-F0F4-4AA4-8389-FC99AE36D136}"/>
            </a:ext>
          </a:extLst>
        </xdr:cNvPr>
        <xdr:cNvSpPr txBox="1"/>
      </xdr:nvSpPr>
      <xdr:spPr>
        <a:xfrm>
          <a:off x="19504102" y="1021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610" name="n_2mainValue【保健センター・保健所】&#10;一人当たり面積">
          <a:extLst>
            <a:ext uri="{FF2B5EF4-FFF2-40B4-BE49-F238E27FC236}">
              <a16:creationId xmlns:a16="http://schemas.microsoft.com/office/drawing/2014/main" id="{4044EE54-4C7A-4DAB-9970-110F7B273EFC}"/>
            </a:ext>
          </a:extLst>
        </xdr:cNvPr>
        <xdr:cNvSpPr txBox="1"/>
      </xdr:nvSpPr>
      <xdr:spPr>
        <a:xfrm>
          <a:off x="18684952" y="1022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611" name="n_3mainValue【保健センター・保健所】&#10;一人当たり面積">
          <a:extLst>
            <a:ext uri="{FF2B5EF4-FFF2-40B4-BE49-F238E27FC236}">
              <a16:creationId xmlns:a16="http://schemas.microsoft.com/office/drawing/2014/main" id="{FD142603-EE59-45A9-934F-561BCC88462A}"/>
            </a:ext>
          </a:extLst>
        </xdr:cNvPr>
        <xdr:cNvSpPr txBox="1"/>
      </xdr:nvSpPr>
      <xdr:spPr>
        <a:xfrm>
          <a:off x="17867390" y="1022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135907</xdr:rowOff>
    </xdr:from>
    <xdr:ext cx="469744" cy="259045"/>
    <xdr:sp macro="" textlink="">
      <xdr:nvSpPr>
        <xdr:cNvPr id="612" name="n_4mainValue【保健センター・保健所】&#10;一人当たり面積">
          <a:extLst>
            <a:ext uri="{FF2B5EF4-FFF2-40B4-BE49-F238E27FC236}">
              <a16:creationId xmlns:a16="http://schemas.microsoft.com/office/drawing/2014/main" id="{7BDC4FDC-6F87-40D1-A30D-50DB4BBF78D1}"/>
            </a:ext>
          </a:extLst>
        </xdr:cNvPr>
        <xdr:cNvSpPr txBox="1"/>
      </xdr:nvSpPr>
      <xdr:spPr>
        <a:xfrm>
          <a:off x="17049827" y="986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a:extLst>
            <a:ext uri="{FF2B5EF4-FFF2-40B4-BE49-F238E27FC236}">
              <a16:creationId xmlns:a16="http://schemas.microsoft.com/office/drawing/2014/main" id="{A51BE8D6-5DA8-4A79-8929-87EB4B790ECD}"/>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a:extLst>
            <a:ext uri="{FF2B5EF4-FFF2-40B4-BE49-F238E27FC236}">
              <a16:creationId xmlns:a16="http://schemas.microsoft.com/office/drawing/2014/main" id="{89BBD1E6-2B5A-4392-872A-9D086B98A0DD}"/>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a:extLst>
            <a:ext uri="{FF2B5EF4-FFF2-40B4-BE49-F238E27FC236}">
              <a16:creationId xmlns:a16="http://schemas.microsoft.com/office/drawing/2014/main" id="{FDD8E956-6A04-43A4-BBFD-E3C55DA8EFE7}"/>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a:extLst>
            <a:ext uri="{FF2B5EF4-FFF2-40B4-BE49-F238E27FC236}">
              <a16:creationId xmlns:a16="http://schemas.microsoft.com/office/drawing/2014/main" id="{9028600E-D71A-4169-B738-F7322B709086}"/>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a:extLst>
            <a:ext uri="{FF2B5EF4-FFF2-40B4-BE49-F238E27FC236}">
              <a16:creationId xmlns:a16="http://schemas.microsoft.com/office/drawing/2014/main" id="{9831177F-C881-43CE-920A-10A5F5ACD3DD}"/>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a:extLst>
            <a:ext uri="{FF2B5EF4-FFF2-40B4-BE49-F238E27FC236}">
              <a16:creationId xmlns:a16="http://schemas.microsoft.com/office/drawing/2014/main" id="{9A7DE4DD-9826-41CF-9547-BC5997C9CD62}"/>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a:extLst>
            <a:ext uri="{FF2B5EF4-FFF2-40B4-BE49-F238E27FC236}">
              <a16:creationId xmlns:a16="http://schemas.microsoft.com/office/drawing/2014/main" id="{7161A2FE-E4D9-4536-99F4-9A2CE9D24A3F}"/>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a:extLst>
            <a:ext uri="{FF2B5EF4-FFF2-40B4-BE49-F238E27FC236}">
              <a16:creationId xmlns:a16="http://schemas.microsoft.com/office/drawing/2014/main" id="{BD5A153D-0A5B-4417-AF8E-486518123805}"/>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a:extLst>
            <a:ext uri="{FF2B5EF4-FFF2-40B4-BE49-F238E27FC236}">
              <a16:creationId xmlns:a16="http://schemas.microsoft.com/office/drawing/2014/main" id="{B35DD951-72E0-4D43-BE6E-8C7CC4C23709}"/>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a:extLst>
            <a:ext uri="{FF2B5EF4-FFF2-40B4-BE49-F238E27FC236}">
              <a16:creationId xmlns:a16="http://schemas.microsoft.com/office/drawing/2014/main" id="{D940360C-DDCF-4A49-B5C0-D5382B0032D5}"/>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a:extLst>
            <a:ext uri="{FF2B5EF4-FFF2-40B4-BE49-F238E27FC236}">
              <a16:creationId xmlns:a16="http://schemas.microsoft.com/office/drawing/2014/main" id="{83A5412C-2882-4B98-8648-BD81D3AD9BC4}"/>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4" name="直線コネクタ 623">
          <a:extLst>
            <a:ext uri="{FF2B5EF4-FFF2-40B4-BE49-F238E27FC236}">
              <a16:creationId xmlns:a16="http://schemas.microsoft.com/office/drawing/2014/main" id="{69591071-1F00-4785-9EC3-5AA34E8F98D4}"/>
            </a:ext>
          </a:extLst>
        </xdr:cNvPr>
        <xdr:cNvCxnSpPr/>
      </xdr:nvCxnSpPr>
      <xdr:spPr>
        <a:xfrm>
          <a:off x="11517313"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5" name="テキスト ボックス 624">
          <a:extLst>
            <a:ext uri="{FF2B5EF4-FFF2-40B4-BE49-F238E27FC236}">
              <a16:creationId xmlns:a16="http://schemas.microsoft.com/office/drawing/2014/main" id="{0889F020-AFEB-4ECE-BD51-9957FA8E5E5F}"/>
            </a:ext>
          </a:extLst>
        </xdr:cNvPr>
        <xdr:cNvSpPr txBox="1"/>
      </xdr:nvSpPr>
      <xdr:spPr>
        <a:xfrm>
          <a:off x="110929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6" name="直線コネクタ 625">
          <a:extLst>
            <a:ext uri="{FF2B5EF4-FFF2-40B4-BE49-F238E27FC236}">
              <a16:creationId xmlns:a16="http://schemas.microsoft.com/office/drawing/2014/main" id="{C10BC138-F41C-44BE-93F8-0561A1D6239C}"/>
            </a:ext>
          </a:extLst>
        </xdr:cNvPr>
        <xdr:cNvCxnSpPr/>
      </xdr:nvCxnSpPr>
      <xdr:spPr>
        <a:xfrm>
          <a:off x="11517313"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7" name="テキスト ボックス 626">
          <a:extLst>
            <a:ext uri="{FF2B5EF4-FFF2-40B4-BE49-F238E27FC236}">
              <a16:creationId xmlns:a16="http://schemas.microsoft.com/office/drawing/2014/main" id="{76B48021-9648-424D-8474-7180422D4178}"/>
            </a:ext>
          </a:extLst>
        </xdr:cNvPr>
        <xdr:cNvSpPr txBox="1"/>
      </xdr:nvSpPr>
      <xdr:spPr>
        <a:xfrm>
          <a:off x="11142829"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8" name="直線コネクタ 627">
          <a:extLst>
            <a:ext uri="{FF2B5EF4-FFF2-40B4-BE49-F238E27FC236}">
              <a16:creationId xmlns:a16="http://schemas.microsoft.com/office/drawing/2014/main" id="{8B7308B2-D456-4DF1-A425-10988F387DAC}"/>
            </a:ext>
          </a:extLst>
        </xdr:cNvPr>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9" name="テキスト ボックス 628">
          <a:extLst>
            <a:ext uri="{FF2B5EF4-FFF2-40B4-BE49-F238E27FC236}">
              <a16:creationId xmlns:a16="http://schemas.microsoft.com/office/drawing/2014/main" id="{8C5A5E07-7693-4203-8052-FF863C6A97B7}"/>
            </a:ext>
          </a:extLst>
        </xdr:cNvPr>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0" name="直線コネクタ 629">
          <a:extLst>
            <a:ext uri="{FF2B5EF4-FFF2-40B4-BE49-F238E27FC236}">
              <a16:creationId xmlns:a16="http://schemas.microsoft.com/office/drawing/2014/main" id="{58B2761A-3BD4-4686-A222-85B6DE076EC9}"/>
            </a:ext>
          </a:extLst>
        </xdr:cNvPr>
        <xdr:cNvCxnSpPr/>
      </xdr:nvCxnSpPr>
      <xdr:spPr>
        <a:xfrm>
          <a:off x="11517313"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1" name="テキスト ボックス 630">
          <a:extLst>
            <a:ext uri="{FF2B5EF4-FFF2-40B4-BE49-F238E27FC236}">
              <a16:creationId xmlns:a16="http://schemas.microsoft.com/office/drawing/2014/main" id="{17A7F8E7-E258-42A0-A326-05296D9CAF06}"/>
            </a:ext>
          </a:extLst>
        </xdr:cNvPr>
        <xdr:cNvSpPr txBox="1"/>
      </xdr:nvSpPr>
      <xdr:spPr>
        <a:xfrm>
          <a:off x="11142829"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2" name="直線コネクタ 631">
          <a:extLst>
            <a:ext uri="{FF2B5EF4-FFF2-40B4-BE49-F238E27FC236}">
              <a16:creationId xmlns:a16="http://schemas.microsoft.com/office/drawing/2014/main" id="{21D21290-3B12-4287-99C3-DCBE15DC91D3}"/>
            </a:ext>
          </a:extLst>
        </xdr:cNvPr>
        <xdr:cNvCxnSpPr/>
      </xdr:nvCxnSpPr>
      <xdr:spPr>
        <a:xfrm>
          <a:off x="11517313"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3" name="テキスト ボックス 632">
          <a:extLst>
            <a:ext uri="{FF2B5EF4-FFF2-40B4-BE49-F238E27FC236}">
              <a16:creationId xmlns:a16="http://schemas.microsoft.com/office/drawing/2014/main" id="{7FBE0273-7AA3-48D7-8F0C-2FC7A5D2815B}"/>
            </a:ext>
          </a:extLst>
        </xdr:cNvPr>
        <xdr:cNvSpPr txBox="1"/>
      </xdr:nvSpPr>
      <xdr:spPr>
        <a:xfrm>
          <a:off x="11142829"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a:extLst>
            <a:ext uri="{FF2B5EF4-FFF2-40B4-BE49-F238E27FC236}">
              <a16:creationId xmlns:a16="http://schemas.microsoft.com/office/drawing/2014/main" id="{E16B2CEC-F5EB-4D77-A244-CB94743D19AA}"/>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5" name="テキスト ボックス 634">
          <a:extLst>
            <a:ext uri="{FF2B5EF4-FFF2-40B4-BE49-F238E27FC236}">
              <a16:creationId xmlns:a16="http://schemas.microsoft.com/office/drawing/2014/main" id="{881D026A-4D4F-4A8C-BDDF-F694525D101A}"/>
            </a:ext>
          </a:extLst>
        </xdr:cNvPr>
        <xdr:cNvSpPr txBox="1"/>
      </xdr:nvSpPr>
      <xdr:spPr>
        <a:xfrm>
          <a:off x="11206949"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a:extLst>
            <a:ext uri="{FF2B5EF4-FFF2-40B4-BE49-F238E27FC236}">
              <a16:creationId xmlns:a16="http://schemas.microsoft.com/office/drawing/2014/main" id="{A056E639-8D89-49D5-B2DD-6C2ACCA97277}"/>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637" name="直線コネクタ 636">
          <a:extLst>
            <a:ext uri="{FF2B5EF4-FFF2-40B4-BE49-F238E27FC236}">
              <a16:creationId xmlns:a16="http://schemas.microsoft.com/office/drawing/2014/main" id="{1C6321A7-5A44-4C09-BB74-11170EE6367E}"/>
            </a:ext>
          </a:extLst>
        </xdr:cNvPr>
        <xdr:cNvCxnSpPr/>
      </xdr:nvCxnSpPr>
      <xdr:spPr>
        <a:xfrm flipV="1">
          <a:off x="15104427" y="12801600"/>
          <a:ext cx="0" cy="111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638" name="【消防施設】&#10;有形固定資産減価償却率最小値テキスト">
          <a:extLst>
            <a:ext uri="{FF2B5EF4-FFF2-40B4-BE49-F238E27FC236}">
              <a16:creationId xmlns:a16="http://schemas.microsoft.com/office/drawing/2014/main" id="{4A5E196A-2E97-4318-8F2E-33DA78647361}"/>
            </a:ext>
          </a:extLst>
        </xdr:cNvPr>
        <xdr:cNvSpPr txBox="1"/>
      </xdr:nvSpPr>
      <xdr:spPr>
        <a:xfrm>
          <a:off x="15143163"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639" name="直線コネクタ 638">
          <a:extLst>
            <a:ext uri="{FF2B5EF4-FFF2-40B4-BE49-F238E27FC236}">
              <a16:creationId xmlns:a16="http://schemas.microsoft.com/office/drawing/2014/main" id="{0DC69FAC-1450-48F1-9BCD-6664F6BD1D7D}"/>
            </a:ext>
          </a:extLst>
        </xdr:cNvPr>
        <xdr:cNvCxnSpPr/>
      </xdr:nvCxnSpPr>
      <xdr:spPr>
        <a:xfrm>
          <a:off x="15016163" y="139122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640" name="【消防施設】&#10;有形固定資産減価償却率最大値テキスト">
          <a:extLst>
            <a:ext uri="{FF2B5EF4-FFF2-40B4-BE49-F238E27FC236}">
              <a16:creationId xmlns:a16="http://schemas.microsoft.com/office/drawing/2014/main" id="{32042FA3-55B6-4144-B0C3-6FACA485E681}"/>
            </a:ext>
          </a:extLst>
        </xdr:cNvPr>
        <xdr:cNvSpPr txBox="1"/>
      </xdr:nvSpPr>
      <xdr:spPr>
        <a:xfrm>
          <a:off x="15143163" y="1258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641" name="直線コネクタ 640">
          <a:extLst>
            <a:ext uri="{FF2B5EF4-FFF2-40B4-BE49-F238E27FC236}">
              <a16:creationId xmlns:a16="http://schemas.microsoft.com/office/drawing/2014/main" id="{3B7C5FF1-7BF2-40C7-A78D-C6C4E79DE625}"/>
            </a:ext>
          </a:extLst>
        </xdr:cNvPr>
        <xdr:cNvCxnSpPr/>
      </xdr:nvCxnSpPr>
      <xdr:spPr>
        <a:xfrm>
          <a:off x="15016163" y="128016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642" name="【消防施設】&#10;有形固定資産減価償却率平均値テキスト">
          <a:extLst>
            <a:ext uri="{FF2B5EF4-FFF2-40B4-BE49-F238E27FC236}">
              <a16:creationId xmlns:a16="http://schemas.microsoft.com/office/drawing/2014/main" id="{79A09142-7FF0-461D-A885-C5969BA2CE9C}"/>
            </a:ext>
          </a:extLst>
        </xdr:cNvPr>
        <xdr:cNvSpPr txBox="1"/>
      </xdr:nvSpPr>
      <xdr:spPr>
        <a:xfrm>
          <a:off x="15143163" y="13194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43" name="フローチャート: 判断 642">
          <a:extLst>
            <a:ext uri="{FF2B5EF4-FFF2-40B4-BE49-F238E27FC236}">
              <a16:creationId xmlns:a16="http://schemas.microsoft.com/office/drawing/2014/main" id="{461FDEED-603B-4DEB-A41E-D20E0C1A8C49}"/>
            </a:ext>
          </a:extLst>
        </xdr:cNvPr>
        <xdr:cNvSpPr/>
      </xdr:nvSpPr>
      <xdr:spPr>
        <a:xfrm>
          <a:off x="15054263" y="132156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44" name="フローチャート: 判断 643">
          <a:extLst>
            <a:ext uri="{FF2B5EF4-FFF2-40B4-BE49-F238E27FC236}">
              <a16:creationId xmlns:a16="http://schemas.microsoft.com/office/drawing/2014/main" id="{AEA71273-F97D-48B7-ACDD-6259C0F482A3}"/>
            </a:ext>
          </a:extLst>
        </xdr:cNvPr>
        <xdr:cNvSpPr/>
      </xdr:nvSpPr>
      <xdr:spPr>
        <a:xfrm>
          <a:off x="14273213" y="1318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645" name="フローチャート: 判断 644">
          <a:extLst>
            <a:ext uri="{FF2B5EF4-FFF2-40B4-BE49-F238E27FC236}">
              <a16:creationId xmlns:a16="http://schemas.microsoft.com/office/drawing/2014/main" id="{C021CC72-BC9C-44A1-A676-54CE1FB15EC9}"/>
            </a:ext>
          </a:extLst>
        </xdr:cNvPr>
        <xdr:cNvSpPr/>
      </xdr:nvSpPr>
      <xdr:spPr>
        <a:xfrm>
          <a:off x="13455650" y="131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646" name="フローチャート: 判断 645">
          <a:extLst>
            <a:ext uri="{FF2B5EF4-FFF2-40B4-BE49-F238E27FC236}">
              <a16:creationId xmlns:a16="http://schemas.microsoft.com/office/drawing/2014/main" id="{9AA3431D-EC48-4AD7-8A6B-BFFF5B36EAF4}"/>
            </a:ext>
          </a:extLst>
        </xdr:cNvPr>
        <xdr:cNvSpPr/>
      </xdr:nvSpPr>
      <xdr:spPr>
        <a:xfrm>
          <a:off x="12638088" y="1314894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47" name="フローチャート: 判断 646">
          <a:extLst>
            <a:ext uri="{FF2B5EF4-FFF2-40B4-BE49-F238E27FC236}">
              <a16:creationId xmlns:a16="http://schemas.microsoft.com/office/drawing/2014/main" id="{1ED2AED9-8360-48D3-A07A-4FBD42C2AE2B}"/>
            </a:ext>
          </a:extLst>
        </xdr:cNvPr>
        <xdr:cNvSpPr/>
      </xdr:nvSpPr>
      <xdr:spPr>
        <a:xfrm>
          <a:off x="11806238"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5177649C-DE29-4F94-A956-0F046B8B11C4}"/>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6E10F8C7-5F76-4AA8-9FEF-E4D8A19CD18B}"/>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FA5FA942-CB08-486F-9443-764944C1B8CA}"/>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683C1DB9-851E-48DD-BE3C-629532BA5BAF}"/>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AA01D1C9-8FB0-498D-A4D9-7178D1A57E59}"/>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76836</xdr:rowOff>
    </xdr:from>
    <xdr:to>
      <xdr:col>85</xdr:col>
      <xdr:colOff>177800</xdr:colOff>
      <xdr:row>82</xdr:row>
      <xdr:rowOff>6986</xdr:rowOff>
    </xdr:to>
    <xdr:sp macro="" textlink="">
      <xdr:nvSpPr>
        <xdr:cNvPr id="653" name="楕円 652">
          <a:extLst>
            <a:ext uri="{FF2B5EF4-FFF2-40B4-BE49-F238E27FC236}">
              <a16:creationId xmlns:a16="http://schemas.microsoft.com/office/drawing/2014/main" id="{737E9FC2-DD53-491D-96F8-5C3C00887963}"/>
            </a:ext>
          </a:extLst>
        </xdr:cNvPr>
        <xdr:cNvSpPr/>
      </xdr:nvSpPr>
      <xdr:spPr>
        <a:xfrm>
          <a:off x="15054263" y="1320228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99713</xdr:rowOff>
    </xdr:from>
    <xdr:ext cx="405111" cy="259045"/>
    <xdr:sp macro="" textlink="">
      <xdr:nvSpPr>
        <xdr:cNvPr id="654" name="【消防施設】&#10;有形固定資産減価償却率該当値テキスト">
          <a:extLst>
            <a:ext uri="{FF2B5EF4-FFF2-40B4-BE49-F238E27FC236}">
              <a16:creationId xmlns:a16="http://schemas.microsoft.com/office/drawing/2014/main" id="{473A9F42-9982-4DB7-8EE2-B44094D8E73F}"/>
            </a:ext>
          </a:extLst>
        </xdr:cNvPr>
        <xdr:cNvSpPr txBox="1"/>
      </xdr:nvSpPr>
      <xdr:spPr>
        <a:xfrm>
          <a:off x="15143163" y="1306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36830</xdr:rowOff>
    </xdr:from>
    <xdr:to>
      <xdr:col>81</xdr:col>
      <xdr:colOff>101600</xdr:colOff>
      <xdr:row>80</xdr:row>
      <xdr:rowOff>138430</xdr:rowOff>
    </xdr:to>
    <xdr:sp macro="" textlink="">
      <xdr:nvSpPr>
        <xdr:cNvPr id="655" name="楕円 654">
          <a:extLst>
            <a:ext uri="{FF2B5EF4-FFF2-40B4-BE49-F238E27FC236}">
              <a16:creationId xmlns:a16="http://schemas.microsoft.com/office/drawing/2014/main" id="{AA2F78B2-27B1-4450-8C5A-C70A79E2EDF5}"/>
            </a:ext>
          </a:extLst>
        </xdr:cNvPr>
        <xdr:cNvSpPr/>
      </xdr:nvSpPr>
      <xdr:spPr>
        <a:xfrm>
          <a:off x="14273213"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87630</xdr:rowOff>
    </xdr:from>
    <xdr:to>
      <xdr:col>85</xdr:col>
      <xdr:colOff>127000</xdr:colOff>
      <xdr:row>81</xdr:row>
      <xdr:rowOff>127636</xdr:rowOff>
    </xdr:to>
    <xdr:cxnSp macro="">
      <xdr:nvCxnSpPr>
        <xdr:cNvPr id="656" name="直線コネクタ 655">
          <a:extLst>
            <a:ext uri="{FF2B5EF4-FFF2-40B4-BE49-F238E27FC236}">
              <a16:creationId xmlns:a16="http://schemas.microsoft.com/office/drawing/2014/main" id="{8BE04DD6-97EA-4836-AEE7-8940E3879B09}"/>
            </a:ext>
          </a:extLst>
        </xdr:cNvPr>
        <xdr:cNvCxnSpPr/>
      </xdr:nvCxnSpPr>
      <xdr:spPr>
        <a:xfrm>
          <a:off x="14324013" y="13051155"/>
          <a:ext cx="78105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160655</xdr:rowOff>
    </xdr:from>
    <xdr:to>
      <xdr:col>76</xdr:col>
      <xdr:colOff>165100</xdr:colOff>
      <xdr:row>80</xdr:row>
      <xdr:rowOff>90805</xdr:rowOff>
    </xdr:to>
    <xdr:sp macro="" textlink="">
      <xdr:nvSpPr>
        <xdr:cNvPr id="657" name="楕円 656">
          <a:extLst>
            <a:ext uri="{FF2B5EF4-FFF2-40B4-BE49-F238E27FC236}">
              <a16:creationId xmlns:a16="http://schemas.microsoft.com/office/drawing/2014/main" id="{67C1863C-7E37-4794-AF9A-8F503FA733CB}"/>
            </a:ext>
          </a:extLst>
        </xdr:cNvPr>
        <xdr:cNvSpPr/>
      </xdr:nvSpPr>
      <xdr:spPr>
        <a:xfrm>
          <a:off x="13455650" y="129622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40005</xdr:rowOff>
    </xdr:from>
    <xdr:to>
      <xdr:col>81</xdr:col>
      <xdr:colOff>50800</xdr:colOff>
      <xdr:row>80</xdr:row>
      <xdr:rowOff>87630</xdr:rowOff>
    </xdr:to>
    <xdr:cxnSp macro="">
      <xdr:nvCxnSpPr>
        <xdr:cNvPr id="658" name="直線コネクタ 657">
          <a:extLst>
            <a:ext uri="{FF2B5EF4-FFF2-40B4-BE49-F238E27FC236}">
              <a16:creationId xmlns:a16="http://schemas.microsoft.com/office/drawing/2014/main" id="{27306438-F2AB-45F3-BEC9-7A4C09B4A506}"/>
            </a:ext>
          </a:extLst>
        </xdr:cNvPr>
        <xdr:cNvCxnSpPr/>
      </xdr:nvCxnSpPr>
      <xdr:spPr>
        <a:xfrm>
          <a:off x="13506450" y="13003530"/>
          <a:ext cx="817563"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114936</xdr:rowOff>
    </xdr:from>
    <xdr:to>
      <xdr:col>72</xdr:col>
      <xdr:colOff>38100</xdr:colOff>
      <xdr:row>80</xdr:row>
      <xdr:rowOff>45086</xdr:rowOff>
    </xdr:to>
    <xdr:sp macro="" textlink="">
      <xdr:nvSpPr>
        <xdr:cNvPr id="659" name="楕円 658">
          <a:extLst>
            <a:ext uri="{FF2B5EF4-FFF2-40B4-BE49-F238E27FC236}">
              <a16:creationId xmlns:a16="http://schemas.microsoft.com/office/drawing/2014/main" id="{E06AE061-BD89-4B8D-A485-C6EE667B8C1E}"/>
            </a:ext>
          </a:extLst>
        </xdr:cNvPr>
        <xdr:cNvSpPr/>
      </xdr:nvSpPr>
      <xdr:spPr>
        <a:xfrm>
          <a:off x="12638088" y="12916536"/>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165736</xdr:rowOff>
    </xdr:from>
    <xdr:to>
      <xdr:col>76</xdr:col>
      <xdr:colOff>114300</xdr:colOff>
      <xdr:row>80</xdr:row>
      <xdr:rowOff>40005</xdr:rowOff>
    </xdr:to>
    <xdr:cxnSp macro="">
      <xdr:nvCxnSpPr>
        <xdr:cNvPr id="660" name="直線コネクタ 659">
          <a:extLst>
            <a:ext uri="{FF2B5EF4-FFF2-40B4-BE49-F238E27FC236}">
              <a16:creationId xmlns:a16="http://schemas.microsoft.com/office/drawing/2014/main" id="{1F2F2A31-1251-464E-B398-CC56BC36DF17}"/>
            </a:ext>
          </a:extLst>
        </xdr:cNvPr>
        <xdr:cNvCxnSpPr/>
      </xdr:nvCxnSpPr>
      <xdr:spPr>
        <a:xfrm>
          <a:off x="12688888" y="12962573"/>
          <a:ext cx="817562"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63500</xdr:rowOff>
    </xdr:from>
    <xdr:to>
      <xdr:col>67</xdr:col>
      <xdr:colOff>101600</xdr:colOff>
      <xdr:row>79</xdr:row>
      <xdr:rowOff>165100</xdr:rowOff>
    </xdr:to>
    <xdr:sp macro="" textlink="">
      <xdr:nvSpPr>
        <xdr:cNvPr id="661" name="楕円 660">
          <a:extLst>
            <a:ext uri="{FF2B5EF4-FFF2-40B4-BE49-F238E27FC236}">
              <a16:creationId xmlns:a16="http://schemas.microsoft.com/office/drawing/2014/main" id="{16C927D6-7F5D-4066-A852-B90CB267170F}"/>
            </a:ext>
          </a:extLst>
        </xdr:cNvPr>
        <xdr:cNvSpPr/>
      </xdr:nvSpPr>
      <xdr:spPr>
        <a:xfrm>
          <a:off x="11806238" y="1286510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114300</xdr:rowOff>
    </xdr:from>
    <xdr:to>
      <xdr:col>71</xdr:col>
      <xdr:colOff>177800</xdr:colOff>
      <xdr:row>79</xdr:row>
      <xdr:rowOff>165736</xdr:rowOff>
    </xdr:to>
    <xdr:cxnSp macro="">
      <xdr:nvCxnSpPr>
        <xdr:cNvPr id="662" name="直線コネクタ 661">
          <a:extLst>
            <a:ext uri="{FF2B5EF4-FFF2-40B4-BE49-F238E27FC236}">
              <a16:creationId xmlns:a16="http://schemas.microsoft.com/office/drawing/2014/main" id="{582257D2-3F74-4D03-93C5-A24E079D4791}"/>
            </a:ext>
          </a:extLst>
        </xdr:cNvPr>
        <xdr:cNvCxnSpPr/>
      </xdr:nvCxnSpPr>
      <xdr:spPr>
        <a:xfrm>
          <a:off x="11857038" y="12915900"/>
          <a:ext cx="83185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663" name="n_1aveValue【消防施設】&#10;有形固定資産減価償却率">
          <a:extLst>
            <a:ext uri="{FF2B5EF4-FFF2-40B4-BE49-F238E27FC236}">
              <a16:creationId xmlns:a16="http://schemas.microsoft.com/office/drawing/2014/main" id="{0FA7CC1F-ACE9-47DB-99CF-2BD68DCAF0D0}"/>
            </a:ext>
          </a:extLst>
        </xdr:cNvPr>
        <xdr:cNvSpPr txBox="1"/>
      </xdr:nvSpPr>
      <xdr:spPr>
        <a:xfrm>
          <a:off x="14123044" y="1327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664" name="n_2aveValue【消防施設】&#10;有形固定資産減価償却率">
          <a:extLst>
            <a:ext uri="{FF2B5EF4-FFF2-40B4-BE49-F238E27FC236}">
              <a16:creationId xmlns:a16="http://schemas.microsoft.com/office/drawing/2014/main" id="{B3C215C5-BF7B-442A-AF60-8965194EA920}"/>
            </a:ext>
          </a:extLst>
        </xdr:cNvPr>
        <xdr:cNvSpPr txBox="1"/>
      </xdr:nvSpPr>
      <xdr:spPr>
        <a:xfrm>
          <a:off x="13318182"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665" name="n_3aveValue【消防施設】&#10;有形固定資産減価償却率">
          <a:extLst>
            <a:ext uri="{FF2B5EF4-FFF2-40B4-BE49-F238E27FC236}">
              <a16:creationId xmlns:a16="http://schemas.microsoft.com/office/drawing/2014/main" id="{AC8734F9-6342-4402-B78C-A48063C3DDC9}"/>
            </a:ext>
          </a:extLst>
        </xdr:cNvPr>
        <xdr:cNvSpPr txBox="1"/>
      </xdr:nvSpPr>
      <xdr:spPr>
        <a:xfrm>
          <a:off x="12500619"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666" name="n_4aveValue【消防施設】&#10;有形固定資産減価償却率">
          <a:extLst>
            <a:ext uri="{FF2B5EF4-FFF2-40B4-BE49-F238E27FC236}">
              <a16:creationId xmlns:a16="http://schemas.microsoft.com/office/drawing/2014/main" id="{E2ED2F3E-74E9-4E08-B8B9-D468E8306A41}"/>
            </a:ext>
          </a:extLst>
        </xdr:cNvPr>
        <xdr:cNvSpPr txBox="1"/>
      </xdr:nvSpPr>
      <xdr:spPr>
        <a:xfrm>
          <a:off x="11668769"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154957</xdr:rowOff>
    </xdr:from>
    <xdr:ext cx="405111" cy="259045"/>
    <xdr:sp macro="" textlink="">
      <xdr:nvSpPr>
        <xdr:cNvPr id="667" name="n_1mainValue【消防施設】&#10;有形固定資産減価償却率">
          <a:extLst>
            <a:ext uri="{FF2B5EF4-FFF2-40B4-BE49-F238E27FC236}">
              <a16:creationId xmlns:a16="http://schemas.microsoft.com/office/drawing/2014/main" id="{3CB504B6-22CA-4572-ABDA-795DFF3651D9}"/>
            </a:ext>
          </a:extLst>
        </xdr:cNvPr>
        <xdr:cNvSpPr txBox="1"/>
      </xdr:nvSpPr>
      <xdr:spPr>
        <a:xfrm>
          <a:off x="14123044" y="1279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107332</xdr:rowOff>
    </xdr:from>
    <xdr:ext cx="405111" cy="259045"/>
    <xdr:sp macro="" textlink="">
      <xdr:nvSpPr>
        <xdr:cNvPr id="668" name="n_2mainValue【消防施設】&#10;有形固定資産減価償却率">
          <a:extLst>
            <a:ext uri="{FF2B5EF4-FFF2-40B4-BE49-F238E27FC236}">
              <a16:creationId xmlns:a16="http://schemas.microsoft.com/office/drawing/2014/main" id="{C438FC0A-7DE6-440E-8DA6-21157A7FF9E9}"/>
            </a:ext>
          </a:extLst>
        </xdr:cNvPr>
        <xdr:cNvSpPr txBox="1"/>
      </xdr:nvSpPr>
      <xdr:spPr>
        <a:xfrm>
          <a:off x="13318182" y="1274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61613</xdr:rowOff>
    </xdr:from>
    <xdr:ext cx="405111" cy="259045"/>
    <xdr:sp macro="" textlink="">
      <xdr:nvSpPr>
        <xdr:cNvPr id="669" name="n_3mainValue【消防施設】&#10;有形固定資産減価償却率">
          <a:extLst>
            <a:ext uri="{FF2B5EF4-FFF2-40B4-BE49-F238E27FC236}">
              <a16:creationId xmlns:a16="http://schemas.microsoft.com/office/drawing/2014/main" id="{C0D641F8-C780-4421-9D4B-10F936844B66}"/>
            </a:ext>
          </a:extLst>
        </xdr:cNvPr>
        <xdr:cNvSpPr txBox="1"/>
      </xdr:nvSpPr>
      <xdr:spPr>
        <a:xfrm>
          <a:off x="12500619" y="1270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10177</xdr:rowOff>
    </xdr:from>
    <xdr:ext cx="405111" cy="259045"/>
    <xdr:sp macro="" textlink="">
      <xdr:nvSpPr>
        <xdr:cNvPr id="670" name="n_4mainValue【消防施設】&#10;有形固定資産減価償却率">
          <a:extLst>
            <a:ext uri="{FF2B5EF4-FFF2-40B4-BE49-F238E27FC236}">
              <a16:creationId xmlns:a16="http://schemas.microsoft.com/office/drawing/2014/main" id="{411040A7-32CA-4617-8927-20DE0BA45B8C}"/>
            </a:ext>
          </a:extLst>
        </xdr:cNvPr>
        <xdr:cNvSpPr txBox="1"/>
      </xdr:nvSpPr>
      <xdr:spPr>
        <a:xfrm>
          <a:off x="11668769" y="1264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C0210BB8-663D-4CD3-9F5D-605B3472178B}"/>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94DB89CA-B10A-429E-91AE-B2370CF8FBBB}"/>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A8404C72-A70E-4CAF-A2CF-D68B403A9517}"/>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2C3B4AB4-E89D-4E97-B73E-FD2C3D8DE4A2}"/>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70EB1CC7-4CE3-496A-BFD2-BB80C220E054}"/>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0C9719A9-9758-4CB1-BB15-26CB94E6967F}"/>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90FBF65B-575C-4EA1-88D7-5D1A5F922DA6}"/>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B227EF2B-59BC-42A5-AEF4-7B6C820E85C6}"/>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0C412023-27FD-4AC7-9FDE-6673DA4147F4}"/>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6DD1C00F-C35C-4199-A78C-8BB64162A1A3}"/>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a:extLst>
            <a:ext uri="{FF2B5EF4-FFF2-40B4-BE49-F238E27FC236}">
              <a16:creationId xmlns:a16="http://schemas.microsoft.com/office/drawing/2014/main" id="{8B7C5DBE-418F-4916-BAC6-3F92B04ADBC8}"/>
            </a:ext>
          </a:extLst>
        </xdr:cNvPr>
        <xdr:cNvCxnSpPr/>
      </xdr:nvCxnSpPr>
      <xdr:spPr>
        <a:xfrm>
          <a:off x="1691640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a:extLst>
            <a:ext uri="{FF2B5EF4-FFF2-40B4-BE49-F238E27FC236}">
              <a16:creationId xmlns:a16="http://schemas.microsoft.com/office/drawing/2014/main" id="{9079989A-3692-4A25-91FB-321C32F41F99}"/>
            </a:ext>
          </a:extLst>
        </xdr:cNvPr>
        <xdr:cNvSpPr txBox="1"/>
      </xdr:nvSpPr>
      <xdr:spPr>
        <a:xfrm>
          <a:off x="1649208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a:extLst>
            <a:ext uri="{FF2B5EF4-FFF2-40B4-BE49-F238E27FC236}">
              <a16:creationId xmlns:a16="http://schemas.microsoft.com/office/drawing/2014/main" id="{ECB89A0C-D44F-4A49-B32C-A5DA540D1786}"/>
            </a:ext>
          </a:extLst>
        </xdr:cNvPr>
        <xdr:cNvCxnSpPr/>
      </xdr:nvCxnSpPr>
      <xdr:spPr>
        <a:xfrm>
          <a:off x="1691640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a:extLst>
            <a:ext uri="{FF2B5EF4-FFF2-40B4-BE49-F238E27FC236}">
              <a16:creationId xmlns:a16="http://schemas.microsoft.com/office/drawing/2014/main" id="{5B4DE6EC-391A-44A3-A7B4-535492343F4A}"/>
            </a:ext>
          </a:extLst>
        </xdr:cNvPr>
        <xdr:cNvSpPr txBox="1"/>
      </xdr:nvSpPr>
      <xdr:spPr>
        <a:xfrm>
          <a:off x="16492084"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707CD5FA-9A65-4AE5-9DBC-94C2098221B8}"/>
            </a:ext>
          </a:extLst>
        </xdr:cNvPr>
        <xdr:cNvCxnSpPr/>
      </xdr:nvCxnSpPr>
      <xdr:spPr>
        <a:xfrm>
          <a:off x="1691640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a:extLst>
            <a:ext uri="{FF2B5EF4-FFF2-40B4-BE49-F238E27FC236}">
              <a16:creationId xmlns:a16="http://schemas.microsoft.com/office/drawing/2014/main" id="{C1F6C764-1239-474A-83FE-D06231C74E78}"/>
            </a:ext>
          </a:extLst>
        </xdr:cNvPr>
        <xdr:cNvSpPr txBox="1"/>
      </xdr:nvSpPr>
      <xdr:spPr>
        <a:xfrm>
          <a:off x="16492084"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a:extLst>
            <a:ext uri="{FF2B5EF4-FFF2-40B4-BE49-F238E27FC236}">
              <a16:creationId xmlns:a16="http://schemas.microsoft.com/office/drawing/2014/main" id="{199AE566-2DA5-4402-B88E-E42D63CFD2CE}"/>
            </a:ext>
          </a:extLst>
        </xdr:cNvPr>
        <xdr:cNvCxnSpPr/>
      </xdr:nvCxnSpPr>
      <xdr:spPr>
        <a:xfrm>
          <a:off x="1691640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a:extLst>
            <a:ext uri="{FF2B5EF4-FFF2-40B4-BE49-F238E27FC236}">
              <a16:creationId xmlns:a16="http://schemas.microsoft.com/office/drawing/2014/main" id="{49E80307-4409-42EC-84F1-A41DEA296F26}"/>
            </a:ext>
          </a:extLst>
        </xdr:cNvPr>
        <xdr:cNvSpPr txBox="1"/>
      </xdr:nvSpPr>
      <xdr:spPr>
        <a:xfrm>
          <a:off x="16492084"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a:extLst>
            <a:ext uri="{FF2B5EF4-FFF2-40B4-BE49-F238E27FC236}">
              <a16:creationId xmlns:a16="http://schemas.microsoft.com/office/drawing/2014/main" id="{7C18E086-31C0-4D4B-9CEE-1E05CA8A110D}"/>
            </a:ext>
          </a:extLst>
        </xdr:cNvPr>
        <xdr:cNvCxnSpPr/>
      </xdr:nvCxnSpPr>
      <xdr:spPr>
        <a:xfrm>
          <a:off x="1691640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a:extLst>
            <a:ext uri="{FF2B5EF4-FFF2-40B4-BE49-F238E27FC236}">
              <a16:creationId xmlns:a16="http://schemas.microsoft.com/office/drawing/2014/main" id="{F2B8DFD6-0261-4F09-9E19-C218F4DE03EF}"/>
            </a:ext>
          </a:extLst>
        </xdr:cNvPr>
        <xdr:cNvSpPr txBox="1"/>
      </xdr:nvSpPr>
      <xdr:spPr>
        <a:xfrm>
          <a:off x="16492084"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93C9514C-EEDC-4AD7-A416-453569089AB3}"/>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E02B6268-155B-4EE6-8C00-DFB602FAFA85}"/>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7F8A86A8-1972-445A-8C8C-239693078CD7}"/>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694" name="直線コネクタ 693">
          <a:extLst>
            <a:ext uri="{FF2B5EF4-FFF2-40B4-BE49-F238E27FC236}">
              <a16:creationId xmlns:a16="http://schemas.microsoft.com/office/drawing/2014/main" id="{BC9C4EA5-85CA-4736-8F95-D73710125B40}"/>
            </a:ext>
          </a:extLst>
        </xdr:cNvPr>
        <xdr:cNvCxnSpPr/>
      </xdr:nvCxnSpPr>
      <xdr:spPr>
        <a:xfrm flipV="1">
          <a:off x="20503514" y="12623800"/>
          <a:ext cx="0" cy="131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95" name="【消防施設】&#10;一人当たり面積最小値テキスト">
          <a:extLst>
            <a:ext uri="{FF2B5EF4-FFF2-40B4-BE49-F238E27FC236}">
              <a16:creationId xmlns:a16="http://schemas.microsoft.com/office/drawing/2014/main" id="{6DFEDB16-5D94-4F1C-BC85-B5D76F3AC47D}"/>
            </a:ext>
          </a:extLst>
        </xdr:cNvPr>
        <xdr:cNvSpPr txBox="1"/>
      </xdr:nvSpPr>
      <xdr:spPr>
        <a:xfrm>
          <a:off x="20542250" y="1393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96" name="直線コネクタ 695">
          <a:extLst>
            <a:ext uri="{FF2B5EF4-FFF2-40B4-BE49-F238E27FC236}">
              <a16:creationId xmlns:a16="http://schemas.microsoft.com/office/drawing/2014/main" id="{EF7DAC4A-34C5-4351-A7CD-24E562882AF0}"/>
            </a:ext>
          </a:extLst>
        </xdr:cNvPr>
        <xdr:cNvCxnSpPr/>
      </xdr:nvCxnSpPr>
      <xdr:spPr>
        <a:xfrm>
          <a:off x="20429538" y="139350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697" name="【消防施設】&#10;一人当たり面積最大値テキスト">
          <a:extLst>
            <a:ext uri="{FF2B5EF4-FFF2-40B4-BE49-F238E27FC236}">
              <a16:creationId xmlns:a16="http://schemas.microsoft.com/office/drawing/2014/main" id="{E2AE73DA-44A9-4171-BE95-B716E48AE09D}"/>
            </a:ext>
          </a:extLst>
        </xdr:cNvPr>
        <xdr:cNvSpPr txBox="1"/>
      </xdr:nvSpPr>
      <xdr:spPr>
        <a:xfrm>
          <a:off x="20542250" y="1240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698" name="直線コネクタ 697">
          <a:extLst>
            <a:ext uri="{FF2B5EF4-FFF2-40B4-BE49-F238E27FC236}">
              <a16:creationId xmlns:a16="http://schemas.microsoft.com/office/drawing/2014/main" id="{A79E1D6E-945B-457E-9597-577E9C47F01C}"/>
            </a:ext>
          </a:extLst>
        </xdr:cNvPr>
        <xdr:cNvCxnSpPr/>
      </xdr:nvCxnSpPr>
      <xdr:spPr>
        <a:xfrm>
          <a:off x="20429538" y="126238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9" name="【消防施設】&#10;一人当たり面積平均値テキスト">
          <a:extLst>
            <a:ext uri="{FF2B5EF4-FFF2-40B4-BE49-F238E27FC236}">
              <a16:creationId xmlns:a16="http://schemas.microsoft.com/office/drawing/2014/main" id="{CFABCA9A-CA49-412A-8390-67FD5BB03F46}"/>
            </a:ext>
          </a:extLst>
        </xdr:cNvPr>
        <xdr:cNvSpPr txBox="1"/>
      </xdr:nvSpPr>
      <xdr:spPr>
        <a:xfrm>
          <a:off x="20542250" y="13392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00" name="フローチャート: 判断 699">
          <a:extLst>
            <a:ext uri="{FF2B5EF4-FFF2-40B4-BE49-F238E27FC236}">
              <a16:creationId xmlns:a16="http://schemas.microsoft.com/office/drawing/2014/main" id="{FD54F474-B932-495E-A92F-9A94D27E3305}"/>
            </a:ext>
          </a:extLst>
        </xdr:cNvPr>
        <xdr:cNvSpPr/>
      </xdr:nvSpPr>
      <xdr:spPr>
        <a:xfrm>
          <a:off x="20453350" y="13414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01" name="フローチャート: 判断 700">
          <a:extLst>
            <a:ext uri="{FF2B5EF4-FFF2-40B4-BE49-F238E27FC236}">
              <a16:creationId xmlns:a16="http://schemas.microsoft.com/office/drawing/2014/main" id="{5B582828-43AE-4A77-8632-FDAF68FEE68D}"/>
            </a:ext>
          </a:extLst>
        </xdr:cNvPr>
        <xdr:cNvSpPr/>
      </xdr:nvSpPr>
      <xdr:spPr>
        <a:xfrm>
          <a:off x="19686588" y="1341437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02" name="フローチャート: 判断 701">
          <a:extLst>
            <a:ext uri="{FF2B5EF4-FFF2-40B4-BE49-F238E27FC236}">
              <a16:creationId xmlns:a16="http://schemas.microsoft.com/office/drawing/2014/main" id="{26A80E91-6E14-4775-BD85-09ABB7F29CDF}"/>
            </a:ext>
          </a:extLst>
        </xdr:cNvPr>
        <xdr:cNvSpPr/>
      </xdr:nvSpPr>
      <xdr:spPr>
        <a:xfrm>
          <a:off x="18854738" y="134270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3" name="フローチャート: 判断 702">
          <a:extLst>
            <a:ext uri="{FF2B5EF4-FFF2-40B4-BE49-F238E27FC236}">
              <a16:creationId xmlns:a16="http://schemas.microsoft.com/office/drawing/2014/main" id="{3C68A950-EDD6-460E-885C-9A2FFD7A8F22}"/>
            </a:ext>
          </a:extLst>
        </xdr:cNvPr>
        <xdr:cNvSpPr/>
      </xdr:nvSpPr>
      <xdr:spPr>
        <a:xfrm>
          <a:off x="18037175" y="133889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4" name="フローチャート: 判断 703">
          <a:extLst>
            <a:ext uri="{FF2B5EF4-FFF2-40B4-BE49-F238E27FC236}">
              <a16:creationId xmlns:a16="http://schemas.microsoft.com/office/drawing/2014/main" id="{EF13513A-D963-403F-9897-5DAB8F60F77B}"/>
            </a:ext>
          </a:extLst>
        </xdr:cNvPr>
        <xdr:cNvSpPr/>
      </xdr:nvSpPr>
      <xdr:spPr>
        <a:xfrm>
          <a:off x="17219613" y="13447712"/>
          <a:ext cx="8731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AF5EC849-713E-43F3-BBA6-30DEAF31AE00}"/>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153B8709-5779-46E7-8F88-905C17C76B65}"/>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9D3C22CC-2B97-4BF7-9FB3-1E0F6F37ED74}"/>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F527834E-9790-40BC-A40F-2DE773A8F7C2}"/>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546F7DC5-3C7E-4096-B697-9B32A2B44ED1}"/>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31750</xdr:rowOff>
    </xdr:from>
    <xdr:to>
      <xdr:col>116</xdr:col>
      <xdr:colOff>114300</xdr:colOff>
      <xdr:row>81</xdr:row>
      <xdr:rowOff>133350</xdr:rowOff>
    </xdr:to>
    <xdr:sp macro="" textlink="">
      <xdr:nvSpPr>
        <xdr:cNvPr id="710" name="楕円 709">
          <a:extLst>
            <a:ext uri="{FF2B5EF4-FFF2-40B4-BE49-F238E27FC236}">
              <a16:creationId xmlns:a16="http://schemas.microsoft.com/office/drawing/2014/main" id="{0E28206B-766F-47A4-A49D-957DD3AE9953}"/>
            </a:ext>
          </a:extLst>
        </xdr:cNvPr>
        <xdr:cNvSpPr/>
      </xdr:nvSpPr>
      <xdr:spPr>
        <a:xfrm>
          <a:off x="2045335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54627</xdr:rowOff>
    </xdr:from>
    <xdr:ext cx="469744" cy="259045"/>
    <xdr:sp macro="" textlink="">
      <xdr:nvSpPr>
        <xdr:cNvPr id="711" name="【消防施設】&#10;一人当たり面積該当値テキスト">
          <a:extLst>
            <a:ext uri="{FF2B5EF4-FFF2-40B4-BE49-F238E27FC236}">
              <a16:creationId xmlns:a16="http://schemas.microsoft.com/office/drawing/2014/main" id="{6F2570C0-E848-45A8-8FE4-4D4386537FBC}"/>
            </a:ext>
          </a:extLst>
        </xdr:cNvPr>
        <xdr:cNvSpPr txBox="1"/>
      </xdr:nvSpPr>
      <xdr:spPr>
        <a:xfrm>
          <a:off x="20542250"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31750</xdr:rowOff>
    </xdr:from>
    <xdr:to>
      <xdr:col>112</xdr:col>
      <xdr:colOff>38100</xdr:colOff>
      <xdr:row>81</xdr:row>
      <xdr:rowOff>133350</xdr:rowOff>
    </xdr:to>
    <xdr:sp macro="" textlink="">
      <xdr:nvSpPr>
        <xdr:cNvPr id="712" name="楕円 711">
          <a:extLst>
            <a:ext uri="{FF2B5EF4-FFF2-40B4-BE49-F238E27FC236}">
              <a16:creationId xmlns:a16="http://schemas.microsoft.com/office/drawing/2014/main" id="{413CC6EE-0026-499F-AF7A-D6968EC8C6E2}"/>
            </a:ext>
          </a:extLst>
        </xdr:cNvPr>
        <xdr:cNvSpPr/>
      </xdr:nvSpPr>
      <xdr:spPr>
        <a:xfrm>
          <a:off x="19686588" y="1315720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82550</xdr:rowOff>
    </xdr:from>
    <xdr:to>
      <xdr:col>116</xdr:col>
      <xdr:colOff>63500</xdr:colOff>
      <xdr:row>81</xdr:row>
      <xdr:rowOff>82550</xdr:rowOff>
    </xdr:to>
    <xdr:cxnSp macro="">
      <xdr:nvCxnSpPr>
        <xdr:cNvPr id="713" name="直線コネクタ 712">
          <a:extLst>
            <a:ext uri="{FF2B5EF4-FFF2-40B4-BE49-F238E27FC236}">
              <a16:creationId xmlns:a16="http://schemas.microsoft.com/office/drawing/2014/main" id="{718C5C7B-0A76-40BC-913C-4DD2E1615827}"/>
            </a:ext>
          </a:extLst>
        </xdr:cNvPr>
        <xdr:cNvCxnSpPr/>
      </xdr:nvCxnSpPr>
      <xdr:spPr>
        <a:xfrm>
          <a:off x="19737388" y="13208000"/>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714" name="楕円 713">
          <a:extLst>
            <a:ext uri="{FF2B5EF4-FFF2-40B4-BE49-F238E27FC236}">
              <a16:creationId xmlns:a16="http://schemas.microsoft.com/office/drawing/2014/main" id="{3B244E64-18B8-4CA2-81A7-53E88E37C6C9}"/>
            </a:ext>
          </a:extLst>
        </xdr:cNvPr>
        <xdr:cNvSpPr/>
      </xdr:nvSpPr>
      <xdr:spPr>
        <a:xfrm>
          <a:off x="18854738"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82550</xdr:rowOff>
    </xdr:from>
    <xdr:to>
      <xdr:col>111</xdr:col>
      <xdr:colOff>177800</xdr:colOff>
      <xdr:row>81</xdr:row>
      <xdr:rowOff>95250</xdr:rowOff>
    </xdr:to>
    <xdr:cxnSp macro="">
      <xdr:nvCxnSpPr>
        <xdr:cNvPr id="715" name="直線コネクタ 714">
          <a:extLst>
            <a:ext uri="{FF2B5EF4-FFF2-40B4-BE49-F238E27FC236}">
              <a16:creationId xmlns:a16="http://schemas.microsoft.com/office/drawing/2014/main" id="{09209D6C-8938-4534-94B6-04984311D3AC}"/>
            </a:ext>
          </a:extLst>
        </xdr:cNvPr>
        <xdr:cNvCxnSpPr/>
      </xdr:nvCxnSpPr>
      <xdr:spPr>
        <a:xfrm flipV="1">
          <a:off x="18905538" y="13208000"/>
          <a:ext cx="8318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57150</xdr:rowOff>
    </xdr:from>
    <xdr:to>
      <xdr:col>102</xdr:col>
      <xdr:colOff>165100</xdr:colOff>
      <xdr:row>81</xdr:row>
      <xdr:rowOff>158750</xdr:rowOff>
    </xdr:to>
    <xdr:sp macro="" textlink="">
      <xdr:nvSpPr>
        <xdr:cNvPr id="716" name="楕円 715">
          <a:extLst>
            <a:ext uri="{FF2B5EF4-FFF2-40B4-BE49-F238E27FC236}">
              <a16:creationId xmlns:a16="http://schemas.microsoft.com/office/drawing/2014/main" id="{2B41E182-25AB-4EFD-9F94-795DC5F5222B}"/>
            </a:ext>
          </a:extLst>
        </xdr:cNvPr>
        <xdr:cNvSpPr/>
      </xdr:nvSpPr>
      <xdr:spPr>
        <a:xfrm>
          <a:off x="18037175"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107950</xdr:rowOff>
    </xdr:to>
    <xdr:cxnSp macro="">
      <xdr:nvCxnSpPr>
        <xdr:cNvPr id="717" name="直線コネクタ 716">
          <a:extLst>
            <a:ext uri="{FF2B5EF4-FFF2-40B4-BE49-F238E27FC236}">
              <a16:creationId xmlns:a16="http://schemas.microsoft.com/office/drawing/2014/main" id="{AB52DC12-A9EC-4976-B322-0E8470A09C52}"/>
            </a:ext>
          </a:extLst>
        </xdr:cNvPr>
        <xdr:cNvCxnSpPr/>
      </xdr:nvCxnSpPr>
      <xdr:spPr>
        <a:xfrm flipV="1">
          <a:off x="18087975" y="13220700"/>
          <a:ext cx="817563"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82550</xdr:rowOff>
    </xdr:from>
    <xdr:to>
      <xdr:col>98</xdr:col>
      <xdr:colOff>38100</xdr:colOff>
      <xdr:row>82</xdr:row>
      <xdr:rowOff>12700</xdr:rowOff>
    </xdr:to>
    <xdr:sp macro="" textlink="">
      <xdr:nvSpPr>
        <xdr:cNvPr id="718" name="楕円 717">
          <a:extLst>
            <a:ext uri="{FF2B5EF4-FFF2-40B4-BE49-F238E27FC236}">
              <a16:creationId xmlns:a16="http://schemas.microsoft.com/office/drawing/2014/main" id="{2D015C86-89C7-4542-95E1-B2BFAE17EC2B}"/>
            </a:ext>
          </a:extLst>
        </xdr:cNvPr>
        <xdr:cNvSpPr/>
      </xdr:nvSpPr>
      <xdr:spPr>
        <a:xfrm>
          <a:off x="17219613" y="1320800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107950</xdr:rowOff>
    </xdr:from>
    <xdr:to>
      <xdr:col>102</xdr:col>
      <xdr:colOff>114300</xdr:colOff>
      <xdr:row>81</xdr:row>
      <xdr:rowOff>133350</xdr:rowOff>
    </xdr:to>
    <xdr:cxnSp macro="">
      <xdr:nvCxnSpPr>
        <xdr:cNvPr id="719" name="直線コネクタ 718">
          <a:extLst>
            <a:ext uri="{FF2B5EF4-FFF2-40B4-BE49-F238E27FC236}">
              <a16:creationId xmlns:a16="http://schemas.microsoft.com/office/drawing/2014/main" id="{5EEE78CE-50D8-4836-AFB4-D6351FBDEA38}"/>
            </a:ext>
          </a:extLst>
        </xdr:cNvPr>
        <xdr:cNvCxnSpPr/>
      </xdr:nvCxnSpPr>
      <xdr:spPr>
        <a:xfrm flipV="1">
          <a:off x="17270413" y="13233400"/>
          <a:ext cx="817562"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20" name="n_1aveValue【消防施設】&#10;一人当たり面積">
          <a:extLst>
            <a:ext uri="{FF2B5EF4-FFF2-40B4-BE49-F238E27FC236}">
              <a16:creationId xmlns:a16="http://schemas.microsoft.com/office/drawing/2014/main" id="{44EB6065-A3FB-4612-B629-C8ABB983B615}"/>
            </a:ext>
          </a:extLst>
        </xdr:cNvPr>
        <xdr:cNvSpPr txBox="1"/>
      </xdr:nvSpPr>
      <xdr:spPr>
        <a:xfrm>
          <a:off x="19504102"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21" name="n_2aveValue【消防施設】&#10;一人当たり面積">
          <a:extLst>
            <a:ext uri="{FF2B5EF4-FFF2-40B4-BE49-F238E27FC236}">
              <a16:creationId xmlns:a16="http://schemas.microsoft.com/office/drawing/2014/main" id="{6ACF65DA-B189-4E67-93A3-FAF88916F996}"/>
            </a:ext>
          </a:extLst>
        </xdr:cNvPr>
        <xdr:cNvSpPr txBox="1"/>
      </xdr:nvSpPr>
      <xdr:spPr>
        <a:xfrm>
          <a:off x="18684952" y="135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22" name="n_3aveValue【消防施設】&#10;一人当たり面積">
          <a:extLst>
            <a:ext uri="{FF2B5EF4-FFF2-40B4-BE49-F238E27FC236}">
              <a16:creationId xmlns:a16="http://schemas.microsoft.com/office/drawing/2014/main" id="{3CDAA1AC-D895-4185-AF5A-98C71BF9B317}"/>
            </a:ext>
          </a:extLst>
        </xdr:cNvPr>
        <xdr:cNvSpPr txBox="1"/>
      </xdr:nvSpPr>
      <xdr:spPr>
        <a:xfrm>
          <a:off x="17867390" y="1347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23" name="n_4aveValue【消防施設】&#10;一人当たり面積">
          <a:extLst>
            <a:ext uri="{FF2B5EF4-FFF2-40B4-BE49-F238E27FC236}">
              <a16:creationId xmlns:a16="http://schemas.microsoft.com/office/drawing/2014/main" id="{D16F152A-3058-4259-B7FA-CD8A8DEDDA52}"/>
            </a:ext>
          </a:extLst>
        </xdr:cNvPr>
        <xdr:cNvSpPr txBox="1"/>
      </xdr:nvSpPr>
      <xdr:spPr>
        <a:xfrm>
          <a:off x="170498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149877</xdr:rowOff>
    </xdr:from>
    <xdr:ext cx="469744" cy="259045"/>
    <xdr:sp macro="" textlink="">
      <xdr:nvSpPr>
        <xdr:cNvPr id="724" name="n_1mainValue【消防施設】&#10;一人当たり面積">
          <a:extLst>
            <a:ext uri="{FF2B5EF4-FFF2-40B4-BE49-F238E27FC236}">
              <a16:creationId xmlns:a16="http://schemas.microsoft.com/office/drawing/2014/main" id="{B43F441E-3F23-4339-ADDA-05AA690B8794}"/>
            </a:ext>
          </a:extLst>
        </xdr:cNvPr>
        <xdr:cNvSpPr txBox="1"/>
      </xdr:nvSpPr>
      <xdr:spPr>
        <a:xfrm>
          <a:off x="19504102"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25" name="n_2mainValue【消防施設】&#10;一人当たり面積">
          <a:extLst>
            <a:ext uri="{FF2B5EF4-FFF2-40B4-BE49-F238E27FC236}">
              <a16:creationId xmlns:a16="http://schemas.microsoft.com/office/drawing/2014/main" id="{DAC4082B-A7E8-477C-9CDC-DB48D3ACD11E}"/>
            </a:ext>
          </a:extLst>
        </xdr:cNvPr>
        <xdr:cNvSpPr txBox="1"/>
      </xdr:nvSpPr>
      <xdr:spPr>
        <a:xfrm>
          <a:off x="18684952" y="1296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3827</xdr:rowOff>
    </xdr:from>
    <xdr:ext cx="469744" cy="259045"/>
    <xdr:sp macro="" textlink="">
      <xdr:nvSpPr>
        <xdr:cNvPr id="726" name="n_3mainValue【消防施設】&#10;一人当たり面積">
          <a:extLst>
            <a:ext uri="{FF2B5EF4-FFF2-40B4-BE49-F238E27FC236}">
              <a16:creationId xmlns:a16="http://schemas.microsoft.com/office/drawing/2014/main" id="{CEB51CA9-DC41-4BA1-877A-988F028AF562}"/>
            </a:ext>
          </a:extLst>
        </xdr:cNvPr>
        <xdr:cNvSpPr txBox="1"/>
      </xdr:nvSpPr>
      <xdr:spPr>
        <a:xfrm>
          <a:off x="17867390" y="129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727" name="n_4mainValue【消防施設】&#10;一人当たり面積">
          <a:extLst>
            <a:ext uri="{FF2B5EF4-FFF2-40B4-BE49-F238E27FC236}">
              <a16:creationId xmlns:a16="http://schemas.microsoft.com/office/drawing/2014/main" id="{A848499C-5016-4B8C-B27D-195753C8866A}"/>
            </a:ext>
          </a:extLst>
        </xdr:cNvPr>
        <xdr:cNvSpPr txBox="1"/>
      </xdr:nvSpPr>
      <xdr:spPr>
        <a:xfrm>
          <a:off x="17049827" y="1299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0ED0F2B7-546E-4A73-BC10-5238C3D8AE88}"/>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3B63DD41-F72F-467B-8984-244808F2F26C}"/>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929666AA-0420-4C41-AD10-0D51D5642D3F}"/>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F94A4253-5922-48F8-8953-8A4AE21E1D6A}"/>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52573C1A-43EF-4380-90E4-8845F9CAA4F6}"/>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03F52BE7-97B7-4092-8A1F-4EB997274D63}"/>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2F7FA967-6265-40FD-8E54-0282ADFE7063}"/>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5483A76B-17B9-422D-88FF-7ED1D78FAB21}"/>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B2F01653-75C7-444C-A7E9-DB802354EA7F}"/>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0B3D61CD-5C7D-4DA1-ACFB-F92E7680311D}"/>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10937B66-5F7B-4E07-897F-7FE8F1EE258D}"/>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9" name="直線コネクタ 738">
          <a:extLst>
            <a:ext uri="{FF2B5EF4-FFF2-40B4-BE49-F238E27FC236}">
              <a16:creationId xmlns:a16="http://schemas.microsoft.com/office/drawing/2014/main" id="{EC334A32-3206-4824-B419-5C2B6ADEC42F}"/>
            </a:ext>
          </a:extLst>
        </xdr:cNvPr>
        <xdr:cNvCxnSpPr/>
      </xdr:nvCxnSpPr>
      <xdr:spPr>
        <a:xfrm>
          <a:off x="11517313"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0" name="テキスト ボックス 739">
          <a:extLst>
            <a:ext uri="{FF2B5EF4-FFF2-40B4-BE49-F238E27FC236}">
              <a16:creationId xmlns:a16="http://schemas.microsoft.com/office/drawing/2014/main" id="{A9C6606E-F448-4871-BD33-F60D0ACB40FC}"/>
            </a:ext>
          </a:extLst>
        </xdr:cNvPr>
        <xdr:cNvSpPr txBox="1"/>
      </xdr:nvSpPr>
      <xdr:spPr>
        <a:xfrm>
          <a:off x="11142829" y="17669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1" name="直線コネクタ 740">
          <a:extLst>
            <a:ext uri="{FF2B5EF4-FFF2-40B4-BE49-F238E27FC236}">
              <a16:creationId xmlns:a16="http://schemas.microsoft.com/office/drawing/2014/main" id="{F228C771-A613-4750-8423-623837E0B864}"/>
            </a:ext>
          </a:extLst>
        </xdr:cNvPr>
        <xdr:cNvCxnSpPr/>
      </xdr:nvCxnSpPr>
      <xdr:spPr>
        <a:xfrm>
          <a:off x="11517313"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2" name="テキスト ボックス 741">
          <a:extLst>
            <a:ext uri="{FF2B5EF4-FFF2-40B4-BE49-F238E27FC236}">
              <a16:creationId xmlns:a16="http://schemas.microsoft.com/office/drawing/2014/main" id="{270306B6-3D94-4A9A-A5A1-E11D857EF4E8}"/>
            </a:ext>
          </a:extLst>
        </xdr:cNvPr>
        <xdr:cNvSpPr txBox="1"/>
      </xdr:nvSpPr>
      <xdr:spPr>
        <a:xfrm>
          <a:off x="11142829"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3" name="直線コネクタ 742">
          <a:extLst>
            <a:ext uri="{FF2B5EF4-FFF2-40B4-BE49-F238E27FC236}">
              <a16:creationId xmlns:a16="http://schemas.microsoft.com/office/drawing/2014/main" id="{E6DA3AEB-DAE6-4F45-B1DE-84FA2F65A801}"/>
            </a:ext>
          </a:extLst>
        </xdr:cNvPr>
        <xdr:cNvCxnSpPr/>
      </xdr:nvCxnSpPr>
      <xdr:spPr>
        <a:xfrm>
          <a:off x="11517313"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4" name="テキスト ボックス 743">
          <a:extLst>
            <a:ext uri="{FF2B5EF4-FFF2-40B4-BE49-F238E27FC236}">
              <a16:creationId xmlns:a16="http://schemas.microsoft.com/office/drawing/2014/main" id="{E708ED8C-BC81-4E51-9D20-36AEC21A44EB}"/>
            </a:ext>
          </a:extLst>
        </xdr:cNvPr>
        <xdr:cNvSpPr txBox="1"/>
      </xdr:nvSpPr>
      <xdr:spPr>
        <a:xfrm>
          <a:off x="11142829"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5" name="直線コネクタ 744">
          <a:extLst>
            <a:ext uri="{FF2B5EF4-FFF2-40B4-BE49-F238E27FC236}">
              <a16:creationId xmlns:a16="http://schemas.microsoft.com/office/drawing/2014/main" id="{175D4647-29DA-4941-BC86-74CC661621A1}"/>
            </a:ext>
          </a:extLst>
        </xdr:cNvPr>
        <xdr:cNvCxnSpPr/>
      </xdr:nvCxnSpPr>
      <xdr:spPr>
        <a:xfrm>
          <a:off x="11517313"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6" name="テキスト ボックス 745">
          <a:extLst>
            <a:ext uri="{FF2B5EF4-FFF2-40B4-BE49-F238E27FC236}">
              <a16:creationId xmlns:a16="http://schemas.microsoft.com/office/drawing/2014/main" id="{E8666B68-4EA5-4CF5-A33D-A1478EDE6EBF}"/>
            </a:ext>
          </a:extLst>
        </xdr:cNvPr>
        <xdr:cNvSpPr txBox="1"/>
      </xdr:nvSpPr>
      <xdr:spPr>
        <a:xfrm>
          <a:off x="11142829"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7" name="直線コネクタ 746">
          <a:extLst>
            <a:ext uri="{FF2B5EF4-FFF2-40B4-BE49-F238E27FC236}">
              <a16:creationId xmlns:a16="http://schemas.microsoft.com/office/drawing/2014/main" id="{1D615E81-5759-41A8-AA04-FCBF451E796B}"/>
            </a:ext>
          </a:extLst>
        </xdr:cNvPr>
        <xdr:cNvCxnSpPr/>
      </xdr:nvCxnSpPr>
      <xdr:spPr>
        <a:xfrm>
          <a:off x="11517313"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8" name="テキスト ボックス 747">
          <a:extLst>
            <a:ext uri="{FF2B5EF4-FFF2-40B4-BE49-F238E27FC236}">
              <a16:creationId xmlns:a16="http://schemas.microsoft.com/office/drawing/2014/main" id="{5AAD6C55-D5AB-4BC5-AC72-E8EC6EE51372}"/>
            </a:ext>
          </a:extLst>
        </xdr:cNvPr>
        <xdr:cNvSpPr txBox="1"/>
      </xdr:nvSpPr>
      <xdr:spPr>
        <a:xfrm>
          <a:off x="11206949" y="16145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81AAFDB3-735F-40FE-98A4-48F371B2B948}"/>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a:extLst>
            <a:ext uri="{FF2B5EF4-FFF2-40B4-BE49-F238E27FC236}">
              <a16:creationId xmlns:a16="http://schemas.microsoft.com/office/drawing/2014/main" id="{8F174C3E-3998-4386-B67C-4833770B44F7}"/>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751" name="直線コネクタ 750">
          <a:extLst>
            <a:ext uri="{FF2B5EF4-FFF2-40B4-BE49-F238E27FC236}">
              <a16:creationId xmlns:a16="http://schemas.microsoft.com/office/drawing/2014/main" id="{E1EAFAF7-70E9-4FF0-AAF1-07AA9D8AEFDA}"/>
            </a:ext>
          </a:extLst>
        </xdr:cNvPr>
        <xdr:cNvCxnSpPr/>
      </xdr:nvCxnSpPr>
      <xdr:spPr>
        <a:xfrm flipV="1">
          <a:off x="15104427" y="165354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52" name="【庁舎】&#10;有形固定資産減価償却率最小値テキスト">
          <a:extLst>
            <a:ext uri="{FF2B5EF4-FFF2-40B4-BE49-F238E27FC236}">
              <a16:creationId xmlns:a16="http://schemas.microsoft.com/office/drawing/2014/main" id="{C84D292F-25A6-43F3-B704-14A787BEB676}"/>
            </a:ext>
          </a:extLst>
        </xdr:cNvPr>
        <xdr:cNvSpPr txBox="1"/>
      </xdr:nvSpPr>
      <xdr:spPr>
        <a:xfrm>
          <a:off x="15143163"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53" name="直線コネクタ 752">
          <a:extLst>
            <a:ext uri="{FF2B5EF4-FFF2-40B4-BE49-F238E27FC236}">
              <a16:creationId xmlns:a16="http://schemas.microsoft.com/office/drawing/2014/main" id="{8F0E8DCA-C720-4D06-A920-BB2E3EA65E4A}"/>
            </a:ext>
          </a:extLst>
        </xdr:cNvPr>
        <xdr:cNvCxnSpPr/>
      </xdr:nvCxnSpPr>
      <xdr:spPr>
        <a:xfrm>
          <a:off x="15016163" y="1786508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54" name="【庁舎】&#10;有形固定資産減価償却率最大値テキスト">
          <a:extLst>
            <a:ext uri="{FF2B5EF4-FFF2-40B4-BE49-F238E27FC236}">
              <a16:creationId xmlns:a16="http://schemas.microsoft.com/office/drawing/2014/main" id="{325ACF50-3706-4BFC-9F21-2650AD3CBF00}"/>
            </a:ext>
          </a:extLst>
        </xdr:cNvPr>
        <xdr:cNvSpPr txBox="1"/>
      </xdr:nvSpPr>
      <xdr:spPr>
        <a:xfrm>
          <a:off x="15143163" y="1631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55" name="直線コネクタ 754">
          <a:extLst>
            <a:ext uri="{FF2B5EF4-FFF2-40B4-BE49-F238E27FC236}">
              <a16:creationId xmlns:a16="http://schemas.microsoft.com/office/drawing/2014/main" id="{F4BBB14B-3C0D-4629-897C-C0FEE2EB93D5}"/>
            </a:ext>
          </a:extLst>
        </xdr:cNvPr>
        <xdr:cNvCxnSpPr/>
      </xdr:nvCxnSpPr>
      <xdr:spPr>
        <a:xfrm>
          <a:off x="15016163" y="165354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756" name="【庁舎】&#10;有形固定資産減価償却率平均値テキスト">
          <a:extLst>
            <a:ext uri="{FF2B5EF4-FFF2-40B4-BE49-F238E27FC236}">
              <a16:creationId xmlns:a16="http://schemas.microsoft.com/office/drawing/2014/main" id="{497FDE7D-827F-4FAF-8763-F38CA40D0909}"/>
            </a:ext>
          </a:extLst>
        </xdr:cNvPr>
        <xdr:cNvSpPr txBox="1"/>
      </xdr:nvSpPr>
      <xdr:spPr>
        <a:xfrm>
          <a:off x="15143163" y="17077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757" name="フローチャート: 判断 756">
          <a:extLst>
            <a:ext uri="{FF2B5EF4-FFF2-40B4-BE49-F238E27FC236}">
              <a16:creationId xmlns:a16="http://schemas.microsoft.com/office/drawing/2014/main" id="{8A97005A-19B6-4CA4-ACC5-1F42A2B61751}"/>
            </a:ext>
          </a:extLst>
        </xdr:cNvPr>
        <xdr:cNvSpPr/>
      </xdr:nvSpPr>
      <xdr:spPr>
        <a:xfrm>
          <a:off x="15054263" y="1722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758" name="フローチャート: 判断 757">
          <a:extLst>
            <a:ext uri="{FF2B5EF4-FFF2-40B4-BE49-F238E27FC236}">
              <a16:creationId xmlns:a16="http://schemas.microsoft.com/office/drawing/2014/main" id="{F5D114A0-9E91-41F8-9955-F8EDD4455183}"/>
            </a:ext>
          </a:extLst>
        </xdr:cNvPr>
        <xdr:cNvSpPr/>
      </xdr:nvSpPr>
      <xdr:spPr>
        <a:xfrm>
          <a:off x="14273213" y="1724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759" name="フローチャート: 判断 758">
          <a:extLst>
            <a:ext uri="{FF2B5EF4-FFF2-40B4-BE49-F238E27FC236}">
              <a16:creationId xmlns:a16="http://schemas.microsoft.com/office/drawing/2014/main" id="{F9FA3856-D778-42D3-BA62-6D04A23A3974}"/>
            </a:ext>
          </a:extLst>
        </xdr:cNvPr>
        <xdr:cNvSpPr/>
      </xdr:nvSpPr>
      <xdr:spPr>
        <a:xfrm>
          <a:off x="13455650" y="172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760" name="フローチャート: 判断 759">
          <a:extLst>
            <a:ext uri="{FF2B5EF4-FFF2-40B4-BE49-F238E27FC236}">
              <a16:creationId xmlns:a16="http://schemas.microsoft.com/office/drawing/2014/main" id="{820758F5-2658-4C6B-9FB6-B4F9398E7B0D}"/>
            </a:ext>
          </a:extLst>
        </xdr:cNvPr>
        <xdr:cNvSpPr/>
      </xdr:nvSpPr>
      <xdr:spPr>
        <a:xfrm>
          <a:off x="12638088" y="1724278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761" name="フローチャート: 判断 760">
          <a:extLst>
            <a:ext uri="{FF2B5EF4-FFF2-40B4-BE49-F238E27FC236}">
              <a16:creationId xmlns:a16="http://schemas.microsoft.com/office/drawing/2014/main" id="{A1BC013C-2BC4-453C-8190-ACA7606DB18B}"/>
            </a:ext>
          </a:extLst>
        </xdr:cNvPr>
        <xdr:cNvSpPr/>
      </xdr:nvSpPr>
      <xdr:spPr>
        <a:xfrm>
          <a:off x="11806238" y="1724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88350BBA-E216-4ECA-8292-3D98C83BEB78}"/>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C4FD54F8-972A-4D65-A3C0-4903A1B28564}"/>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93DF61D9-9B89-47B7-B072-17E9A59E3B79}"/>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41046FA8-8252-4CEC-B47C-126CAF586F70}"/>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1C53FEC0-7F21-4D34-9137-B05C8ADB033B}"/>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21589</xdr:rowOff>
    </xdr:from>
    <xdr:to>
      <xdr:col>85</xdr:col>
      <xdr:colOff>177800</xdr:colOff>
      <xdr:row>107</xdr:row>
      <xdr:rowOff>123189</xdr:rowOff>
    </xdr:to>
    <xdr:sp macro="" textlink="">
      <xdr:nvSpPr>
        <xdr:cNvPr id="767" name="楕円 766">
          <a:extLst>
            <a:ext uri="{FF2B5EF4-FFF2-40B4-BE49-F238E27FC236}">
              <a16:creationId xmlns:a16="http://schemas.microsoft.com/office/drawing/2014/main" id="{6F7DBB3C-58F9-4E0D-92AC-AA81252C93DF}"/>
            </a:ext>
          </a:extLst>
        </xdr:cNvPr>
        <xdr:cNvSpPr/>
      </xdr:nvSpPr>
      <xdr:spPr>
        <a:xfrm>
          <a:off x="15054263"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xdr:rowOff>
    </xdr:from>
    <xdr:ext cx="405111" cy="259045"/>
    <xdr:sp macro="" textlink="">
      <xdr:nvSpPr>
        <xdr:cNvPr id="768" name="【庁舎】&#10;有形固定資産減価償却率該当値テキスト">
          <a:extLst>
            <a:ext uri="{FF2B5EF4-FFF2-40B4-BE49-F238E27FC236}">
              <a16:creationId xmlns:a16="http://schemas.microsoft.com/office/drawing/2014/main" id="{59EFAE5A-A2F8-4B5A-92F5-36D9CBD6B959}"/>
            </a:ext>
          </a:extLst>
        </xdr:cNvPr>
        <xdr:cNvSpPr txBox="1"/>
      </xdr:nvSpPr>
      <xdr:spPr>
        <a:xfrm>
          <a:off x="15143163" y="1748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166370</xdr:rowOff>
    </xdr:from>
    <xdr:to>
      <xdr:col>81</xdr:col>
      <xdr:colOff>101600</xdr:colOff>
      <xdr:row>107</xdr:row>
      <xdr:rowOff>96520</xdr:rowOff>
    </xdr:to>
    <xdr:sp macro="" textlink="">
      <xdr:nvSpPr>
        <xdr:cNvPr id="769" name="楕円 768">
          <a:extLst>
            <a:ext uri="{FF2B5EF4-FFF2-40B4-BE49-F238E27FC236}">
              <a16:creationId xmlns:a16="http://schemas.microsoft.com/office/drawing/2014/main" id="{A670892E-44F8-4762-8892-07DAE051E15F}"/>
            </a:ext>
          </a:extLst>
        </xdr:cNvPr>
        <xdr:cNvSpPr/>
      </xdr:nvSpPr>
      <xdr:spPr>
        <a:xfrm>
          <a:off x="14273213"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45720</xdr:rowOff>
    </xdr:from>
    <xdr:to>
      <xdr:col>85</xdr:col>
      <xdr:colOff>127000</xdr:colOff>
      <xdr:row>107</xdr:row>
      <xdr:rowOff>72389</xdr:rowOff>
    </xdr:to>
    <xdr:cxnSp macro="">
      <xdr:nvCxnSpPr>
        <xdr:cNvPr id="770" name="直線コネクタ 769">
          <a:extLst>
            <a:ext uri="{FF2B5EF4-FFF2-40B4-BE49-F238E27FC236}">
              <a16:creationId xmlns:a16="http://schemas.microsoft.com/office/drawing/2014/main" id="{DFA6D0C2-6AC1-48D4-B1E2-B811C0981882}"/>
            </a:ext>
          </a:extLst>
        </xdr:cNvPr>
        <xdr:cNvCxnSpPr/>
      </xdr:nvCxnSpPr>
      <xdr:spPr>
        <a:xfrm>
          <a:off x="14324013" y="17533620"/>
          <a:ext cx="7810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23495</xdr:rowOff>
    </xdr:from>
    <xdr:to>
      <xdr:col>76</xdr:col>
      <xdr:colOff>165100</xdr:colOff>
      <xdr:row>107</xdr:row>
      <xdr:rowOff>125095</xdr:rowOff>
    </xdr:to>
    <xdr:sp macro="" textlink="">
      <xdr:nvSpPr>
        <xdr:cNvPr id="771" name="楕円 770">
          <a:extLst>
            <a:ext uri="{FF2B5EF4-FFF2-40B4-BE49-F238E27FC236}">
              <a16:creationId xmlns:a16="http://schemas.microsoft.com/office/drawing/2014/main" id="{FB608D76-DF7B-4636-8D56-E45D1B2BDDEF}"/>
            </a:ext>
          </a:extLst>
        </xdr:cNvPr>
        <xdr:cNvSpPr/>
      </xdr:nvSpPr>
      <xdr:spPr>
        <a:xfrm>
          <a:off x="1345565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45720</xdr:rowOff>
    </xdr:from>
    <xdr:to>
      <xdr:col>81</xdr:col>
      <xdr:colOff>50800</xdr:colOff>
      <xdr:row>107</xdr:row>
      <xdr:rowOff>74295</xdr:rowOff>
    </xdr:to>
    <xdr:cxnSp macro="">
      <xdr:nvCxnSpPr>
        <xdr:cNvPr id="772" name="直線コネクタ 771">
          <a:extLst>
            <a:ext uri="{FF2B5EF4-FFF2-40B4-BE49-F238E27FC236}">
              <a16:creationId xmlns:a16="http://schemas.microsoft.com/office/drawing/2014/main" id="{37F8417F-7CEA-47C5-9040-159D088CBF9F}"/>
            </a:ext>
          </a:extLst>
        </xdr:cNvPr>
        <xdr:cNvCxnSpPr/>
      </xdr:nvCxnSpPr>
      <xdr:spPr>
        <a:xfrm flipV="1">
          <a:off x="13506450" y="17533620"/>
          <a:ext cx="817563"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19686</xdr:rowOff>
    </xdr:from>
    <xdr:to>
      <xdr:col>72</xdr:col>
      <xdr:colOff>38100</xdr:colOff>
      <xdr:row>107</xdr:row>
      <xdr:rowOff>121286</xdr:rowOff>
    </xdr:to>
    <xdr:sp macro="" textlink="">
      <xdr:nvSpPr>
        <xdr:cNvPr id="773" name="楕円 772">
          <a:extLst>
            <a:ext uri="{FF2B5EF4-FFF2-40B4-BE49-F238E27FC236}">
              <a16:creationId xmlns:a16="http://schemas.microsoft.com/office/drawing/2014/main" id="{B1CFEC34-4087-4B69-B8C9-76A173FC67A9}"/>
            </a:ext>
          </a:extLst>
        </xdr:cNvPr>
        <xdr:cNvSpPr/>
      </xdr:nvSpPr>
      <xdr:spPr>
        <a:xfrm>
          <a:off x="12638088" y="1750758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70486</xdr:rowOff>
    </xdr:from>
    <xdr:to>
      <xdr:col>76</xdr:col>
      <xdr:colOff>114300</xdr:colOff>
      <xdr:row>107</xdr:row>
      <xdr:rowOff>74295</xdr:rowOff>
    </xdr:to>
    <xdr:cxnSp macro="">
      <xdr:nvCxnSpPr>
        <xdr:cNvPr id="774" name="直線コネクタ 773">
          <a:extLst>
            <a:ext uri="{FF2B5EF4-FFF2-40B4-BE49-F238E27FC236}">
              <a16:creationId xmlns:a16="http://schemas.microsoft.com/office/drawing/2014/main" id="{55401743-DB8B-4529-917F-9BCFA8755796}"/>
            </a:ext>
          </a:extLst>
        </xdr:cNvPr>
        <xdr:cNvCxnSpPr/>
      </xdr:nvCxnSpPr>
      <xdr:spPr>
        <a:xfrm>
          <a:off x="12688888" y="17558386"/>
          <a:ext cx="817562"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36830</xdr:rowOff>
    </xdr:from>
    <xdr:to>
      <xdr:col>67</xdr:col>
      <xdr:colOff>101600</xdr:colOff>
      <xdr:row>107</xdr:row>
      <xdr:rowOff>138430</xdr:rowOff>
    </xdr:to>
    <xdr:sp macro="" textlink="">
      <xdr:nvSpPr>
        <xdr:cNvPr id="775" name="楕円 774">
          <a:extLst>
            <a:ext uri="{FF2B5EF4-FFF2-40B4-BE49-F238E27FC236}">
              <a16:creationId xmlns:a16="http://schemas.microsoft.com/office/drawing/2014/main" id="{A50D1DF1-FFC3-4A6D-B9C2-D2967E407548}"/>
            </a:ext>
          </a:extLst>
        </xdr:cNvPr>
        <xdr:cNvSpPr/>
      </xdr:nvSpPr>
      <xdr:spPr>
        <a:xfrm>
          <a:off x="11806238"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70486</xdr:rowOff>
    </xdr:from>
    <xdr:to>
      <xdr:col>71</xdr:col>
      <xdr:colOff>177800</xdr:colOff>
      <xdr:row>107</xdr:row>
      <xdr:rowOff>87630</xdr:rowOff>
    </xdr:to>
    <xdr:cxnSp macro="">
      <xdr:nvCxnSpPr>
        <xdr:cNvPr id="776" name="直線コネクタ 775">
          <a:extLst>
            <a:ext uri="{FF2B5EF4-FFF2-40B4-BE49-F238E27FC236}">
              <a16:creationId xmlns:a16="http://schemas.microsoft.com/office/drawing/2014/main" id="{A1A8639E-9E7A-4D04-AFA1-40DB2C5FBAF9}"/>
            </a:ext>
          </a:extLst>
        </xdr:cNvPr>
        <xdr:cNvCxnSpPr/>
      </xdr:nvCxnSpPr>
      <xdr:spPr>
        <a:xfrm flipV="1">
          <a:off x="11857038" y="17558386"/>
          <a:ext cx="83185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777" name="n_1aveValue【庁舎】&#10;有形固定資産減価償却率">
          <a:extLst>
            <a:ext uri="{FF2B5EF4-FFF2-40B4-BE49-F238E27FC236}">
              <a16:creationId xmlns:a16="http://schemas.microsoft.com/office/drawing/2014/main" id="{DA0CA5F7-D2A9-46A6-BFC4-63549154E52F}"/>
            </a:ext>
          </a:extLst>
        </xdr:cNvPr>
        <xdr:cNvSpPr txBox="1"/>
      </xdr:nvSpPr>
      <xdr:spPr>
        <a:xfrm>
          <a:off x="14123044" y="1701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778" name="n_2aveValue【庁舎】&#10;有形固定資産減価償却率">
          <a:extLst>
            <a:ext uri="{FF2B5EF4-FFF2-40B4-BE49-F238E27FC236}">
              <a16:creationId xmlns:a16="http://schemas.microsoft.com/office/drawing/2014/main" id="{D03054E5-EDF9-440F-8065-79D6786AFE7E}"/>
            </a:ext>
          </a:extLst>
        </xdr:cNvPr>
        <xdr:cNvSpPr txBox="1"/>
      </xdr:nvSpPr>
      <xdr:spPr>
        <a:xfrm>
          <a:off x="13318182" y="1705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779" name="n_3aveValue【庁舎】&#10;有形固定資産減価償却率">
          <a:extLst>
            <a:ext uri="{FF2B5EF4-FFF2-40B4-BE49-F238E27FC236}">
              <a16:creationId xmlns:a16="http://schemas.microsoft.com/office/drawing/2014/main" id="{433D2568-37DC-4C2D-B993-6B93A892EBEE}"/>
            </a:ext>
          </a:extLst>
        </xdr:cNvPr>
        <xdr:cNvSpPr txBox="1"/>
      </xdr:nvSpPr>
      <xdr:spPr>
        <a:xfrm>
          <a:off x="12500619"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780" name="n_4aveValue【庁舎】&#10;有形固定資産減価償却率">
          <a:extLst>
            <a:ext uri="{FF2B5EF4-FFF2-40B4-BE49-F238E27FC236}">
              <a16:creationId xmlns:a16="http://schemas.microsoft.com/office/drawing/2014/main" id="{56B62D08-B9CF-409B-B558-FEFE129007A6}"/>
            </a:ext>
          </a:extLst>
        </xdr:cNvPr>
        <xdr:cNvSpPr txBox="1"/>
      </xdr:nvSpPr>
      <xdr:spPr>
        <a:xfrm>
          <a:off x="11668769"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87647</xdr:rowOff>
    </xdr:from>
    <xdr:ext cx="405111" cy="259045"/>
    <xdr:sp macro="" textlink="">
      <xdr:nvSpPr>
        <xdr:cNvPr id="781" name="n_1mainValue【庁舎】&#10;有形固定資産減価償却率">
          <a:extLst>
            <a:ext uri="{FF2B5EF4-FFF2-40B4-BE49-F238E27FC236}">
              <a16:creationId xmlns:a16="http://schemas.microsoft.com/office/drawing/2014/main" id="{E3253EA9-2FBA-4F60-B452-C542F135CB01}"/>
            </a:ext>
          </a:extLst>
        </xdr:cNvPr>
        <xdr:cNvSpPr txBox="1"/>
      </xdr:nvSpPr>
      <xdr:spPr>
        <a:xfrm>
          <a:off x="14123044"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116222</xdr:rowOff>
    </xdr:from>
    <xdr:ext cx="405111" cy="259045"/>
    <xdr:sp macro="" textlink="">
      <xdr:nvSpPr>
        <xdr:cNvPr id="782" name="n_2mainValue【庁舎】&#10;有形固定資産減価償却率">
          <a:extLst>
            <a:ext uri="{FF2B5EF4-FFF2-40B4-BE49-F238E27FC236}">
              <a16:creationId xmlns:a16="http://schemas.microsoft.com/office/drawing/2014/main" id="{E6F0CAF3-EE22-4283-BB42-61A6937AF354}"/>
            </a:ext>
          </a:extLst>
        </xdr:cNvPr>
        <xdr:cNvSpPr txBox="1"/>
      </xdr:nvSpPr>
      <xdr:spPr>
        <a:xfrm>
          <a:off x="13318182" y="1760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112413</xdr:rowOff>
    </xdr:from>
    <xdr:ext cx="405111" cy="259045"/>
    <xdr:sp macro="" textlink="">
      <xdr:nvSpPr>
        <xdr:cNvPr id="783" name="n_3mainValue【庁舎】&#10;有形固定資産減価償却率">
          <a:extLst>
            <a:ext uri="{FF2B5EF4-FFF2-40B4-BE49-F238E27FC236}">
              <a16:creationId xmlns:a16="http://schemas.microsoft.com/office/drawing/2014/main" id="{0C4CAC8E-6821-4A07-B6FE-11F52A8E538E}"/>
            </a:ext>
          </a:extLst>
        </xdr:cNvPr>
        <xdr:cNvSpPr txBox="1"/>
      </xdr:nvSpPr>
      <xdr:spPr>
        <a:xfrm>
          <a:off x="12500619" y="1760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129557</xdr:rowOff>
    </xdr:from>
    <xdr:ext cx="405111" cy="259045"/>
    <xdr:sp macro="" textlink="">
      <xdr:nvSpPr>
        <xdr:cNvPr id="784" name="n_4mainValue【庁舎】&#10;有形固定資産減価償却率">
          <a:extLst>
            <a:ext uri="{FF2B5EF4-FFF2-40B4-BE49-F238E27FC236}">
              <a16:creationId xmlns:a16="http://schemas.microsoft.com/office/drawing/2014/main" id="{EDEAD28F-277D-4B4B-B1FB-345C58A2C522}"/>
            </a:ext>
          </a:extLst>
        </xdr:cNvPr>
        <xdr:cNvSpPr txBox="1"/>
      </xdr:nvSpPr>
      <xdr:spPr>
        <a:xfrm>
          <a:off x="11668769"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D82BCAB0-4441-4287-9AD1-90C9B0C31212}"/>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55E0094A-FE01-4D92-9EC1-0DFD25D40B9D}"/>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390B76E6-8DE5-4DB3-96E3-FEEA7063463F}"/>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84E54898-E624-49E4-BB83-056E0DF1DE78}"/>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96D0D8DB-B5DF-4C8F-833D-23A7F49CE1BF}"/>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A49EF253-B004-4243-856D-A82F2A9324A5}"/>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E57DE090-338F-4D6E-854D-6F18041D0B55}"/>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B918E3AA-529A-428A-AFF1-1A9F12218102}"/>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52969C23-BD7A-4260-8EE1-CB81477AD2D5}"/>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DF6D20C3-2FEF-4F35-92BB-02D3AC2BDA8D}"/>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a:extLst>
            <a:ext uri="{FF2B5EF4-FFF2-40B4-BE49-F238E27FC236}">
              <a16:creationId xmlns:a16="http://schemas.microsoft.com/office/drawing/2014/main" id="{D91ED996-AB63-4069-AB72-7EE038738A79}"/>
            </a:ext>
          </a:extLst>
        </xdr:cNvPr>
        <xdr:cNvCxnSpPr/>
      </xdr:nvCxnSpPr>
      <xdr:spPr>
        <a:xfrm>
          <a:off x="1691640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a:extLst>
            <a:ext uri="{FF2B5EF4-FFF2-40B4-BE49-F238E27FC236}">
              <a16:creationId xmlns:a16="http://schemas.microsoft.com/office/drawing/2014/main" id="{17A66E98-4DF5-4F80-9DB9-33B0E2A8E70B}"/>
            </a:ext>
          </a:extLst>
        </xdr:cNvPr>
        <xdr:cNvSpPr txBox="1"/>
      </xdr:nvSpPr>
      <xdr:spPr>
        <a:xfrm>
          <a:off x="1649208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a:extLst>
            <a:ext uri="{FF2B5EF4-FFF2-40B4-BE49-F238E27FC236}">
              <a16:creationId xmlns:a16="http://schemas.microsoft.com/office/drawing/2014/main" id="{9E0AB353-1442-4B0B-9242-0D85CFB757D6}"/>
            </a:ext>
          </a:extLst>
        </xdr:cNvPr>
        <xdr:cNvCxnSpPr/>
      </xdr:nvCxnSpPr>
      <xdr:spPr>
        <a:xfrm>
          <a:off x="1691640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a:extLst>
            <a:ext uri="{FF2B5EF4-FFF2-40B4-BE49-F238E27FC236}">
              <a16:creationId xmlns:a16="http://schemas.microsoft.com/office/drawing/2014/main" id="{7FEACEB2-26F0-4C1A-BC4E-0B59E4019112}"/>
            </a:ext>
          </a:extLst>
        </xdr:cNvPr>
        <xdr:cNvSpPr txBox="1"/>
      </xdr:nvSpPr>
      <xdr:spPr>
        <a:xfrm>
          <a:off x="16492084"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a:extLst>
            <a:ext uri="{FF2B5EF4-FFF2-40B4-BE49-F238E27FC236}">
              <a16:creationId xmlns:a16="http://schemas.microsoft.com/office/drawing/2014/main" id="{1E7FD1E4-3496-41C2-A3F3-BDC7E22C0BD0}"/>
            </a:ext>
          </a:extLst>
        </xdr:cNvPr>
        <xdr:cNvCxnSpPr/>
      </xdr:nvCxnSpPr>
      <xdr:spPr>
        <a:xfrm>
          <a:off x="1691640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a:extLst>
            <a:ext uri="{FF2B5EF4-FFF2-40B4-BE49-F238E27FC236}">
              <a16:creationId xmlns:a16="http://schemas.microsoft.com/office/drawing/2014/main" id="{4893741A-1F1A-4E5A-926E-92CD0110EA40}"/>
            </a:ext>
          </a:extLst>
        </xdr:cNvPr>
        <xdr:cNvSpPr txBox="1"/>
      </xdr:nvSpPr>
      <xdr:spPr>
        <a:xfrm>
          <a:off x="16492084"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a:extLst>
            <a:ext uri="{FF2B5EF4-FFF2-40B4-BE49-F238E27FC236}">
              <a16:creationId xmlns:a16="http://schemas.microsoft.com/office/drawing/2014/main" id="{C6CF38FC-58EA-43BB-83F0-3185F48F104E}"/>
            </a:ext>
          </a:extLst>
        </xdr:cNvPr>
        <xdr:cNvCxnSpPr/>
      </xdr:nvCxnSpPr>
      <xdr:spPr>
        <a:xfrm>
          <a:off x="1691640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a:extLst>
            <a:ext uri="{FF2B5EF4-FFF2-40B4-BE49-F238E27FC236}">
              <a16:creationId xmlns:a16="http://schemas.microsoft.com/office/drawing/2014/main" id="{592EB6F6-5E4A-47B6-BF69-B379251E7DEE}"/>
            </a:ext>
          </a:extLst>
        </xdr:cNvPr>
        <xdr:cNvSpPr txBox="1"/>
      </xdr:nvSpPr>
      <xdr:spPr>
        <a:xfrm>
          <a:off x="16492084"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a:extLst>
            <a:ext uri="{FF2B5EF4-FFF2-40B4-BE49-F238E27FC236}">
              <a16:creationId xmlns:a16="http://schemas.microsoft.com/office/drawing/2014/main" id="{F23183E4-392B-49B0-9FFF-93902D34BE4F}"/>
            </a:ext>
          </a:extLst>
        </xdr:cNvPr>
        <xdr:cNvCxnSpPr/>
      </xdr:nvCxnSpPr>
      <xdr:spPr>
        <a:xfrm>
          <a:off x="1691640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4" name="テキスト ボックス 803">
          <a:extLst>
            <a:ext uri="{FF2B5EF4-FFF2-40B4-BE49-F238E27FC236}">
              <a16:creationId xmlns:a16="http://schemas.microsoft.com/office/drawing/2014/main" id="{A6D56242-F6B5-441F-859D-EF011C2CC63D}"/>
            </a:ext>
          </a:extLst>
        </xdr:cNvPr>
        <xdr:cNvSpPr txBox="1"/>
      </xdr:nvSpPr>
      <xdr:spPr>
        <a:xfrm>
          <a:off x="16492084"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43C6EF83-DD2C-4864-91F4-B7BEDAE30572}"/>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a:extLst>
            <a:ext uri="{FF2B5EF4-FFF2-40B4-BE49-F238E27FC236}">
              <a16:creationId xmlns:a16="http://schemas.microsoft.com/office/drawing/2014/main" id="{8F0C8C2C-75A4-4B61-A5A1-CF09C1F651A2}"/>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a:extLst>
            <a:ext uri="{FF2B5EF4-FFF2-40B4-BE49-F238E27FC236}">
              <a16:creationId xmlns:a16="http://schemas.microsoft.com/office/drawing/2014/main" id="{774C934F-B340-4FC0-89CA-D21EFD9BCD4A}"/>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08" name="直線コネクタ 807">
          <a:extLst>
            <a:ext uri="{FF2B5EF4-FFF2-40B4-BE49-F238E27FC236}">
              <a16:creationId xmlns:a16="http://schemas.microsoft.com/office/drawing/2014/main" id="{D47F914E-9168-4724-B013-DD7B866BE609}"/>
            </a:ext>
          </a:extLst>
        </xdr:cNvPr>
        <xdr:cNvCxnSpPr/>
      </xdr:nvCxnSpPr>
      <xdr:spPr>
        <a:xfrm flipV="1">
          <a:off x="20503514" y="165468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09" name="【庁舎】&#10;一人当たり面積最小値テキスト">
          <a:extLst>
            <a:ext uri="{FF2B5EF4-FFF2-40B4-BE49-F238E27FC236}">
              <a16:creationId xmlns:a16="http://schemas.microsoft.com/office/drawing/2014/main" id="{C68E89F9-F235-4F75-8DB2-B7FBD732E08B}"/>
            </a:ext>
          </a:extLst>
        </xdr:cNvPr>
        <xdr:cNvSpPr txBox="1"/>
      </xdr:nvSpPr>
      <xdr:spPr>
        <a:xfrm>
          <a:off x="20542250" y="1762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10" name="直線コネクタ 809">
          <a:extLst>
            <a:ext uri="{FF2B5EF4-FFF2-40B4-BE49-F238E27FC236}">
              <a16:creationId xmlns:a16="http://schemas.microsoft.com/office/drawing/2014/main" id="{3553A641-7889-4E1D-A8F5-13E465F0992C}"/>
            </a:ext>
          </a:extLst>
        </xdr:cNvPr>
        <xdr:cNvCxnSpPr/>
      </xdr:nvCxnSpPr>
      <xdr:spPr>
        <a:xfrm>
          <a:off x="20429538" y="176212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11" name="【庁舎】&#10;一人当たり面積最大値テキスト">
          <a:extLst>
            <a:ext uri="{FF2B5EF4-FFF2-40B4-BE49-F238E27FC236}">
              <a16:creationId xmlns:a16="http://schemas.microsoft.com/office/drawing/2014/main" id="{D9BAA72D-B184-46F3-944F-1C3EAAE749C4}"/>
            </a:ext>
          </a:extLst>
        </xdr:cNvPr>
        <xdr:cNvSpPr txBox="1"/>
      </xdr:nvSpPr>
      <xdr:spPr>
        <a:xfrm>
          <a:off x="20542250" y="1632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12" name="直線コネクタ 811">
          <a:extLst>
            <a:ext uri="{FF2B5EF4-FFF2-40B4-BE49-F238E27FC236}">
              <a16:creationId xmlns:a16="http://schemas.microsoft.com/office/drawing/2014/main" id="{C0055FA4-2CA5-4AA5-A11C-BD2138085272}"/>
            </a:ext>
          </a:extLst>
        </xdr:cNvPr>
        <xdr:cNvCxnSpPr/>
      </xdr:nvCxnSpPr>
      <xdr:spPr>
        <a:xfrm>
          <a:off x="20429538" y="1654683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13" name="【庁舎】&#10;一人当たり面積平均値テキスト">
          <a:extLst>
            <a:ext uri="{FF2B5EF4-FFF2-40B4-BE49-F238E27FC236}">
              <a16:creationId xmlns:a16="http://schemas.microsoft.com/office/drawing/2014/main" id="{A20A8EDB-E4CC-49AD-B16B-9C6B03DF33A5}"/>
            </a:ext>
          </a:extLst>
        </xdr:cNvPr>
        <xdr:cNvSpPr txBox="1"/>
      </xdr:nvSpPr>
      <xdr:spPr>
        <a:xfrm>
          <a:off x="20542250" y="17198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14" name="フローチャート: 判断 813">
          <a:extLst>
            <a:ext uri="{FF2B5EF4-FFF2-40B4-BE49-F238E27FC236}">
              <a16:creationId xmlns:a16="http://schemas.microsoft.com/office/drawing/2014/main" id="{32F1EC12-5B8D-4B2D-A1E0-B2B41A9B9623}"/>
            </a:ext>
          </a:extLst>
        </xdr:cNvPr>
        <xdr:cNvSpPr/>
      </xdr:nvSpPr>
      <xdr:spPr>
        <a:xfrm>
          <a:off x="20453350" y="1721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15" name="フローチャート: 判断 814">
          <a:extLst>
            <a:ext uri="{FF2B5EF4-FFF2-40B4-BE49-F238E27FC236}">
              <a16:creationId xmlns:a16="http://schemas.microsoft.com/office/drawing/2014/main" id="{92D41C10-F509-4C39-8774-A0CC5E623E7D}"/>
            </a:ext>
          </a:extLst>
        </xdr:cNvPr>
        <xdr:cNvSpPr/>
      </xdr:nvSpPr>
      <xdr:spPr>
        <a:xfrm>
          <a:off x="19686588" y="1721993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816" name="フローチャート: 判断 815">
          <a:extLst>
            <a:ext uri="{FF2B5EF4-FFF2-40B4-BE49-F238E27FC236}">
              <a16:creationId xmlns:a16="http://schemas.microsoft.com/office/drawing/2014/main" id="{E2C2D74F-C5AA-4501-BF1E-90353E6CF64E}"/>
            </a:ext>
          </a:extLst>
        </xdr:cNvPr>
        <xdr:cNvSpPr/>
      </xdr:nvSpPr>
      <xdr:spPr>
        <a:xfrm>
          <a:off x="18854738" y="1723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17" name="フローチャート: 判断 816">
          <a:extLst>
            <a:ext uri="{FF2B5EF4-FFF2-40B4-BE49-F238E27FC236}">
              <a16:creationId xmlns:a16="http://schemas.microsoft.com/office/drawing/2014/main" id="{5D56E26D-E8E6-47E9-B462-D63DC082FE7F}"/>
            </a:ext>
          </a:extLst>
        </xdr:cNvPr>
        <xdr:cNvSpPr/>
      </xdr:nvSpPr>
      <xdr:spPr>
        <a:xfrm>
          <a:off x="18037175"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818" name="フローチャート: 判断 817">
          <a:extLst>
            <a:ext uri="{FF2B5EF4-FFF2-40B4-BE49-F238E27FC236}">
              <a16:creationId xmlns:a16="http://schemas.microsoft.com/office/drawing/2014/main" id="{53AA17ED-66D8-4D55-9F98-5B4714B3EFEC}"/>
            </a:ext>
          </a:extLst>
        </xdr:cNvPr>
        <xdr:cNvSpPr/>
      </xdr:nvSpPr>
      <xdr:spPr>
        <a:xfrm>
          <a:off x="17219613" y="1723898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4CD40305-7241-454C-9EB6-4A07DCD4A184}"/>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CE7340BF-42C7-42DE-9ED3-A7FD5B55F753}"/>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3575339B-C169-4D00-9202-DD798B55B2F3}"/>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AE79B8EC-C4E9-4623-8EFA-61F650A0649B}"/>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FA9EF358-7F73-4CF0-9B15-1641DE1E35EE}"/>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24" name="楕円 823">
          <a:extLst>
            <a:ext uri="{FF2B5EF4-FFF2-40B4-BE49-F238E27FC236}">
              <a16:creationId xmlns:a16="http://schemas.microsoft.com/office/drawing/2014/main" id="{347CACA5-4E73-45E2-9454-7E369EB7C968}"/>
            </a:ext>
          </a:extLst>
        </xdr:cNvPr>
        <xdr:cNvSpPr/>
      </xdr:nvSpPr>
      <xdr:spPr>
        <a:xfrm>
          <a:off x="2045335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13988</xdr:rowOff>
    </xdr:from>
    <xdr:ext cx="469744" cy="259045"/>
    <xdr:sp macro="" textlink="">
      <xdr:nvSpPr>
        <xdr:cNvPr id="825" name="【庁舎】&#10;一人当たり面積該当値テキスト">
          <a:extLst>
            <a:ext uri="{FF2B5EF4-FFF2-40B4-BE49-F238E27FC236}">
              <a16:creationId xmlns:a16="http://schemas.microsoft.com/office/drawing/2014/main" id="{B5C37D0E-B29F-48C2-8B33-A6BFD6BFDE94}"/>
            </a:ext>
          </a:extLst>
        </xdr:cNvPr>
        <xdr:cNvSpPr txBox="1"/>
      </xdr:nvSpPr>
      <xdr:spPr>
        <a:xfrm>
          <a:off x="20542250" y="1698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826" name="楕円 825">
          <a:extLst>
            <a:ext uri="{FF2B5EF4-FFF2-40B4-BE49-F238E27FC236}">
              <a16:creationId xmlns:a16="http://schemas.microsoft.com/office/drawing/2014/main" id="{AC927986-ADC6-46C2-BBD2-323F7EC976D0}"/>
            </a:ext>
          </a:extLst>
        </xdr:cNvPr>
        <xdr:cNvSpPr/>
      </xdr:nvSpPr>
      <xdr:spPr>
        <a:xfrm>
          <a:off x="19686588" y="1714373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49530</xdr:rowOff>
    </xdr:to>
    <xdr:cxnSp macro="">
      <xdr:nvCxnSpPr>
        <xdr:cNvPr id="827" name="直線コネクタ 826">
          <a:extLst>
            <a:ext uri="{FF2B5EF4-FFF2-40B4-BE49-F238E27FC236}">
              <a16:creationId xmlns:a16="http://schemas.microsoft.com/office/drawing/2014/main" id="{3C653EAA-0F1E-4F1F-AAC2-A22928886A98}"/>
            </a:ext>
          </a:extLst>
        </xdr:cNvPr>
        <xdr:cNvCxnSpPr/>
      </xdr:nvCxnSpPr>
      <xdr:spPr>
        <a:xfrm flipV="1">
          <a:off x="19737388" y="17186911"/>
          <a:ext cx="766762"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8" name="楕円 827">
          <a:extLst>
            <a:ext uri="{FF2B5EF4-FFF2-40B4-BE49-F238E27FC236}">
              <a16:creationId xmlns:a16="http://schemas.microsoft.com/office/drawing/2014/main" id="{64642F08-308C-4F9A-9328-3AA3E7A19839}"/>
            </a:ext>
          </a:extLst>
        </xdr:cNvPr>
        <xdr:cNvSpPr/>
      </xdr:nvSpPr>
      <xdr:spPr>
        <a:xfrm>
          <a:off x="18854738"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49530</xdr:rowOff>
    </xdr:from>
    <xdr:to>
      <xdr:col>111</xdr:col>
      <xdr:colOff>177800</xdr:colOff>
      <xdr:row>105</xdr:row>
      <xdr:rowOff>57150</xdr:rowOff>
    </xdr:to>
    <xdr:cxnSp macro="">
      <xdr:nvCxnSpPr>
        <xdr:cNvPr id="829" name="直線コネクタ 828">
          <a:extLst>
            <a:ext uri="{FF2B5EF4-FFF2-40B4-BE49-F238E27FC236}">
              <a16:creationId xmlns:a16="http://schemas.microsoft.com/office/drawing/2014/main" id="{9E1D2C6C-71EB-4321-B7DE-77FEBB2AAF71}"/>
            </a:ext>
          </a:extLst>
        </xdr:cNvPr>
        <xdr:cNvCxnSpPr/>
      </xdr:nvCxnSpPr>
      <xdr:spPr>
        <a:xfrm flipV="1">
          <a:off x="18905538" y="17194530"/>
          <a:ext cx="8318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0" name="楕円 829">
          <a:extLst>
            <a:ext uri="{FF2B5EF4-FFF2-40B4-BE49-F238E27FC236}">
              <a16:creationId xmlns:a16="http://schemas.microsoft.com/office/drawing/2014/main" id="{6416FAA5-BD68-4D3B-A32F-4DEBC9206EBD}"/>
            </a:ext>
          </a:extLst>
        </xdr:cNvPr>
        <xdr:cNvSpPr/>
      </xdr:nvSpPr>
      <xdr:spPr>
        <a:xfrm>
          <a:off x="18037175"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57150</xdr:rowOff>
    </xdr:from>
    <xdr:to>
      <xdr:col>107</xdr:col>
      <xdr:colOff>50800</xdr:colOff>
      <xdr:row>105</xdr:row>
      <xdr:rowOff>64770</xdr:rowOff>
    </xdr:to>
    <xdr:cxnSp macro="">
      <xdr:nvCxnSpPr>
        <xdr:cNvPr id="831" name="直線コネクタ 830">
          <a:extLst>
            <a:ext uri="{FF2B5EF4-FFF2-40B4-BE49-F238E27FC236}">
              <a16:creationId xmlns:a16="http://schemas.microsoft.com/office/drawing/2014/main" id="{C8299320-F35B-4596-B905-E159493DC832}"/>
            </a:ext>
          </a:extLst>
        </xdr:cNvPr>
        <xdr:cNvCxnSpPr/>
      </xdr:nvCxnSpPr>
      <xdr:spPr>
        <a:xfrm flipV="1">
          <a:off x="18087975" y="17202150"/>
          <a:ext cx="817563"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21589</xdr:rowOff>
    </xdr:from>
    <xdr:to>
      <xdr:col>98</xdr:col>
      <xdr:colOff>38100</xdr:colOff>
      <xdr:row>105</xdr:row>
      <xdr:rowOff>123189</xdr:rowOff>
    </xdr:to>
    <xdr:sp macro="" textlink="">
      <xdr:nvSpPr>
        <xdr:cNvPr id="832" name="楕円 831">
          <a:extLst>
            <a:ext uri="{FF2B5EF4-FFF2-40B4-BE49-F238E27FC236}">
              <a16:creationId xmlns:a16="http://schemas.microsoft.com/office/drawing/2014/main" id="{EFCFAFF0-D8A7-4864-843A-DD0E86617C35}"/>
            </a:ext>
          </a:extLst>
        </xdr:cNvPr>
        <xdr:cNvSpPr/>
      </xdr:nvSpPr>
      <xdr:spPr>
        <a:xfrm>
          <a:off x="17219613" y="1716658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64770</xdr:rowOff>
    </xdr:from>
    <xdr:to>
      <xdr:col>102</xdr:col>
      <xdr:colOff>114300</xdr:colOff>
      <xdr:row>105</xdr:row>
      <xdr:rowOff>72389</xdr:rowOff>
    </xdr:to>
    <xdr:cxnSp macro="">
      <xdr:nvCxnSpPr>
        <xdr:cNvPr id="833" name="直線コネクタ 832">
          <a:extLst>
            <a:ext uri="{FF2B5EF4-FFF2-40B4-BE49-F238E27FC236}">
              <a16:creationId xmlns:a16="http://schemas.microsoft.com/office/drawing/2014/main" id="{C59D89A8-2396-43B7-853B-D6EC02937D60}"/>
            </a:ext>
          </a:extLst>
        </xdr:cNvPr>
        <xdr:cNvCxnSpPr/>
      </xdr:nvCxnSpPr>
      <xdr:spPr>
        <a:xfrm flipV="1">
          <a:off x="17270413" y="17209770"/>
          <a:ext cx="817562"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34" name="n_1aveValue【庁舎】&#10;一人当たり面積">
          <a:extLst>
            <a:ext uri="{FF2B5EF4-FFF2-40B4-BE49-F238E27FC236}">
              <a16:creationId xmlns:a16="http://schemas.microsoft.com/office/drawing/2014/main" id="{D85838A9-C007-4370-90A7-8E6E0607C193}"/>
            </a:ext>
          </a:extLst>
        </xdr:cNvPr>
        <xdr:cNvSpPr txBox="1"/>
      </xdr:nvSpPr>
      <xdr:spPr>
        <a:xfrm>
          <a:off x="19504102" y="1731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835" name="n_2aveValue【庁舎】&#10;一人当たり面積">
          <a:extLst>
            <a:ext uri="{FF2B5EF4-FFF2-40B4-BE49-F238E27FC236}">
              <a16:creationId xmlns:a16="http://schemas.microsoft.com/office/drawing/2014/main" id="{9A6167B3-8FFA-4A68-B39C-0CACDA0E47BD}"/>
            </a:ext>
          </a:extLst>
        </xdr:cNvPr>
        <xdr:cNvSpPr txBox="1"/>
      </xdr:nvSpPr>
      <xdr:spPr>
        <a:xfrm>
          <a:off x="18684952" y="1732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836" name="n_3aveValue【庁舎】&#10;一人当たり面積">
          <a:extLst>
            <a:ext uri="{FF2B5EF4-FFF2-40B4-BE49-F238E27FC236}">
              <a16:creationId xmlns:a16="http://schemas.microsoft.com/office/drawing/2014/main" id="{1FC2DB7B-560B-4820-B0C6-160CA68A0745}"/>
            </a:ext>
          </a:extLst>
        </xdr:cNvPr>
        <xdr:cNvSpPr txBox="1"/>
      </xdr:nvSpPr>
      <xdr:spPr>
        <a:xfrm>
          <a:off x="17867390" y="1730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837" name="n_4aveValue【庁舎】&#10;一人当たり面積">
          <a:extLst>
            <a:ext uri="{FF2B5EF4-FFF2-40B4-BE49-F238E27FC236}">
              <a16:creationId xmlns:a16="http://schemas.microsoft.com/office/drawing/2014/main" id="{A04BB9B7-E8B8-4B6D-908B-9616839A2769}"/>
            </a:ext>
          </a:extLst>
        </xdr:cNvPr>
        <xdr:cNvSpPr txBox="1"/>
      </xdr:nvSpPr>
      <xdr:spPr>
        <a:xfrm>
          <a:off x="17049827" y="173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116857</xdr:rowOff>
    </xdr:from>
    <xdr:ext cx="469744" cy="259045"/>
    <xdr:sp macro="" textlink="">
      <xdr:nvSpPr>
        <xdr:cNvPr id="838" name="n_1mainValue【庁舎】&#10;一人当たり面積">
          <a:extLst>
            <a:ext uri="{FF2B5EF4-FFF2-40B4-BE49-F238E27FC236}">
              <a16:creationId xmlns:a16="http://schemas.microsoft.com/office/drawing/2014/main" id="{12B440B5-D4AF-43EE-BE60-E5BB6D17333F}"/>
            </a:ext>
          </a:extLst>
        </xdr:cNvPr>
        <xdr:cNvSpPr txBox="1"/>
      </xdr:nvSpPr>
      <xdr:spPr>
        <a:xfrm>
          <a:off x="19504102"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39" name="n_2mainValue【庁舎】&#10;一人当たり面積">
          <a:extLst>
            <a:ext uri="{FF2B5EF4-FFF2-40B4-BE49-F238E27FC236}">
              <a16:creationId xmlns:a16="http://schemas.microsoft.com/office/drawing/2014/main" id="{EBAA317E-95B4-4ECB-B987-E0BB9A15FA52}"/>
            </a:ext>
          </a:extLst>
        </xdr:cNvPr>
        <xdr:cNvSpPr txBox="1"/>
      </xdr:nvSpPr>
      <xdr:spPr>
        <a:xfrm>
          <a:off x="18684952" y="169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40" name="n_3mainValue【庁舎】&#10;一人当たり面積">
          <a:extLst>
            <a:ext uri="{FF2B5EF4-FFF2-40B4-BE49-F238E27FC236}">
              <a16:creationId xmlns:a16="http://schemas.microsoft.com/office/drawing/2014/main" id="{AA09ABCC-6E10-41B4-AE96-F579A1B4A480}"/>
            </a:ext>
          </a:extLst>
        </xdr:cNvPr>
        <xdr:cNvSpPr txBox="1"/>
      </xdr:nvSpPr>
      <xdr:spPr>
        <a:xfrm>
          <a:off x="17867390"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139716</xdr:rowOff>
    </xdr:from>
    <xdr:ext cx="469744" cy="259045"/>
    <xdr:sp macro="" textlink="">
      <xdr:nvSpPr>
        <xdr:cNvPr id="841" name="n_4mainValue【庁舎】&#10;一人当たり面積">
          <a:extLst>
            <a:ext uri="{FF2B5EF4-FFF2-40B4-BE49-F238E27FC236}">
              <a16:creationId xmlns:a16="http://schemas.microsoft.com/office/drawing/2014/main" id="{4A5F9C29-1495-4AD4-B781-645BFBD0FC68}"/>
            </a:ext>
          </a:extLst>
        </xdr:cNvPr>
        <xdr:cNvSpPr txBox="1"/>
      </xdr:nvSpPr>
      <xdr:spPr>
        <a:xfrm>
          <a:off x="17049827" y="1694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1658F619-7A71-41EF-845A-D9711A53B7BA}"/>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D270370C-6ADD-4AAA-9E49-271E8F73F660}"/>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457F6637-3EBE-4CD7-8174-43136979E00B}"/>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一般廃棄物処理施設の有形固定資産減価償却率は，他の施設と比較し</a:t>
          </a:r>
          <a:r>
            <a:rPr kumimoji="1" lang="ja-JP" altLang="en-US" sz="1100" b="1">
              <a:solidFill>
                <a:schemeClr val="dk1"/>
              </a:solidFill>
              <a:effectLst/>
              <a:latin typeface="+mn-lt"/>
              <a:ea typeface="+mn-ea"/>
              <a:cs typeface="+mn-cs"/>
            </a:rPr>
            <a:t>て，類似団体内</a:t>
          </a:r>
          <a:r>
            <a:rPr kumimoji="1" lang="ja-JP" altLang="ja-JP" sz="1100" b="1">
              <a:solidFill>
                <a:schemeClr val="dk1"/>
              </a:solidFill>
              <a:effectLst/>
              <a:latin typeface="+mn-lt"/>
              <a:ea typeface="+mn-ea"/>
              <a:cs typeface="+mn-cs"/>
            </a:rPr>
            <a:t>平均値を大きく上回っている状態であるが，現在，施設の更新</a:t>
          </a:r>
          <a:r>
            <a:rPr kumimoji="1" lang="ja-JP" altLang="en-US" sz="1100" b="1">
              <a:solidFill>
                <a:schemeClr val="dk1"/>
              </a:solidFill>
              <a:effectLst/>
              <a:latin typeface="+mn-lt"/>
              <a:ea typeface="+mn-ea"/>
              <a:cs typeface="+mn-cs"/>
            </a:rPr>
            <a:t>を進めているところである。</a:t>
          </a:r>
          <a:endParaRPr kumimoji="1" lang="en-US" altLang="ja-JP" sz="1100" b="1">
            <a:solidFill>
              <a:schemeClr val="dk1"/>
            </a:solidFill>
            <a:effectLst/>
            <a:latin typeface="+mn-lt"/>
            <a:ea typeface="+mn-ea"/>
            <a:cs typeface="+mn-cs"/>
          </a:endParaRPr>
        </a:p>
        <a:p>
          <a:endParaRPr lang="ja-JP" altLang="ja-JP" sz="14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251,891
250,793
677.87
167,659,971
165,232,192
2,054,692
70,386,099
135,797,863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大きな</a:t>
          </a:r>
          <a:r>
            <a:rPr kumimoji="1" lang="ja-JP" altLang="ja-JP" sz="1100">
              <a:solidFill>
                <a:schemeClr val="dk1"/>
              </a:solidFill>
              <a:effectLst/>
              <a:latin typeface="+mn-lt"/>
              <a:ea typeface="+mn-ea"/>
              <a:cs typeface="+mn-cs"/>
            </a:rPr>
            <a:t>変動がなく，依然として歳入に占める市税の割合が低く，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類似団体との比較においても，最下位に位置している状況にある。</a:t>
          </a:r>
          <a:endParaRPr lang="ja-JP" altLang="ja-JP" sz="1400">
            <a:effectLst/>
          </a:endParaRPr>
        </a:p>
        <a:p>
          <a:r>
            <a:rPr kumimoji="1" lang="ja-JP" altLang="ja-JP" sz="1100">
              <a:solidFill>
                <a:schemeClr val="dk1"/>
              </a:solidFill>
              <a:effectLst/>
              <a:latin typeface="+mn-lt"/>
              <a:ea typeface="+mn-ea"/>
              <a:cs typeface="+mn-cs"/>
            </a:rPr>
            <a:t>　今後は，地域経済の活性化対策を実施するほか，さらなる</a:t>
          </a:r>
          <a:r>
            <a:rPr kumimoji="1" lang="ja-JP" altLang="en-US" sz="1100">
              <a:solidFill>
                <a:schemeClr val="dk1"/>
              </a:solidFill>
              <a:effectLst/>
              <a:latin typeface="+mn-lt"/>
              <a:ea typeface="+mn-ea"/>
              <a:cs typeface="+mn-cs"/>
            </a:rPr>
            <a:t>市税の</a:t>
          </a:r>
          <a:r>
            <a:rPr kumimoji="1" lang="ja-JP" altLang="ja-JP" sz="1100">
              <a:solidFill>
                <a:schemeClr val="dk1"/>
              </a:solidFill>
              <a:effectLst/>
              <a:latin typeface="+mn-lt"/>
              <a:ea typeface="+mn-ea"/>
              <a:cs typeface="+mn-cs"/>
            </a:rPr>
            <a:t>収納率の向</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上など，増収策を図り，財政力の向上に努めていく。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10885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7089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10885</xdr:rowOff>
    </xdr:from>
    <xdr:to>
      <xdr:col>19</xdr:col>
      <xdr:colOff>133350</xdr:colOff>
      <xdr:row>45</xdr:row>
      <xdr:rowOff>10885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10885</xdr:rowOff>
    </xdr:from>
    <xdr:to>
      <xdr:col>15</xdr:col>
      <xdr:colOff>82550</xdr:colOff>
      <xdr:row>45</xdr:row>
      <xdr:rowOff>10885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72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10885</xdr:rowOff>
    </xdr:from>
    <xdr:to>
      <xdr:col>11</xdr:col>
      <xdr:colOff>31750</xdr:colOff>
      <xdr:row>45</xdr:row>
      <xdr:rowOff>28122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131535</xdr:rowOff>
    </xdr:from>
    <xdr:to>
      <xdr:col>19</xdr:col>
      <xdr:colOff>184150</xdr:colOff>
      <xdr:row>45</xdr:row>
      <xdr:rowOff>61685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46462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61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131535</xdr:rowOff>
    </xdr:from>
    <xdr:to>
      <xdr:col>15</xdr:col>
      <xdr:colOff>133350</xdr:colOff>
      <xdr:row>45</xdr:row>
      <xdr:rowOff>61685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46462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131535</xdr:rowOff>
    </xdr:from>
    <xdr:to>
      <xdr:col>11</xdr:col>
      <xdr:colOff>82550</xdr:colOff>
      <xdr:row>45</xdr:row>
      <xdr:rowOff>61685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46462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平成２５年度までは，行財政改革の効果に加え，市税の増加により前年と</a:t>
          </a:r>
          <a:endParaRPr lang="ja-JP" altLang="ja-JP" sz="1400">
            <a:effectLst/>
          </a:endParaRPr>
        </a:p>
        <a:p>
          <a:r>
            <a:rPr kumimoji="1" lang="ja-JP" altLang="ja-JP" sz="1100">
              <a:solidFill>
                <a:schemeClr val="dk1"/>
              </a:solidFill>
              <a:effectLst/>
              <a:latin typeface="+mn-lt"/>
              <a:ea typeface="+mn-ea"/>
              <a:cs typeface="+mn-cs"/>
            </a:rPr>
            <a:t>比較して改善されている状況にあったが，近年は普通交付税の減などにより，</a:t>
          </a:r>
          <a:endParaRPr lang="ja-JP" altLang="ja-JP" sz="1400">
            <a:effectLst/>
          </a:endParaRPr>
        </a:p>
        <a:p>
          <a:r>
            <a:rPr kumimoji="1" lang="ja-JP" altLang="ja-JP" sz="1100">
              <a:solidFill>
                <a:schemeClr val="dk1"/>
              </a:solidFill>
              <a:effectLst/>
              <a:latin typeface="+mn-lt"/>
              <a:ea typeface="+mn-ea"/>
              <a:cs typeface="+mn-cs"/>
            </a:rPr>
            <a:t>悪化している状況にある。</a:t>
          </a:r>
          <a:endParaRPr lang="ja-JP" altLang="ja-JP" sz="1400">
            <a:effectLst/>
          </a:endParaRPr>
        </a:p>
        <a:p>
          <a:r>
            <a:rPr kumimoji="1" lang="ja-JP" altLang="ja-JP" sz="1100">
              <a:solidFill>
                <a:schemeClr val="dk1"/>
              </a:solidFill>
              <a:effectLst/>
              <a:latin typeface="+mn-lt"/>
              <a:ea typeface="+mn-ea"/>
              <a:cs typeface="+mn-cs"/>
            </a:rPr>
            <a:t>　今後も，積極的に事務事業の見直しなど，行財政改革を推進していく。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9207</xdr:rowOff>
    </xdr:from>
    <xdr:to>
      <xdr:col>23</xdr:col>
      <xdr:colOff>133350</xdr:colOff>
      <xdr:row>64</xdr:row>
      <xdr:rowOff>33338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8200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9207</xdr:rowOff>
    </xdr:from>
    <xdr:to>
      <xdr:col>19</xdr:col>
      <xdr:colOff>133350</xdr:colOff>
      <xdr:row>64</xdr:row>
      <xdr:rowOff>21272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820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72072</xdr:rowOff>
    </xdr:from>
    <xdr:to>
      <xdr:col>15</xdr:col>
      <xdr:colOff>82550</xdr:colOff>
      <xdr:row>64</xdr:row>
      <xdr:rowOff>21272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734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98743</xdr:rowOff>
    </xdr:from>
    <xdr:to>
      <xdr:col>11</xdr:col>
      <xdr:colOff>31750</xdr:colOff>
      <xdr:row>63</xdr:row>
      <xdr:rowOff>72072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28643"/>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153988</xdr:rowOff>
    </xdr:from>
    <xdr:to>
      <xdr:col>23</xdr:col>
      <xdr:colOff>184150</xdr:colOff>
      <xdr:row>64</xdr:row>
      <xdr:rowOff>84138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126065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2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129857</xdr:rowOff>
    </xdr:from>
    <xdr:to>
      <xdr:col>19</xdr:col>
      <xdr:colOff>184150</xdr:colOff>
      <xdr:row>64</xdr:row>
      <xdr:rowOff>60007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44784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1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21272</xdr:rowOff>
    </xdr:from>
    <xdr:to>
      <xdr:col>11</xdr:col>
      <xdr:colOff>82550</xdr:colOff>
      <xdr:row>63</xdr:row>
      <xdr:rowOff>122872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133049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47943</xdr:rowOff>
    </xdr:from>
    <xdr:to>
      <xdr:col>7</xdr:col>
      <xdr:colOff>31750</xdr:colOff>
      <xdr:row>62</xdr:row>
      <xdr:rowOff>149543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159720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市単独で消防本部を設置していることや港湾事業および市立高校を抱えて</a:t>
          </a:r>
          <a:endParaRPr lang="ja-JP" altLang="ja-JP" sz="1400">
            <a:effectLst/>
          </a:endParaRPr>
        </a:p>
        <a:p>
          <a:r>
            <a:rPr kumimoji="1" lang="ja-JP" altLang="ja-JP" sz="1100">
              <a:solidFill>
                <a:schemeClr val="dk1"/>
              </a:solidFill>
              <a:effectLst/>
              <a:latin typeface="+mn-lt"/>
              <a:ea typeface="+mn-ea"/>
              <a:cs typeface="+mn-cs"/>
            </a:rPr>
            <a:t>いること，さらには平成１６年度の市町村合併により，類似団体と比較して</a:t>
          </a:r>
          <a:endParaRPr lang="ja-JP" altLang="ja-JP" sz="1400">
            <a:effectLst/>
          </a:endParaRPr>
        </a:p>
        <a:p>
          <a:r>
            <a:rPr kumimoji="1" lang="ja-JP" altLang="ja-JP" sz="1100">
              <a:solidFill>
                <a:schemeClr val="dk1"/>
              </a:solidFill>
              <a:effectLst/>
              <a:latin typeface="+mn-lt"/>
              <a:ea typeface="+mn-ea"/>
              <a:cs typeface="+mn-cs"/>
            </a:rPr>
            <a:t>高い人件費については，行財政対策を実施し，職員数の削減等に鋭意努めて</a:t>
          </a:r>
          <a:endParaRPr lang="ja-JP" altLang="ja-JP" sz="1400">
            <a:effectLst/>
          </a:endParaRPr>
        </a:p>
        <a:p>
          <a:r>
            <a:rPr kumimoji="1" lang="ja-JP" altLang="ja-JP" sz="1100">
              <a:solidFill>
                <a:schemeClr val="dk1"/>
              </a:solidFill>
              <a:effectLst/>
              <a:latin typeface="+mn-lt"/>
              <a:ea typeface="+mn-ea"/>
              <a:cs typeface="+mn-cs"/>
            </a:rPr>
            <a:t>いるところであるが，人口減少が著しく，人口１人当たりにおいては，類似</a:t>
          </a:r>
          <a:endParaRPr lang="ja-JP" altLang="ja-JP" sz="1400">
            <a:effectLst/>
          </a:endParaRPr>
        </a:p>
        <a:p>
          <a:r>
            <a:rPr kumimoji="1" lang="ja-JP" altLang="ja-JP" sz="1100">
              <a:solidFill>
                <a:schemeClr val="dk1"/>
              </a:solidFill>
              <a:effectLst/>
              <a:latin typeface="+mn-lt"/>
              <a:ea typeface="+mn-ea"/>
              <a:cs typeface="+mn-cs"/>
            </a:rPr>
            <a:t>団体との比較で下位に位置している状況にある。</a:t>
          </a:r>
          <a:endParaRPr lang="ja-JP" altLang="ja-JP" sz="1400">
            <a:effectLst/>
          </a:endParaRPr>
        </a:p>
        <a:p>
          <a:r>
            <a:rPr kumimoji="1" lang="ja-JP" altLang="ja-JP" sz="1100">
              <a:solidFill>
                <a:schemeClr val="dk1"/>
              </a:solidFill>
              <a:effectLst/>
              <a:latin typeface="+mn-lt"/>
              <a:ea typeface="+mn-ea"/>
              <a:cs typeface="+mn-cs"/>
            </a:rPr>
            <a:t>　今後も，引き続き積極的に事務事業の見直しなど，行財政改革を推進して</a:t>
          </a:r>
          <a:endParaRPr lang="ja-JP" altLang="ja-JP" sz="1400">
            <a:effectLst/>
          </a:endParaRPr>
        </a:p>
        <a:p>
          <a:r>
            <a:rPr kumimoji="1" lang="ja-JP" altLang="ja-JP" sz="1100">
              <a:solidFill>
                <a:schemeClr val="dk1"/>
              </a:solidFill>
              <a:effectLst/>
              <a:latin typeface="+mn-lt"/>
              <a:ea typeface="+mn-ea"/>
              <a:cs typeface="+mn-cs"/>
            </a:rPr>
            <a:t>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138136</xdr:rowOff>
    </xdr:from>
    <xdr:to>
      <xdr:col>23</xdr:col>
      <xdr:colOff>133350</xdr:colOff>
      <xdr:row>85</xdr:row>
      <xdr:rowOff>158054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39936"/>
          <a:ext cx="838200" cy="19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103130</xdr:rowOff>
    </xdr:from>
    <xdr:to>
      <xdr:col>19</xdr:col>
      <xdr:colOff>133350</xdr:colOff>
      <xdr:row>84</xdr:row>
      <xdr:rowOff>138136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04930"/>
          <a:ext cx="889000" cy="3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101268</xdr:rowOff>
    </xdr:from>
    <xdr:to>
      <xdr:col>15</xdr:col>
      <xdr:colOff>82550</xdr:colOff>
      <xdr:row>84</xdr:row>
      <xdr:rowOff>103130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03068"/>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35461</xdr:rowOff>
    </xdr:from>
    <xdr:to>
      <xdr:col>11</xdr:col>
      <xdr:colOff>31750</xdr:colOff>
      <xdr:row>84</xdr:row>
      <xdr:rowOff>101268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37261"/>
          <a:ext cx="889000" cy="6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107254</xdr:rowOff>
    </xdr:from>
    <xdr:to>
      <xdr:col>23</xdr:col>
      <xdr:colOff>184150</xdr:colOff>
      <xdr:row>86</xdr:row>
      <xdr:rowOff>37404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79331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5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87336</xdr:rowOff>
    </xdr:from>
    <xdr:to>
      <xdr:col>19</xdr:col>
      <xdr:colOff>184150</xdr:colOff>
      <xdr:row>85</xdr:row>
      <xdr:rowOff>17486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2263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7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52330</xdr:rowOff>
    </xdr:from>
    <xdr:to>
      <xdr:col>15</xdr:col>
      <xdr:colOff>133350</xdr:colOff>
      <xdr:row>84</xdr:row>
      <xdr:rowOff>153930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5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138707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4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50468</xdr:rowOff>
    </xdr:from>
    <xdr:to>
      <xdr:col>11</xdr:col>
      <xdr:colOff>82550</xdr:colOff>
      <xdr:row>84</xdr:row>
      <xdr:rowOff>152068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5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136845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3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156111</xdr:rowOff>
    </xdr:from>
    <xdr:to>
      <xdr:col>7</xdr:col>
      <xdr:colOff>31750</xdr:colOff>
      <xdr:row>84</xdr:row>
      <xdr:rowOff>86261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71038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平成２４年１月から平成２７年３月３１日までの間には給与の独自減額を</a:t>
          </a:r>
          <a:endParaRPr lang="ja-JP" altLang="ja-JP" sz="1400">
            <a:effectLst/>
          </a:endParaRPr>
        </a:p>
        <a:p>
          <a:r>
            <a:rPr kumimoji="1" lang="ja-JP" altLang="ja-JP" sz="1100">
              <a:solidFill>
                <a:schemeClr val="dk1"/>
              </a:solidFill>
              <a:effectLst/>
              <a:latin typeface="+mn-lt"/>
              <a:ea typeface="+mn-ea"/>
              <a:cs typeface="+mn-cs"/>
            </a:rPr>
            <a:t>実施したほか，平成２７年度には国の給与制度の総合的見直しを踏まえ，給</a:t>
          </a:r>
          <a:endParaRPr lang="ja-JP" altLang="ja-JP" sz="1400">
            <a:effectLst/>
          </a:endParaRPr>
        </a:p>
        <a:p>
          <a:r>
            <a:rPr kumimoji="1" lang="ja-JP" altLang="ja-JP" sz="1100">
              <a:solidFill>
                <a:schemeClr val="dk1"/>
              </a:solidFill>
              <a:effectLst/>
              <a:latin typeface="+mn-lt"/>
              <a:ea typeface="+mn-ea"/>
              <a:cs typeface="+mn-cs"/>
            </a:rPr>
            <a:t>与制度の見直しを実施し，制度の見直しに伴う経過措置について，国が３年</a:t>
          </a:r>
          <a:endParaRPr lang="ja-JP" altLang="ja-JP" sz="1400">
            <a:effectLst/>
          </a:endParaRPr>
        </a:p>
        <a:p>
          <a:r>
            <a:rPr kumimoji="1" lang="ja-JP" altLang="ja-JP" sz="1100">
              <a:solidFill>
                <a:schemeClr val="dk1"/>
              </a:solidFill>
              <a:effectLst/>
              <a:latin typeface="+mn-lt"/>
              <a:ea typeface="+mn-ea"/>
              <a:cs typeface="+mn-cs"/>
            </a:rPr>
            <a:t>間の現給保障としたのに対し，市では２か年で段階的に引き下げたことから，</a:t>
          </a:r>
          <a:endParaRPr lang="ja-JP" altLang="ja-JP" sz="1400">
            <a:effectLst/>
          </a:endParaRPr>
        </a:p>
        <a:p>
          <a:r>
            <a:rPr kumimoji="1" lang="ja-JP" altLang="ja-JP" sz="1100">
              <a:solidFill>
                <a:schemeClr val="dk1"/>
              </a:solidFill>
              <a:effectLst/>
              <a:latin typeface="+mn-lt"/>
              <a:ea typeface="+mn-ea"/>
              <a:cs typeface="+mn-cs"/>
            </a:rPr>
            <a:t>ラスパイレス指数については類似団体の中で低い水準となっている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83</xdr:row>
      <xdr:rowOff>116114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46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116114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346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84</xdr:row>
      <xdr:rowOff>30843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3464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30843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も行財政対策の主要な取り組みとして職員数の見直しを掲げ，事務の見直しやアウトソーシングの推進などにより，毎年着実に職員数の削減を進めてきたが，人口減少率が職員の削減率を上回っていることに加え，市単独で消防本部を設置していることや，港湾事業および市立高校を抱えていることから，類似団体内の順位は下位に位置している状況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今後も，積極的に事務事業の見直しを図り，人口減少に対応した行政のスリム化を進め</a:t>
          </a:r>
          <a:r>
            <a:rPr kumimoji="1" lang="ja-JP" altLang="en-US" sz="1100">
              <a:solidFill>
                <a:schemeClr val="dk1"/>
              </a:solidFill>
              <a:effectLst/>
              <a:latin typeface="+mn-lt"/>
              <a:ea typeface="+mn-ea"/>
              <a:cs typeface="+mn-cs"/>
            </a:rPr>
            <a:t>，行政課題への対応も見据えた適切な</a:t>
          </a:r>
          <a:r>
            <a:rPr kumimoji="1" lang="ja-JP" altLang="ja-JP" sz="1100">
              <a:solidFill>
                <a:schemeClr val="dk1"/>
              </a:solidFill>
              <a:effectLst/>
              <a:latin typeface="+mn-lt"/>
              <a:ea typeface="+mn-ea"/>
              <a:cs typeface="+mn-cs"/>
            </a:rPr>
            <a:t>職員配置に努めていく。</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39370</xdr:rowOff>
    </xdr:from>
    <xdr:to>
      <xdr:col>81</xdr:col>
      <xdr:colOff>44450</xdr:colOff>
      <xdr:row>64</xdr:row>
      <xdr:rowOff>47413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121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39370</xdr:rowOff>
    </xdr:from>
    <xdr:to>
      <xdr:col>77</xdr:col>
      <xdr:colOff>44450</xdr:colOff>
      <xdr:row>64</xdr:row>
      <xdr:rowOff>47413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01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35348</xdr:rowOff>
    </xdr:from>
    <xdr:to>
      <xdr:col>72</xdr:col>
      <xdr:colOff>203200</xdr:colOff>
      <xdr:row>64</xdr:row>
      <xdr:rowOff>47413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0081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35348</xdr:rowOff>
    </xdr:from>
    <xdr:to>
      <xdr:col>68</xdr:col>
      <xdr:colOff>152400</xdr:colOff>
      <xdr:row>64</xdr:row>
      <xdr:rowOff>39370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0081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168063</xdr:rowOff>
    </xdr:from>
    <xdr:to>
      <xdr:col>81</xdr:col>
      <xdr:colOff>95250</xdr:colOff>
      <xdr:row>64</xdr:row>
      <xdr:rowOff>98213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140140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160020</xdr:rowOff>
    </xdr:from>
    <xdr:to>
      <xdr:col>77</xdr:col>
      <xdr:colOff>95250</xdr:colOff>
      <xdr:row>64</xdr:row>
      <xdr:rowOff>90170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74947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168063</xdr:rowOff>
    </xdr:from>
    <xdr:to>
      <xdr:col>73</xdr:col>
      <xdr:colOff>44450</xdr:colOff>
      <xdr:row>64</xdr:row>
      <xdr:rowOff>98213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82990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155998</xdr:rowOff>
    </xdr:from>
    <xdr:to>
      <xdr:col>68</xdr:col>
      <xdr:colOff>203200</xdr:colOff>
      <xdr:row>64</xdr:row>
      <xdr:rowOff>86148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70925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160020</xdr:rowOff>
    </xdr:from>
    <xdr:to>
      <xdr:col>64</xdr:col>
      <xdr:colOff>152400</xdr:colOff>
      <xdr:row>64</xdr:row>
      <xdr:rowOff>90170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74947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市債残高は減少傾向にあり，交付税措置のある起債の選択などにより改善</a:t>
          </a:r>
          <a:endParaRPr lang="ja-JP" altLang="ja-JP" sz="1100">
            <a:effectLst/>
          </a:endParaRPr>
        </a:p>
        <a:p>
          <a:r>
            <a:rPr kumimoji="1" lang="ja-JP" altLang="ja-JP" sz="1100">
              <a:solidFill>
                <a:schemeClr val="dk1"/>
              </a:solidFill>
              <a:effectLst/>
              <a:latin typeface="+mn-lt"/>
              <a:ea typeface="+mn-ea"/>
              <a:cs typeface="+mn-cs"/>
            </a:rPr>
            <a:t>に努めている。前年度と比較して元利償還金が減少した</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度の実質公債費比率（３か年平均）は</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％となり，０．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ポイント改善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したところである。</a:t>
          </a:r>
          <a:endParaRPr lang="ja-JP" altLang="ja-JP" sz="1100">
            <a:effectLst/>
          </a:endParaRPr>
        </a:p>
        <a:p>
          <a:r>
            <a:rPr kumimoji="1" lang="ja-JP" altLang="ja-JP" sz="1100">
              <a:solidFill>
                <a:schemeClr val="dk1"/>
              </a:solidFill>
              <a:effectLst/>
              <a:latin typeface="+mn-lt"/>
              <a:ea typeface="+mn-ea"/>
              <a:cs typeface="+mn-cs"/>
            </a:rPr>
            <a:t>　今後も市債発行額を極力抑制していき，比率の改善に努めていく。</a:t>
          </a:r>
          <a:endParaRPr lang="ja-JP" altLang="ja-JP" sz="1100">
            <a:effectLst/>
          </a:endParaRPr>
        </a:p>
        <a:p>
          <a:r>
            <a:rPr kumimoji="1" lang="ja-JP" altLang="ja-JP" sz="1100">
              <a:solidFill>
                <a:schemeClr val="dk1"/>
              </a:solidFill>
              <a:effectLst/>
              <a:latin typeface="+mn-lt"/>
              <a:ea typeface="+mn-ea"/>
              <a:cs typeface="+mn-cs"/>
            </a:rPr>
            <a:t>　（単年度実質公債費比率参考）</a:t>
          </a:r>
          <a:endParaRPr lang="ja-JP" altLang="ja-JP" sz="11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　５．</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　令和元年度　５．４％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　８．６％</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140546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9760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33444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699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33444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17356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860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新規市債発行の抑制や職員数の減少に伴う退職手当負担見込額の減少等に</a:t>
          </a:r>
          <a:endParaRPr lang="ja-JP" altLang="ja-JP" sz="1400">
            <a:effectLst/>
          </a:endParaRPr>
        </a:p>
        <a:p>
          <a:r>
            <a:rPr kumimoji="1" lang="ja-JP" altLang="ja-JP" sz="1100">
              <a:solidFill>
                <a:schemeClr val="dk1"/>
              </a:solidFill>
              <a:effectLst/>
              <a:latin typeface="+mn-lt"/>
              <a:ea typeface="+mn-ea"/>
              <a:cs typeface="+mn-cs"/>
            </a:rPr>
            <a:t>より，将来負担額が改善され，令和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年度の将来負担比率は</a:t>
          </a:r>
          <a:r>
            <a:rPr kumimoji="1" lang="ja-JP" altLang="en-US" sz="1100">
              <a:solidFill>
                <a:schemeClr val="dk1"/>
              </a:solidFill>
              <a:effectLst/>
              <a:latin typeface="+mn-lt"/>
              <a:ea typeface="+mn-ea"/>
              <a:cs typeface="+mn-cs"/>
            </a:rPr>
            <a:t>４６．１</a:t>
          </a:r>
          <a:r>
            <a:rPr kumimoji="1" lang="ja-JP" altLang="ja-JP" sz="1100">
              <a:solidFill>
                <a:schemeClr val="dk1"/>
              </a:solidFill>
              <a:effectLst/>
              <a:latin typeface="+mn-lt"/>
              <a:ea typeface="+mn-ea"/>
              <a:cs typeface="+mn-cs"/>
            </a:rPr>
            <a:t>％と前</a:t>
          </a:r>
          <a:endParaRPr lang="ja-JP" altLang="ja-JP" sz="1400">
            <a:effectLst/>
          </a:endParaRPr>
        </a:p>
        <a:p>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６．３</a:t>
          </a:r>
          <a:r>
            <a:rPr kumimoji="1" lang="ja-JP" altLang="ja-JP" sz="1100">
              <a:solidFill>
                <a:schemeClr val="dk1"/>
              </a:solidFill>
              <a:effectLst/>
              <a:latin typeface="+mn-lt"/>
              <a:ea typeface="+mn-ea"/>
              <a:cs typeface="+mn-cs"/>
            </a:rPr>
            <a:t>ポイント改善されたところであるが，今後も，職員数の見直</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しや，新規市債発行の抑制等を進めるなど，比率の改善に努めていく。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169714</xdr:rowOff>
    </xdr:from>
    <xdr:to>
      <xdr:col>81</xdr:col>
      <xdr:colOff>44450</xdr:colOff>
      <xdr:row>16</xdr:row>
      <xdr:rowOff>48937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41464"/>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48937</xdr:rowOff>
    </xdr:from>
    <xdr:to>
      <xdr:col>77</xdr:col>
      <xdr:colOff>44450</xdr:colOff>
      <xdr:row>16</xdr:row>
      <xdr:rowOff>87545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9213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87545</xdr:rowOff>
    </xdr:from>
    <xdr:to>
      <xdr:col>72</xdr:col>
      <xdr:colOff>203200</xdr:colOff>
      <xdr:row>16</xdr:row>
      <xdr:rowOff>118914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3074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118914</xdr:rowOff>
    </xdr:from>
    <xdr:to>
      <xdr:col>68</xdr:col>
      <xdr:colOff>152400</xdr:colOff>
      <xdr:row>16</xdr:row>
      <xdr:rowOff>133392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621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118914</xdr:rowOff>
    </xdr:from>
    <xdr:to>
      <xdr:col>81</xdr:col>
      <xdr:colOff>95250</xdr:colOff>
      <xdr:row>16</xdr:row>
      <xdr:rowOff>49064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90991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6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169587</xdr:rowOff>
    </xdr:from>
    <xdr:to>
      <xdr:col>77</xdr:col>
      <xdr:colOff>95250</xdr:colOff>
      <xdr:row>16</xdr:row>
      <xdr:rowOff>99737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84514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2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36745</xdr:rowOff>
    </xdr:from>
    <xdr:to>
      <xdr:col>73</xdr:col>
      <xdr:colOff>44450</xdr:colOff>
      <xdr:row>16</xdr:row>
      <xdr:rowOff>138345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123122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6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68114</xdr:rowOff>
    </xdr:from>
    <xdr:to>
      <xdr:col>68</xdr:col>
      <xdr:colOff>203200</xdr:colOff>
      <xdr:row>16</xdr:row>
      <xdr:rowOff>169714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154491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9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82592</xdr:rowOff>
    </xdr:from>
    <xdr:to>
      <xdr:col>64</xdr:col>
      <xdr:colOff>152400</xdr:colOff>
      <xdr:row>17</xdr:row>
      <xdr:rowOff>12742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168969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1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251,891
250,793
677.87
167,659,971
165,232,192
2,054,692
70,386,099
135,797,863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市単独で消防本部を設置していることや，港湾事業および市立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高校を抱えていること，</a:t>
          </a:r>
          <a:r>
            <a:rPr lang="ja-JP" altLang="ja-JP" sz="1100" b="0" i="0" baseline="0">
              <a:solidFill>
                <a:schemeClr val="dk1"/>
              </a:solidFill>
              <a:effectLst/>
              <a:latin typeface="+mn-lt"/>
              <a:ea typeface="+mn-ea"/>
              <a:cs typeface="+mn-cs"/>
            </a:rPr>
            <a:t>さらには平成１６年度の市町村合併によ</a:t>
          </a:r>
          <a:endParaRPr lang="ja-JP" altLang="ja-JP" sz="1100">
            <a:effectLst/>
          </a:endParaRPr>
        </a:p>
        <a:p>
          <a:pPr eaLnBrk="1" fontAlgn="auto" latinLnBrk="0" hangingPunct="1"/>
          <a:r>
            <a:rPr lang="ja-JP" altLang="ja-JP" sz="1100" b="0" i="0" baseline="0">
              <a:solidFill>
                <a:schemeClr val="dk1"/>
              </a:solidFill>
              <a:effectLst/>
              <a:latin typeface="+mn-lt"/>
              <a:ea typeface="+mn-ea"/>
              <a:cs typeface="+mn-cs"/>
            </a:rPr>
            <a:t>り，類似団体と比較し，人件費の経常収支比率が高い状況にあっ</a:t>
          </a:r>
          <a:endParaRPr lang="ja-JP" altLang="ja-JP" sz="1100">
            <a:effectLst/>
          </a:endParaRPr>
        </a:p>
        <a:p>
          <a:pPr eaLnBrk="1" fontAlgn="auto" latinLnBrk="0" hangingPunct="1"/>
          <a:r>
            <a:rPr lang="ja-JP" altLang="ja-JP" sz="1100" b="0" i="0" baseline="0">
              <a:solidFill>
                <a:schemeClr val="dk1"/>
              </a:solidFill>
              <a:effectLst/>
              <a:latin typeface="+mn-lt"/>
              <a:ea typeface="+mn-ea"/>
              <a:cs typeface="+mn-cs"/>
            </a:rPr>
            <a:t>たが，職員数の削減などにより，平成２５年度から改善し，令和</a:t>
          </a:r>
          <a:endParaRPr lang="ja-JP" altLang="ja-JP" sz="1100">
            <a:effectLst/>
          </a:endParaRPr>
        </a:p>
        <a:p>
          <a:pPr eaLnBrk="1" fontAlgn="auto" latinLnBrk="0" hangingPunct="1"/>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年度においても類似団体の平均を下回った。</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今後も，積極的に事務事業の見直しを図り，人口減少に対応し</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た行政のスリム化を進めるほか，人件費総額の抑制</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取り組</a:t>
          </a:r>
          <a:r>
            <a:rPr lang="ja-JP" altLang="en-US" sz="1100" b="0" i="0" baseline="0">
              <a:solidFill>
                <a:schemeClr val="dk1"/>
              </a:solidFill>
              <a:effectLst/>
              <a:latin typeface="+mn-lt"/>
              <a:ea typeface="+mn-ea"/>
              <a:cs typeface="+mn-cs"/>
            </a:rPr>
            <a:t>む</a:t>
          </a:r>
          <a:r>
            <a:rPr lang="ja-JP" altLang="ja-JP" sz="1100" b="0" i="0" baseline="0">
              <a:solidFill>
                <a:schemeClr val="dk1"/>
              </a:solidFill>
              <a:effectLst/>
              <a:latin typeface="+mn-lt"/>
              <a:ea typeface="+mn-ea"/>
              <a:cs typeface="+mn-cs"/>
            </a:rPr>
            <a:t>。</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9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物件費の経常収支比率については，類似団体の中でも低い状況</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行財政対策実施計画に基づくアウトソーシングを推進している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ことから，人件費から委託料（物件費）へのシフトはある一方で，</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経常的な事務所要経費などの節減に努めており，大きな増減がな</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い状況となっている。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15</xdr:row>
      <xdr:rowOff>64407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946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14</xdr:row>
      <xdr:rowOff>94343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6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61686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0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7257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127907</xdr:rowOff>
    </xdr:from>
    <xdr:to>
      <xdr:col>69</xdr:col>
      <xdr:colOff>142875</xdr:colOff>
      <xdr:row>14</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扶助費の経常収支比率は，</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となっており，引き続き類似団体の平均を上回っている。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障害者福祉費</a:t>
          </a:r>
          <a:r>
            <a:rPr lang="ja-JP" altLang="en-US" sz="1100" b="0" i="0" baseline="0">
              <a:solidFill>
                <a:schemeClr val="dk1"/>
              </a:solidFill>
              <a:effectLst/>
              <a:latin typeface="+mn-lt"/>
              <a:ea typeface="+mn-ea"/>
              <a:cs typeface="+mn-cs"/>
            </a:rPr>
            <a:t>が増となったものの，児童福祉費や扶助費の約半</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数を占める生活保護費は減少した。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今後も資格審査等の適正化や，就労支援などの対策により，受</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給者の自立に向けた取り組みを進めていく。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133350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838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8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59</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96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152400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69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82550</xdr:rowOff>
    </xdr:from>
    <xdr:to>
      <xdr:col>20</xdr:col>
      <xdr:colOff>38100</xdr:colOff>
      <xdr:row>60</xdr:row>
      <xdr:rowOff>12700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168927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その他に係る経常収支比率は，</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％と，類似団体平均をやや上回っている状況にある。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平成３０年度から急激に悪化しているが，これはこれまで「補</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助費等」に分類していた費用の一部を「その他（繰出金）」の区</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分に見直ししたためである。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今後も健全な財政運営に努め，さらなる比率の改善を図ってい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61</xdr:row>
      <xdr:rowOff>6350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99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158750</xdr:rowOff>
    </xdr:from>
    <xdr:to>
      <xdr:col>78</xdr:col>
      <xdr:colOff>69850</xdr:colOff>
      <xdr:row>60</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7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101600</xdr:rowOff>
    </xdr:from>
    <xdr:to>
      <xdr:col>73</xdr:col>
      <xdr:colOff>180975</xdr:colOff>
      <xdr:row>59</xdr:row>
      <xdr:rowOff>158750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028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158750</xdr:rowOff>
    </xdr:from>
    <xdr:to>
      <xdr:col>69</xdr:col>
      <xdr:colOff>92075</xdr:colOff>
      <xdr:row>56</xdr:row>
      <xdr:rowOff>101600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88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127000</xdr:rowOff>
    </xdr:from>
    <xdr:to>
      <xdr:col>82</xdr:col>
      <xdr:colOff>158750</xdr:colOff>
      <xdr:row>61</xdr:row>
      <xdr:rowOff>57150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99077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107950</xdr:rowOff>
    </xdr:from>
    <xdr:to>
      <xdr:col>74</xdr:col>
      <xdr:colOff>31750</xdr:colOff>
      <xdr:row>60</xdr:row>
      <xdr:rowOff>38100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22877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50800</xdr:rowOff>
    </xdr:from>
    <xdr:to>
      <xdr:col>69</xdr:col>
      <xdr:colOff>142875</xdr:colOff>
      <xdr:row>56</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107950</xdr:rowOff>
    </xdr:from>
    <xdr:to>
      <xdr:col>65</xdr:col>
      <xdr:colOff>53975</xdr:colOff>
      <xdr:row>56</xdr:row>
      <xdr:rowOff>38100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補助費等に係る経常収支比率は，</a:t>
          </a:r>
          <a:r>
            <a:rPr lang="ja-JP" altLang="en-US" sz="1100" b="0" i="0" baseline="0">
              <a:solidFill>
                <a:schemeClr val="dk1"/>
              </a:solidFill>
              <a:effectLst/>
              <a:latin typeface="+mn-lt"/>
              <a:ea typeface="+mn-ea"/>
              <a:cs typeface="+mn-cs"/>
            </a:rPr>
            <a:t>大きな変動がなく，０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６．９</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今後も，平成２５年４月に策定した「補助金のあり方に関する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ガイドライン」を基に，積極的な見直しを行い，補助金の削減，</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適正化に努め，比率の改善を図っていく。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138430</xdr:rowOff>
    </xdr:from>
    <xdr:to>
      <xdr:col>82</xdr:col>
      <xdr:colOff>107950</xdr:colOff>
      <xdr:row>33</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96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8890</xdr:rowOff>
    </xdr:from>
    <xdr:to>
      <xdr:col>78</xdr:col>
      <xdr:colOff>69850</xdr:colOff>
      <xdr:row>33</xdr:row>
      <xdr:rowOff>161290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6667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8890</xdr:rowOff>
    </xdr:from>
    <xdr:to>
      <xdr:col>73</xdr:col>
      <xdr:colOff>180975</xdr:colOff>
      <xdr:row>34</xdr:row>
      <xdr:rowOff>134620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6667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134620</xdr:rowOff>
    </xdr:from>
    <xdr:to>
      <xdr:col>69</xdr:col>
      <xdr:colOff>92075</xdr:colOff>
      <xdr:row>34</xdr:row>
      <xdr:rowOff>149860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87630</xdr:rowOff>
    </xdr:from>
    <xdr:to>
      <xdr:col>82</xdr:col>
      <xdr:colOff>158750</xdr:colOff>
      <xdr:row>34</xdr:row>
      <xdr:rowOff>17780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104157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129540</xdr:rowOff>
    </xdr:from>
    <xdr:to>
      <xdr:col>74</xdr:col>
      <xdr:colOff>31750</xdr:colOff>
      <xdr:row>33</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69867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83820</xdr:rowOff>
    </xdr:from>
    <xdr:to>
      <xdr:col>69</xdr:col>
      <xdr:colOff>142875</xdr:colOff>
      <xdr:row>35</xdr:row>
      <xdr:rowOff>13970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170197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公債費については，</a:t>
          </a:r>
          <a:r>
            <a:rPr lang="ja-JP" altLang="en-US" sz="1100" b="0" i="0" baseline="0">
              <a:solidFill>
                <a:schemeClr val="dk1"/>
              </a:solidFill>
              <a:effectLst/>
              <a:latin typeface="+mn-lt"/>
              <a:ea typeface="+mn-ea"/>
              <a:cs typeface="+mn-cs"/>
            </a:rPr>
            <a:t>公債費の平準化対策を行った令和元年度か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ら</a:t>
          </a:r>
          <a:r>
            <a:rPr lang="ja-JP" altLang="ja-JP" sz="1100" b="0" i="0" baseline="0">
              <a:solidFill>
                <a:schemeClr val="dk1"/>
              </a:solidFill>
              <a:effectLst/>
              <a:latin typeface="+mn-lt"/>
              <a:ea typeface="+mn-ea"/>
              <a:cs typeface="+mn-cs"/>
            </a:rPr>
            <a:t>ほぼ横ばいで推移しており，経常収支比率についても同様に横</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ばいで依然として類似団体の平均を上回っている状況にあ</a:t>
          </a:r>
          <a:r>
            <a:rPr lang="ja-JP" altLang="en-US" sz="1100" b="0" i="0" baseline="0">
              <a:solidFill>
                <a:schemeClr val="dk1"/>
              </a:solidFill>
              <a:effectLst/>
              <a:latin typeface="+mn-lt"/>
              <a:ea typeface="+mn-ea"/>
              <a:cs typeface="+mn-cs"/>
            </a:rPr>
            <a:t>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今後も，新規市債発行の抑制などにより，公債費負担の軽減に</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134620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4772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80</xdr:row>
      <xdr:rowOff>43180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5077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168911</xdr:rowOff>
    </xdr:from>
    <xdr:to>
      <xdr:col>15</xdr:col>
      <xdr:colOff>98425</xdr:colOff>
      <xdr:row>80</xdr:row>
      <xdr:rowOff>43180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713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168911</xdr:rowOff>
    </xdr:from>
    <xdr:to>
      <xdr:col>11</xdr:col>
      <xdr:colOff>9525</xdr:colOff>
      <xdr:row>80</xdr:row>
      <xdr:rowOff>35561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713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170197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163830</xdr:rowOff>
    </xdr:from>
    <xdr:to>
      <xdr:col>15</xdr:col>
      <xdr:colOff>149225</xdr:colOff>
      <xdr:row>80</xdr:row>
      <xdr:rowOff>93980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78757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118111</xdr:rowOff>
    </xdr:from>
    <xdr:to>
      <xdr:col>11</xdr:col>
      <xdr:colOff>60325</xdr:colOff>
      <xdr:row>80</xdr:row>
      <xdr:rowOff>48261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33038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公債費以外に係る経常収支比率は類似団体平均を下回っている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今後も公債費の圧縮に努めながら，適切な行政サービスを提供</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29845</xdr:rowOff>
    </xdr:from>
    <xdr:to>
      <xdr:col>82</xdr:col>
      <xdr:colOff>107950</xdr:colOff>
      <xdr:row>80</xdr:row>
      <xdr:rowOff>6986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717145"/>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150513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69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6986</xdr:rowOff>
    </xdr:from>
    <xdr:to>
      <xdr:col>82</xdr:col>
      <xdr:colOff>196850</xdr:colOff>
      <xdr:row>80</xdr:row>
      <xdr:rowOff>6986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2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116222</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29845</xdr:rowOff>
    </xdr:from>
    <xdr:to>
      <xdr:col>82</xdr:col>
      <xdr:colOff>196850</xdr:colOff>
      <xdr:row>74</xdr:row>
      <xdr:rowOff>29845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127000</xdr:rowOff>
    </xdr:from>
    <xdr:to>
      <xdr:col>82</xdr:col>
      <xdr:colOff>107950</xdr:colOff>
      <xdr:row>76</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29857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121285</xdr:rowOff>
    </xdr:from>
    <xdr:to>
      <xdr:col>78</xdr:col>
      <xdr:colOff>69850</xdr:colOff>
      <xdr:row>75</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80858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41275</xdr:rowOff>
    </xdr:from>
    <xdr:to>
      <xdr:col>73</xdr:col>
      <xdr:colOff>180975</xdr:colOff>
      <xdr:row>74</xdr:row>
      <xdr:rowOff>121285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7285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46990</xdr:rowOff>
    </xdr:from>
    <xdr:to>
      <xdr:col>69</xdr:col>
      <xdr:colOff>92075</xdr:colOff>
      <xdr:row>74</xdr:row>
      <xdr:rowOff>41275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56284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70485</xdr:rowOff>
    </xdr:from>
    <xdr:to>
      <xdr:col>65</xdr:col>
      <xdr:colOff>53975</xdr:colOff>
      <xdr:row>76</xdr:row>
      <xdr:rowOff>636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29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156863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121920</xdr:rowOff>
    </xdr:from>
    <xdr:to>
      <xdr:col>82</xdr:col>
      <xdr:colOff>158750</xdr:colOff>
      <xdr:row>76</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138447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76200</xdr:rowOff>
    </xdr:from>
    <xdr:to>
      <xdr:col>78</xdr:col>
      <xdr:colOff>120650</xdr:colOff>
      <xdr:row>76</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16527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70485</xdr:rowOff>
    </xdr:from>
    <xdr:to>
      <xdr:col>74</xdr:col>
      <xdr:colOff>31750</xdr:colOff>
      <xdr:row>75</xdr:row>
      <xdr:rowOff>635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10812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161925</xdr:rowOff>
    </xdr:from>
    <xdr:to>
      <xdr:col>69</xdr:col>
      <xdr:colOff>142875</xdr:colOff>
      <xdr:row>74</xdr:row>
      <xdr:rowOff>92075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102252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167640</xdr:rowOff>
    </xdr:from>
    <xdr:to>
      <xdr:col>65</xdr:col>
      <xdr:colOff>53975</xdr:colOff>
      <xdr:row>73</xdr:row>
      <xdr:rowOff>97790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107967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59091</xdr:rowOff>
    </xdr:from>
    <xdr:to>
      <xdr:col>29</xdr:col>
      <xdr:colOff>127000</xdr:colOff>
      <xdr:row>14</xdr:row>
      <xdr:rowOff>62520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07016"/>
          <a:ext cx="6477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62520</xdr:rowOff>
    </xdr:from>
    <xdr:to>
      <xdr:col>26</xdr:col>
      <xdr:colOff>50800</xdr:colOff>
      <xdr:row>14</xdr:row>
      <xdr:rowOff>98044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10445"/>
          <a:ext cx="698500" cy="3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98044</xdr:rowOff>
    </xdr:from>
    <xdr:to>
      <xdr:col>22</xdr:col>
      <xdr:colOff>114300</xdr:colOff>
      <xdr:row>14</xdr:row>
      <xdr:rowOff>116424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45969"/>
          <a:ext cx="698500" cy="18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116424</xdr:rowOff>
    </xdr:from>
    <xdr:to>
      <xdr:col>18</xdr:col>
      <xdr:colOff>177800</xdr:colOff>
      <xdr:row>14</xdr:row>
      <xdr:rowOff>144816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64349"/>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8291</xdr:rowOff>
    </xdr:from>
    <xdr:to>
      <xdr:col>29</xdr:col>
      <xdr:colOff>177800</xdr:colOff>
      <xdr:row>14</xdr:row>
      <xdr:rowOff>109891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56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24818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0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11720</xdr:rowOff>
    </xdr:from>
    <xdr:to>
      <xdr:col>26</xdr:col>
      <xdr:colOff>101600</xdr:colOff>
      <xdr:row>14</xdr:row>
      <xdr:rowOff>113320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59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123497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28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47244</xdr:rowOff>
    </xdr:from>
    <xdr:to>
      <xdr:col>22</xdr:col>
      <xdr:colOff>165100</xdr:colOff>
      <xdr:row>14</xdr:row>
      <xdr:rowOff>148844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9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159021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6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65624</xdr:rowOff>
    </xdr:from>
    <xdr:to>
      <xdr:col>19</xdr:col>
      <xdr:colOff>38100</xdr:colOff>
      <xdr:row>14</xdr:row>
      <xdr:rowOff>167224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1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5951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28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94016</xdr:rowOff>
    </xdr:from>
    <xdr:to>
      <xdr:col>15</xdr:col>
      <xdr:colOff>101600</xdr:colOff>
      <xdr:row>15</xdr:row>
      <xdr:rowOff>24166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41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34343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1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86233</xdr:rowOff>
    </xdr:from>
    <xdr:to>
      <xdr:col>29</xdr:col>
      <xdr:colOff>127000</xdr:colOff>
      <xdr:row>35</xdr:row>
      <xdr:rowOff>91072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696583"/>
          <a:ext cx="647700" cy="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160681</xdr:rowOff>
    </xdr:from>
    <xdr:to>
      <xdr:col>26</xdr:col>
      <xdr:colOff>50800</xdr:colOff>
      <xdr:row>35</xdr:row>
      <xdr:rowOff>86233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428131"/>
          <a:ext cx="698500" cy="268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160681</xdr:rowOff>
    </xdr:from>
    <xdr:to>
      <xdr:col>22</xdr:col>
      <xdr:colOff>114300</xdr:colOff>
      <xdr:row>34</xdr:row>
      <xdr:rowOff>203429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428131"/>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203429</xdr:rowOff>
    </xdr:from>
    <xdr:to>
      <xdr:col>18</xdr:col>
      <xdr:colOff>177800</xdr:colOff>
      <xdr:row>34</xdr:row>
      <xdr:rowOff>236575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470879"/>
          <a:ext cx="698500" cy="33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40272</xdr:rowOff>
    </xdr:from>
    <xdr:to>
      <xdr:col>29</xdr:col>
      <xdr:colOff>177800</xdr:colOff>
      <xdr:row>35</xdr:row>
      <xdr:rowOff>141872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5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228249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9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35433</xdr:rowOff>
    </xdr:from>
    <xdr:to>
      <xdr:col>26</xdr:col>
      <xdr:colOff>101600</xdr:colOff>
      <xdr:row>35</xdr:row>
      <xdr:rowOff>137033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45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147210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14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109881</xdr:rowOff>
    </xdr:from>
    <xdr:to>
      <xdr:col>22</xdr:col>
      <xdr:colOff>165100</xdr:colOff>
      <xdr:row>34</xdr:row>
      <xdr:rowOff>211481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377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221658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152629</xdr:rowOff>
    </xdr:from>
    <xdr:to>
      <xdr:col>19</xdr:col>
      <xdr:colOff>38100</xdr:colOff>
      <xdr:row>34</xdr:row>
      <xdr:rowOff>254229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42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264406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1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185775</xdr:rowOff>
    </xdr:from>
    <xdr:to>
      <xdr:col>15</xdr:col>
      <xdr:colOff>101600</xdr:colOff>
      <xdr:row>34</xdr:row>
      <xdr:rowOff>287375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53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297552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251,891
250,793
677.87
167,659,971
165,232,192
2,054,692
70,386,099
135,797,863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69552</xdr:rowOff>
    </xdr:from>
    <xdr:to>
      <xdr:col>24</xdr:col>
      <xdr:colOff>63500</xdr:colOff>
      <xdr:row>34</xdr:row>
      <xdr:rowOff>74484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98852"/>
          <a:ext cx="8382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74484</xdr:rowOff>
    </xdr:from>
    <xdr:to>
      <xdr:col>19</xdr:col>
      <xdr:colOff>177800</xdr:colOff>
      <xdr:row>34</xdr:row>
      <xdr:rowOff>125266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03784"/>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93784</xdr:rowOff>
    </xdr:from>
    <xdr:to>
      <xdr:col>15</xdr:col>
      <xdr:colOff>50800</xdr:colOff>
      <xdr:row>34</xdr:row>
      <xdr:rowOff>125266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23084"/>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93784</xdr:rowOff>
    </xdr:from>
    <xdr:to>
      <xdr:col>10</xdr:col>
      <xdr:colOff>114300</xdr:colOff>
      <xdr:row>34</xdr:row>
      <xdr:rowOff>101132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23084"/>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18752</xdr:rowOff>
    </xdr:from>
    <xdr:to>
      <xdr:col>24</xdr:col>
      <xdr:colOff>114300</xdr:colOff>
      <xdr:row>34</xdr:row>
      <xdr:rowOff>120352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41629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23684</xdr:rowOff>
    </xdr:from>
    <xdr:to>
      <xdr:col>20</xdr:col>
      <xdr:colOff>38100</xdr:colOff>
      <xdr:row>34</xdr:row>
      <xdr:rowOff>125284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141811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74466</xdr:rowOff>
    </xdr:from>
    <xdr:to>
      <xdr:col>15</xdr:col>
      <xdr:colOff>101600</xdr:colOff>
      <xdr:row>35</xdr:row>
      <xdr:rowOff>4616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21143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7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42984</xdr:rowOff>
    </xdr:from>
    <xdr:to>
      <xdr:col>10</xdr:col>
      <xdr:colOff>165100</xdr:colOff>
      <xdr:row>34</xdr:row>
      <xdr:rowOff>144584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161111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4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50332</xdr:rowOff>
    </xdr:from>
    <xdr:to>
      <xdr:col>6</xdr:col>
      <xdr:colOff>38100</xdr:colOff>
      <xdr:row>34</xdr:row>
      <xdr:rowOff>151932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7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168459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5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166904</xdr:rowOff>
    </xdr:from>
    <xdr:to>
      <xdr:col>24</xdr:col>
      <xdr:colOff>63500</xdr:colOff>
      <xdr:row>56</xdr:row>
      <xdr:rowOff>167201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96654"/>
          <a:ext cx="838200" cy="17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167201</xdr:rowOff>
    </xdr:from>
    <xdr:to>
      <xdr:col>19</xdr:col>
      <xdr:colOff>177800</xdr:colOff>
      <xdr:row>57</xdr:row>
      <xdr:rowOff>64994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68401"/>
          <a:ext cx="889000" cy="6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64994</xdr:rowOff>
    </xdr:from>
    <xdr:to>
      <xdr:col>15</xdr:col>
      <xdr:colOff>50800</xdr:colOff>
      <xdr:row>57</xdr:row>
      <xdr:rowOff>81338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37644"/>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81338</xdr:rowOff>
    </xdr:from>
    <xdr:to>
      <xdr:col>10</xdr:col>
      <xdr:colOff>114300</xdr:colOff>
      <xdr:row>57</xdr:row>
      <xdr:rowOff>100495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3988"/>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116104</xdr:rowOff>
    </xdr:from>
    <xdr:to>
      <xdr:col>24</xdr:col>
      <xdr:colOff>114300</xdr:colOff>
      <xdr:row>56</xdr:row>
      <xdr:rowOff>46254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4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138981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116401</xdr:rowOff>
    </xdr:from>
    <xdr:to>
      <xdr:col>20</xdr:col>
      <xdr:colOff>38100</xdr:colOff>
      <xdr:row>57</xdr:row>
      <xdr:rowOff>46551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63078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14194</xdr:rowOff>
    </xdr:from>
    <xdr:to>
      <xdr:col>15</xdr:col>
      <xdr:colOff>101600</xdr:colOff>
      <xdr:row>57</xdr:row>
      <xdr:rowOff>115794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132321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30538</xdr:rowOff>
    </xdr:from>
    <xdr:to>
      <xdr:col>10</xdr:col>
      <xdr:colOff>165100</xdr:colOff>
      <xdr:row>57</xdr:row>
      <xdr:rowOff>132138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49695</xdr:rowOff>
    </xdr:from>
    <xdr:to>
      <xdr:col>6</xdr:col>
      <xdr:colOff>38100</xdr:colOff>
      <xdr:row>57</xdr:row>
      <xdr:rowOff>151295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167822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134975</xdr:rowOff>
    </xdr:from>
    <xdr:to>
      <xdr:col>24</xdr:col>
      <xdr:colOff>63500</xdr:colOff>
      <xdr:row>74</xdr:row>
      <xdr:rowOff>143739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650825"/>
          <a:ext cx="838200" cy="18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29363</xdr:rowOff>
    </xdr:from>
    <xdr:to>
      <xdr:col>19</xdr:col>
      <xdr:colOff>177800</xdr:colOff>
      <xdr:row>74</xdr:row>
      <xdr:rowOff>143739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716663"/>
          <a:ext cx="8890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113564</xdr:rowOff>
    </xdr:from>
    <xdr:to>
      <xdr:col>15</xdr:col>
      <xdr:colOff>50800</xdr:colOff>
      <xdr:row>74</xdr:row>
      <xdr:rowOff>29363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629414"/>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113564</xdr:rowOff>
    </xdr:from>
    <xdr:to>
      <xdr:col>10</xdr:col>
      <xdr:colOff>114300</xdr:colOff>
      <xdr:row>74</xdr:row>
      <xdr:rowOff>135509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629414"/>
          <a:ext cx="889000" cy="19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84175</xdr:rowOff>
    </xdr:from>
    <xdr:to>
      <xdr:col>24</xdr:col>
      <xdr:colOff>114300</xdr:colOff>
      <xdr:row>74</xdr:row>
      <xdr:rowOff>14325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6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107052</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4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92939</xdr:rowOff>
    </xdr:from>
    <xdr:to>
      <xdr:col>20</xdr:col>
      <xdr:colOff>38100</xdr:colOff>
      <xdr:row>75</xdr:row>
      <xdr:rowOff>23089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7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39616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55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150013</xdr:rowOff>
    </xdr:from>
    <xdr:to>
      <xdr:col>15</xdr:col>
      <xdr:colOff>101600</xdr:colOff>
      <xdr:row>74</xdr:row>
      <xdr:rowOff>80163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6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96690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44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62764</xdr:rowOff>
    </xdr:from>
    <xdr:to>
      <xdr:col>10</xdr:col>
      <xdr:colOff>165100</xdr:colOff>
      <xdr:row>73</xdr:row>
      <xdr:rowOff>164364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9441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3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84709</xdr:rowOff>
    </xdr:from>
    <xdr:to>
      <xdr:col>6</xdr:col>
      <xdr:colOff>38100</xdr:colOff>
      <xdr:row>75</xdr:row>
      <xdr:rowOff>14859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31386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5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17018</xdr:rowOff>
    </xdr:from>
    <xdr:to>
      <xdr:col>24</xdr:col>
      <xdr:colOff>63500</xdr:colOff>
      <xdr:row>91</xdr:row>
      <xdr:rowOff>43726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618968"/>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43726</xdr:rowOff>
    </xdr:from>
    <xdr:to>
      <xdr:col>19</xdr:col>
      <xdr:colOff>177800</xdr:colOff>
      <xdr:row>91</xdr:row>
      <xdr:rowOff>131344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645676"/>
          <a:ext cx="889000" cy="8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131344</xdr:rowOff>
    </xdr:from>
    <xdr:to>
      <xdr:col>15</xdr:col>
      <xdr:colOff>50800</xdr:colOff>
      <xdr:row>91</xdr:row>
      <xdr:rowOff>144614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733294"/>
          <a:ext cx="8890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144614</xdr:rowOff>
    </xdr:from>
    <xdr:to>
      <xdr:col>10</xdr:col>
      <xdr:colOff>114300</xdr:colOff>
      <xdr:row>92</xdr:row>
      <xdr:rowOff>31547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746564"/>
          <a:ext cx="889000" cy="5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137668</xdr:rowOff>
    </xdr:from>
    <xdr:to>
      <xdr:col>24</xdr:col>
      <xdr:colOff>114300</xdr:colOff>
      <xdr:row>91</xdr:row>
      <xdr:rowOff>67818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5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160545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41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164376</xdr:rowOff>
    </xdr:from>
    <xdr:to>
      <xdr:col>20</xdr:col>
      <xdr:colOff>38100</xdr:colOff>
      <xdr:row>91</xdr:row>
      <xdr:rowOff>94526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59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111053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37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80544</xdr:rowOff>
    </xdr:from>
    <xdr:to>
      <xdr:col>15</xdr:col>
      <xdr:colOff>101600</xdr:colOff>
      <xdr:row>92</xdr:row>
      <xdr:rowOff>10694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68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27221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45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93814</xdr:rowOff>
    </xdr:from>
    <xdr:to>
      <xdr:col>10</xdr:col>
      <xdr:colOff>165100</xdr:colOff>
      <xdr:row>92</xdr:row>
      <xdr:rowOff>23964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6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40491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47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152197</xdr:rowOff>
    </xdr:from>
    <xdr:to>
      <xdr:col>6</xdr:col>
      <xdr:colOff>38100</xdr:colOff>
      <xdr:row>92</xdr:row>
      <xdr:rowOff>82347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75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98874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52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87678</xdr:rowOff>
    </xdr:from>
    <xdr:to>
      <xdr:col>55</xdr:col>
      <xdr:colOff>0</xdr:colOff>
      <xdr:row>37</xdr:row>
      <xdr:rowOff>91054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574078"/>
          <a:ext cx="838200" cy="86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91054</xdr:rowOff>
    </xdr:from>
    <xdr:to>
      <xdr:col>50</xdr:col>
      <xdr:colOff>114300</xdr:colOff>
      <xdr:row>37</xdr:row>
      <xdr:rowOff>99649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34704"/>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146802</xdr:rowOff>
    </xdr:from>
    <xdr:to>
      <xdr:col>45</xdr:col>
      <xdr:colOff>177800</xdr:colOff>
      <xdr:row>37</xdr:row>
      <xdr:rowOff>99649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19002"/>
          <a:ext cx="889000" cy="1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66624</xdr:rowOff>
    </xdr:from>
    <xdr:to>
      <xdr:col>41</xdr:col>
      <xdr:colOff>50800</xdr:colOff>
      <xdr:row>36</xdr:row>
      <xdr:rowOff>146802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38824"/>
          <a:ext cx="889000" cy="8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36878</xdr:rowOff>
    </xdr:from>
    <xdr:to>
      <xdr:col>55</xdr:col>
      <xdr:colOff>50800</xdr:colOff>
      <xdr:row>32</xdr:row>
      <xdr:rowOff>138478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5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59755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37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40254</xdr:rowOff>
    </xdr:from>
    <xdr:to>
      <xdr:col>50</xdr:col>
      <xdr:colOff>165100</xdr:colOff>
      <xdr:row>37</xdr:row>
      <xdr:rowOff>141854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8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158381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15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48849</xdr:rowOff>
    </xdr:from>
    <xdr:to>
      <xdr:col>46</xdr:col>
      <xdr:colOff>38100</xdr:colOff>
      <xdr:row>37</xdr:row>
      <xdr:rowOff>150449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166976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1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96002</xdr:rowOff>
    </xdr:from>
    <xdr:to>
      <xdr:col>41</xdr:col>
      <xdr:colOff>101600</xdr:colOff>
      <xdr:row>37</xdr:row>
      <xdr:rowOff>26152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42679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4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15824</xdr:rowOff>
    </xdr:from>
    <xdr:to>
      <xdr:col>36</xdr:col>
      <xdr:colOff>165100</xdr:colOff>
      <xdr:row>36</xdr:row>
      <xdr:rowOff>117424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133951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4761</xdr:rowOff>
    </xdr:from>
    <xdr:to>
      <xdr:col>55</xdr:col>
      <xdr:colOff>0</xdr:colOff>
      <xdr:row>56</xdr:row>
      <xdr:rowOff>147391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05961"/>
          <a:ext cx="838200" cy="1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4761</xdr:rowOff>
    </xdr:from>
    <xdr:to>
      <xdr:col>50</xdr:col>
      <xdr:colOff>114300</xdr:colOff>
      <xdr:row>57</xdr:row>
      <xdr:rowOff>34168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05961"/>
          <a:ext cx="889000" cy="20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65748</xdr:rowOff>
    </xdr:from>
    <xdr:to>
      <xdr:col>45</xdr:col>
      <xdr:colOff>177800</xdr:colOff>
      <xdr:row>57</xdr:row>
      <xdr:rowOff>34168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66948"/>
          <a:ext cx="889000" cy="13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65748</xdr:rowOff>
    </xdr:from>
    <xdr:to>
      <xdr:col>41</xdr:col>
      <xdr:colOff>50800</xdr:colOff>
      <xdr:row>56</xdr:row>
      <xdr:rowOff>129282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66948"/>
          <a:ext cx="889000" cy="6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96591</xdr:rowOff>
    </xdr:from>
    <xdr:to>
      <xdr:col>55</xdr:col>
      <xdr:colOff>50800</xdr:colOff>
      <xdr:row>57</xdr:row>
      <xdr:rowOff>26741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9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75018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125411</xdr:rowOff>
    </xdr:from>
    <xdr:to>
      <xdr:col>50</xdr:col>
      <xdr:colOff>165100</xdr:colOff>
      <xdr:row>56</xdr:row>
      <xdr:rowOff>55561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72088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154818</xdr:rowOff>
    </xdr:from>
    <xdr:to>
      <xdr:col>46</xdr:col>
      <xdr:colOff>38100</xdr:colOff>
      <xdr:row>57</xdr:row>
      <xdr:rowOff>84968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5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76095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4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14948</xdr:rowOff>
    </xdr:from>
    <xdr:to>
      <xdr:col>41</xdr:col>
      <xdr:colOff>101600</xdr:colOff>
      <xdr:row>56</xdr:row>
      <xdr:rowOff>116548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1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133075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39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78482</xdr:rowOff>
    </xdr:from>
    <xdr:to>
      <xdr:col>36</xdr:col>
      <xdr:colOff>165100</xdr:colOff>
      <xdr:row>57</xdr:row>
      <xdr:rowOff>8632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25159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45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87762</xdr:rowOff>
    </xdr:from>
    <xdr:to>
      <xdr:col>55</xdr:col>
      <xdr:colOff>0</xdr:colOff>
      <xdr:row>77</xdr:row>
      <xdr:rowOff>81201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117962"/>
          <a:ext cx="8382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87762</xdr:rowOff>
    </xdr:from>
    <xdr:to>
      <xdr:col>50</xdr:col>
      <xdr:colOff>114300</xdr:colOff>
      <xdr:row>77</xdr:row>
      <xdr:rowOff>99237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17962"/>
          <a:ext cx="889000" cy="18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460</xdr:rowOff>
    </xdr:from>
    <xdr:to>
      <xdr:col>45</xdr:col>
      <xdr:colOff>177800</xdr:colOff>
      <xdr:row>77</xdr:row>
      <xdr:rowOff>99237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02110"/>
          <a:ext cx="889000" cy="9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170241</xdr:rowOff>
    </xdr:from>
    <xdr:to>
      <xdr:col>41</xdr:col>
      <xdr:colOff>50800</xdr:colOff>
      <xdr:row>77</xdr:row>
      <xdr:rowOff>460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00441"/>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30401</xdr:rowOff>
    </xdr:from>
    <xdr:to>
      <xdr:col>55</xdr:col>
      <xdr:colOff>50800</xdr:colOff>
      <xdr:row>77</xdr:row>
      <xdr:rowOff>132001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3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8828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1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36962</xdr:rowOff>
    </xdr:from>
    <xdr:to>
      <xdr:col>50</xdr:col>
      <xdr:colOff>165100</xdr:colOff>
      <xdr:row>76</xdr:row>
      <xdr:rowOff>138562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06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155089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84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48437</xdr:rowOff>
    </xdr:from>
    <xdr:to>
      <xdr:col>46</xdr:col>
      <xdr:colOff>38100</xdr:colOff>
      <xdr:row>77</xdr:row>
      <xdr:rowOff>150037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141164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121110</xdr:rowOff>
    </xdr:from>
    <xdr:to>
      <xdr:col>41</xdr:col>
      <xdr:colOff>101600</xdr:colOff>
      <xdr:row>77</xdr:row>
      <xdr:rowOff>51260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5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67787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2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119441</xdr:rowOff>
    </xdr:from>
    <xdr:to>
      <xdr:col>36</xdr:col>
      <xdr:colOff>165100</xdr:colOff>
      <xdr:row>77</xdr:row>
      <xdr:rowOff>49591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66118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9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141594</xdr:rowOff>
    </xdr:from>
    <xdr:to>
      <xdr:col>55</xdr:col>
      <xdr:colOff>0</xdr:colOff>
      <xdr:row>96</xdr:row>
      <xdr:rowOff>156274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600794"/>
          <a:ext cx="8382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156274</xdr:rowOff>
    </xdr:from>
    <xdr:to>
      <xdr:col>50</xdr:col>
      <xdr:colOff>114300</xdr:colOff>
      <xdr:row>97</xdr:row>
      <xdr:rowOff>72574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15474"/>
          <a:ext cx="889000" cy="8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41467</xdr:rowOff>
    </xdr:from>
    <xdr:to>
      <xdr:col>45</xdr:col>
      <xdr:colOff>177800</xdr:colOff>
      <xdr:row>97</xdr:row>
      <xdr:rowOff>72574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72117"/>
          <a:ext cx="889000" cy="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41467</xdr:rowOff>
    </xdr:from>
    <xdr:to>
      <xdr:col>41</xdr:col>
      <xdr:colOff>50800</xdr:colOff>
      <xdr:row>97</xdr:row>
      <xdr:rowOff>118456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72117"/>
          <a:ext cx="889000" cy="7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90794</xdr:rowOff>
    </xdr:from>
    <xdr:to>
      <xdr:col>55</xdr:col>
      <xdr:colOff>50800</xdr:colOff>
      <xdr:row>97</xdr:row>
      <xdr:rowOff>20944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4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113671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0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105474</xdr:rowOff>
    </xdr:from>
    <xdr:to>
      <xdr:col>50</xdr:col>
      <xdr:colOff>165100</xdr:colOff>
      <xdr:row>97</xdr:row>
      <xdr:rowOff>35624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26751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21774</xdr:rowOff>
    </xdr:from>
    <xdr:to>
      <xdr:col>46</xdr:col>
      <xdr:colOff>38100</xdr:colOff>
      <xdr:row>97</xdr:row>
      <xdr:rowOff>123374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114501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4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162117</xdr:rowOff>
    </xdr:from>
    <xdr:to>
      <xdr:col>41</xdr:col>
      <xdr:colOff>101600</xdr:colOff>
      <xdr:row>97</xdr:row>
      <xdr:rowOff>92267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83394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67656</xdr:rowOff>
    </xdr:from>
    <xdr:to>
      <xdr:col>36</xdr:col>
      <xdr:colOff>165100</xdr:colOff>
      <xdr:row>97</xdr:row>
      <xdr:rowOff>169256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160383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9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36354</xdr:rowOff>
    </xdr:from>
    <xdr:to>
      <xdr:col>85</xdr:col>
      <xdr:colOff>127000</xdr:colOff>
      <xdr:row>39</xdr:row>
      <xdr:rowOff>41593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2904"/>
          <a:ext cx="8382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36354</xdr:rowOff>
    </xdr:from>
    <xdr:to>
      <xdr:col>81</xdr:col>
      <xdr:colOff>50800</xdr:colOff>
      <xdr:row>39</xdr:row>
      <xdr:rowOff>40354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290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40354</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6904"/>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40336</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268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162243</xdr:rowOff>
    </xdr:from>
    <xdr:to>
      <xdr:col>85</xdr:col>
      <xdr:colOff>177800</xdr:colOff>
      <xdr:row>39</xdr:row>
      <xdr:rowOff>92393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86416</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157004</xdr:rowOff>
    </xdr:from>
    <xdr:to>
      <xdr:col>81</xdr:col>
      <xdr:colOff>101600</xdr:colOff>
      <xdr:row>39</xdr:row>
      <xdr:rowOff>87154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78281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161004</xdr:rowOff>
    </xdr:from>
    <xdr:to>
      <xdr:col>76</xdr:col>
      <xdr:colOff>165100</xdr:colOff>
      <xdr:row>39</xdr:row>
      <xdr:rowOff>91154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82281</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160986</xdr:rowOff>
    </xdr:from>
    <xdr:to>
      <xdr:col>67</xdr:col>
      <xdr:colOff>101600</xdr:colOff>
      <xdr:row>39</xdr:row>
      <xdr:rowOff>91136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82263</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154856</xdr:rowOff>
    </xdr:from>
    <xdr:to>
      <xdr:col>85</xdr:col>
      <xdr:colOff>127000</xdr:colOff>
      <xdr:row>72</xdr:row>
      <xdr:rowOff>6426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327806"/>
          <a:ext cx="8382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125824</xdr:rowOff>
    </xdr:from>
    <xdr:to>
      <xdr:col>81</xdr:col>
      <xdr:colOff>50800</xdr:colOff>
      <xdr:row>71</xdr:row>
      <xdr:rowOff>154856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127324"/>
          <a:ext cx="889000" cy="20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125824</xdr:rowOff>
    </xdr:from>
    <xdr:to>
      <xdr:col>76</xdr:col>
      <xdr:colOff>114300</xdr:colOff>
      <xdr:row>70</xdr:row>
      <xdr:rowOff>157874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127324"/>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142443</xdr:rowOff>
    </xdr:from>
    <xdr:to>
      <xdr:col>71</xdr:col>
      <xdr:colOff>177800</xdr:colOff>
      <xdr:row>70</xdr:row>
      <xdr:rowOff>157874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143943"/>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127076</xdr:rowOff>
    </xdr:from>
    <xdr:to>
      <xdr:col>85</xdr:col>
      <xdr:colOff>177800</xdr:colOff>
      <xdr:row>72</xdr:row>
      <xdr:rowOff>57226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30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149953</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1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104056</xdr:rowOff>
    </xdr:from>
    <xdr:to>
      <xdr:col>81</xdr:col>
      <xdr:colOff>101600</xdr:colOff>
      <xdr:row>72</xdr:row>
      <xdr:rowOff>34206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2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50733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05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75024</xdr:rowOff>
    </xdr:from>
    <xdr:to>
      <xdr:col>76</xdr:col>
      <xdr:colOff>165100</xdr:colOff>
      <xdr:row>71</xdr:row>
      <xdr:rowOff>5174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0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21701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1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107074</xdr:rowOff>
    </xdr:from>
    <xdr:to>
      <xdr:col>72</xdr:col>
      <xdr:colOff>38100</xdr:colOff>
      <xdr:row>71</xdr:row>
      <xdr:rowOff>37224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1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53751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188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91643</xdr:rowOff>
    </xdr:from>
    <xdr:to>
      <xdr:col>67</xdr:col>
      <xdr:colOff>101600</xdr:colOff>
      <xdr:row>71</xdr:row>
      <xdr:rowOff>21793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0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38320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186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78282</xdr:rowOff>
    </xdr:from>
    <xdr:to>
      <xdr:col>85</xdr:col>
      <xdr:colOff>127000</xdr:colOff>
      <xdr:row>97</xdr:row>
      <xdr:rowOff>159169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37482"/>
          <a:ext cx="838200" cy="2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159169</xdr:rowOff>
    </xdr:from>
    <xdr:to>
      <xdr:col>81</xdr:col>
      <xdr:colOff>50800</xdr:colOff>
      <xdr:row>98</xdr:row>
      <xdr:rowOff>114936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89819"/>
          <a:ext cx="889000" cy="1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113182</xdr:rowOff>
    </xdr:from>
    <xdr:to>
      <xdr:col>76</xdr:col>
      <xdr:colOff>114300</xdr:colOff>
      <xdr:row>98</xdr:row>
      <xdr:rowOff>114936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572382"/>
          <a:ext cx="889000" cy="3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113182</xdr:rowOff>
    </xdr:from>
    <xdr:to>
      <xdr:col>71</xdr:col>
      <xdr:colOff>177800</xdr:colOff>
      <xdr:row>97</xdr:row>
      <xdr:rowOff>90208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572382"/>
          <a:ext cx="889000" cy="1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27482</xdr:rowOff>
    </xdr:from>
    <xdr:to>
      <xdr:col>85</xdr:col>
      <xdr:colOff>177800</xdr:colOff>
      <xdr:row>96</xdr:row>
      <xdr:rowOff>129082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4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50359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3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108369</xdr:rowOff>
    </xdr:from>
    <xdr:to>
      <xdr:col>81</xdr:col>
      <xdr:colOff>101600</xdr:colOff>
      <xdr:row>98</xdr:row>
      <xdr:rowOff>38519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29646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83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64136</xdr:rowOff>
    </xdr:from>
    <xdr:to>
      <xdr:col>76</xdr:col>
      <xdr:colOff>165100</xdr:colOff>
      <xdr:row>98</xdr:row>
      <xdr:rowOff>165736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156863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5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62382</xdr:rowOff>
    </xdr:from>
    <xdr:to>
      <xdr:col>72</xdr:col>
      <xdr:colOff>38100</xdr:colOff>
      <xdr:row>96</xdr:row>
      <xdr:rowOff>163982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9059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2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39408</xdr:rowOff>
    </xdr:from>
    <xdr:to>
      <xdr:col>67</xdr:col>
      <xdr:colOff>101600</xdr:colOff>
      <xdr:row>97</xdr:row>
      <xdr:rowOff>141008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157535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44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97082</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8363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97082</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78363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46282</xdr:rowOff>
    </xdr:from>
    <xdr:to>
      <xdr:col>102</xdr:col>
      <xdr:colOff>165100</xdr:colOff>
      <xdr:row>39</xdr:row>
      <xdr:rowOff>147882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139009</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124106</xdr:rowOff>
    </xdr:from>
    <xdr:to>
      <xdr:col>116</xdr:col>
      <xdr:colOff>63500</xdr:colOff>
      <xdr:row>56</xdr:row>
      <xdr:rowOff>162331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725306"/>
          <a:ext cx="838200" cy="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91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123224</xdr:rowOff>
    </xdr:from>
    <xdr:to>
      <xdr:col>111</xdr:col>
      <xdr:colOff>177800</xdr:colOff>
      <xdr:row>56</xdr:row>
      <xdr:rowOff>124106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724424"/>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123224</xdr:rowOff>
    </xdr:from>
    <xdr:to>
      <xdr:col>107</xdr:col>
      <xdr:colOff>50800</xdr:colOff>
      <xdr:row>56</xdr:row>
      <xdr:rowOff>134524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724424"/>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134524</xdr:rowOff>
    </xdr:from>
    <xdr:to>
      <xdr:col>102</xdr:col>
      <xdr:colOff>114300</xdr:colOff>
      <xdr:row>56</xdr:row>
      <xdr:rowOff>155147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735724"/>
          <a:ext cx="889000" cy="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111531</xdr:rowOff>
    </xdr:from>
    <xdr:to>
      <xdr:col>116</xdr:col>
      <xdr:colOff>114300</xdr:colOff>
      <xdr:row>57</xdr:row>
      <xdr:rowOff>41681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1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134408</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6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73306</xdr:rowOff>
    </xdr:from>
    <xdr:to>
      <xdr:col>112</xdr:col>
      <xdr:colOff>38100</xdr:colOff>
      <xdr:row>57</xdr:row>
      <xdr:rowOff>3456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67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19983</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44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72424</xdr:rowOff>
    </xdr:from>
    <xdr:to>
      <xdr:col>107</xdr:col>
      <xdr:colOff>101600</xdr:colOff>
      <xdr:row>57</xdr:row>
      <xdr:rowOff>2574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6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19101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44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83724</xdr:rowOff>
    </xdr:from>
    <xdr:to>
      <xdr:col>102</xdr:col>
      <xdr:colOff>165100</xdr:colOff>
      <xdr:row>57</xdr:row>
      <xdr:rowOff>13874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6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30401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4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104347</xdr:rowOff>
    </xdr:from>
    <xdr:to>
      <xdr:col>98</xdr:col>
      <xdr:colOff>38100</xdr:colOff>
      <xdr:row>57</xdr:row>
      <xdr:rowOff>34497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0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51024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48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140615</xdr:rowOff>
    </xdr:from>
    <xdr:to>
      <xdr:col>116</xdr:col>
      <xdr:colOff>63500</xdr:colOff>
      <xdr:row>72</xdr:row>
      <xdr:rowOff>89408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313565"/>
          <a:ext cx="838200" cy="1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89408</xdr:rowOff>
    </xdr:from>
    <xdr:to>
      <xdr:col>111</xdr:col>
      <xdr:colOff>177800</xdr:colOff>
      <xdr:row>73</xdr:row>
      <xdr:rowOff>55728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433808"/>
          <a:ext cx="889000" cy="1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55728</xdr:rowOff>
    </xdr:from>
    <xdr:to>
      <xdr:col>107</xdr:col>
      <xdr:colOff>50800</xdr:colOff>
      <xdr:row>75</xdr:row>
      <xdr:rowOff>66091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571578"/>
          <a:ext cx="889000" cy="3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66091</xdr:rowOff>
    </xdr:from>
    <xdr:to>
      <xdr:col>102</xdr:col>
      <xdr:colOff>114300</xdr:colOff>
      <xdr:row>76</xdr:row>
      <xdr:rowOff>30657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24841"/>
          <a:ext cx="889000" cy="13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89815</xdr:rowOff>
    </xdr:from>
    <xdr:to>
      <xdr:col>116</xdr:col>
      <xdr:colOff>114300</xdr:colOff>
      <xdr:row>72</xdr:row>
      <xdr:rowOff>19965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2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42842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21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38608</xdr:rowOff>
    </xdr:from>
    <xdr:to>
      <xdr:col>112</xdr:col>
      <xdr:colOff>38100</xdr:colOff>
      <xdr:row>72</xdr:row>
      <xdr:rowOff>140208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3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156735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1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4928</xdr:rowOff>
    </xdr:from>
    <xdr:to>
      <xdr:col>107</xdr:col>
      <xdr:colOff>101600</xdr:colOff>
      <xdr:row>73</xdr:row>
      <xdr:rowOff>106528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2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123055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2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15291</xdr:rowOff>
    </xdr:from>
    <xdr:to>
      <xdr:col>102</xdr:col>
      <xdr:colOff>165100</xdr:colOff>
      <xdr:row>75</xdr:row>
      <xdr:rowOff>116891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133418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6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151307</xdr:rowOff>
    </xdr:from>
    <xdr:to>
      <xdr:col>98</xdr:col>
      <xdr:colOff>38100</xdr:colOff>
      <xdr:row>76</xdr:row>
      <xdr:rowOff>81457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72584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0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ja-JP" altLang="en-US" sz="1100" b="0" i="0" baseline="0">
              <a:solidFill>
                <a:schemeClr val="dk1"/>
              </a:solidFill>
              <a:effectLst/>
              <a:latin typeface="+mn-lt"/>
              <a:ea typeface="+mn-ea"/>
              <a:cs typeface="+mn-cs"/>
            </a:rPr>
            <a:t>６５６</a:t>
          </a:r>
          <a:r>
            <a:rPr kumimoji="1" lang="ja-JP" altLang="ja-JP" sz="1100" b="0" i="0" baseline="0">
              <a:solidFill>
                <a:schemeClr val="dk1"/>
              </a:solidFill>
              <a:effectLst/>
              <a:latin typeface="+mn-lt"/>
              <a:ea typeface="+mn-ea"/>
              <a:cs typeface="+mn-cs"/>
            </a:rPr>
            <a:t>千円であり，前年度と比較し</a:t>
          </a:r>
          <a:r>
            <a:rPr kumimoji="1" lang="ja-JP" altLang="en-US" sz="1100" b="0" i="0" baseline="0">
              <a:solidFill>
                <a:schemeClr val="dk1"/>
              </a:solidFill>
              <a:effectLst/>
              <a:latin typeface="+mn-lt"/>
              <a:ea typeface="+mn-ea"/>
              <a:cs typeface="+mn-cs"/>
            </a:rPr>
            <a:t>１２３</a:t>
          </a:r>
          <a:r>
            <a:rPr kumimoji="1" lang="ja-JP" altLang="ja-JP" sz="1100" b="0" i="0" baseline="0">
              <a:solidFill>
                <a:schemeClr val="dk1"/>
              </a:solidFill>
              <a:effectLst/>
              <a:latin typeface="+mn-lt"/>
              <a:ea typeface="+mn-ea"/>
              <a:cs typeface="+mn-cs"/>
            </a:rPr>
            <a:t>千円の増となっている。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類似団体と比較すると維持補修費・扶助費・公債費・貸付金・繰出金が，特に高い状況となっている。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維持補修費については除雪費，繰出金については介護保険事業会計および</a:t>
          </a:r>
          <a:r>
            <a:rPr kumimoji="1" lang="ja-JP" altLang="en-US" sz="1100" b="0" i="0" baseline="0">
              <a:solidFill>
                <a:schemeClr val="dk1"/>
              </a:solidFill>
              <a:effectLst/>
              <a:latin typeface="+mn-lt"/>
              <a:ea typeface="+mn-ea"/>
              <a:cs typeface="+mn-cs"/>
            </a:rPr>
            <a:t>後期高齢者医療事業会計</a:t>
          </a:r>
          <a:r>
            <a:rPr kumimoji="1" lang="ja-JP" altLang="ja-JP" sz="1100" b="0" i="0" baseline="0">
              <a:solidFill>
                <a:schemeClr val="dk1"/>
              </a:solidFill>
              <a:effectLst/>
              <a:latin typeface="+mn-lt"/>
              <a:ea typeface="+mn-ea"/>
              <a:cs typeface="+mn-cs"/>
            </a:rPr>
            <a:t>への繰出金が</a:t>
          </a:r>
          <a:r>
            <a:rPr kumimoji="1" lang="ja-JP" altLang="en-US" sz="1100" b="0" i="0" baseline="0">
              <a:solidFill>
                <a:schemeClr val="dk1"/>
              </a:solidFill>
              <a:effectLst/>
              <a:latin typeface="+mn-lt"/>
              <a:ea typeface="+mn-ea"/>
              <a:cs typeface="+mn-cs"/>
            </a:rPr>
            <a:t>特に</a:t>
          </a:r>
          <a:r>
            <a:rPr kumimoji="1" lang="ja-JP" altLang="ja-JP" sz="1100" b="0" i="0" baseline="0">
              <a:solidFill>
                <a:schemeClr val="dk1"/>
              </a:solidFill>
              <a:effectLst/>
              <a:latin typeface="+mn-lt"/>
              <a:ea typeface="+mn-ea"/>
              <a:cs typeface="+mn-cs"/>
            </a:rPr>
            <a:t>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251,891
250,793
677.87
167,659,971
165,232,192
2,054,692
70,386,099
135,797,863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102362</xdr:rowOff>
    </xdr:from>
    <xdr:to>
      <xdr:col>24</xdr:col>
      <xdr:colOff>63500</xdr:colOff>
      <xdr:row>35</xdr:row>
      <xdr:rowOff>165608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3112"/>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55118</xdr:rowOff>
    </xdr:from>
    <xdr:to>
      <xdr:col>19</xdr:col>
      <xdr:colOff>177800</xdr:colOff>
      <xdr:row>35</xdr:row>
      <xdr:rowOff>102362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55868"/>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55118</xdr:rowOff>
    </xdr:from>
    <xdr:to>
      <xdr:col>15</xdr:col>
      <xdr:colOff>50800</xdr:colOff>
      <xdr:row>35</xdr:row>
      <xdr:rowOff>63500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5586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63500</xdr:rowOff>
    </xdr:from>
    <xdr:to>
      <xdr:col>10</xdr:col>
      <xdr:colOff>114300</xdr:colOff>
      <xdr:row>35</xdr:row>
      <xdr:rowOff>73406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6425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114808</xdr:rowOff>
    </xdr:from>
    <xdr:to>
      <xdr:col>24</xdr:col>
      <xdr:colOff>114300</xdr:colOff>
      <xdr:row>36</xdr:row>
      <xdr:rowOff>44958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93235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51562</xdr:rowOff>
    </xdr:from>
    <xdr:to>
      <xdr:col>20</xdr:col>
      <xdr:colOff>38100</xdr:colOff>
      <xdr:row>35</xdr:row>
      <xdr:rowOff>153162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144289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4318</xdr:rowOff>
    </xdr:from>
    <xdr:to>
      <xdr:col>15</xdr:col>
      <xdr:colOff>101600</xdr:colOff>
      <xdr:row>35</xdr:row>
      <xdr:rowOff>105918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122445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12700</xdr:rowOff>
    </xdr:from>
    <xdr:to>
      <xdr:col>10</xdr:col>
      <xdr:colOff>165100</xdr:colOff>
      <xdr:row>35</xdr:row>
      <xdr:rowOff>114300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130827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22606</xdr:rowOff>
    </xdr:from>
    <xdr:to>
      <xdr:col>6</xdr:col>
      <xdr:colOff>38100</xdr:colOff>
      <xdr:row>35</xdr:row>
      <xdr:rowOff>124206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140733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30004</xdr:rowOff>
    </xdr:from>
    <xdr:to>
      <xdr:col>24</xdr:col>
      <xdr:colOff>63500</xdr:colOff>
      <xdr:row>59</xdr:row>
      <xdr:rowOff>32367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45404"/>
          <a:ext cx="838200" cy="12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32367</xdr:rowOff>
    </xdr:from>
    <xdr:to>
      <xdr:col>19</xdr:col>
      <xdr:colOff>177800</xdr:colOff>
      <xdr:row>59</xdr:row>
      <xdr:rowOff>85500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47917"/>
          <a:ext cx="8890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161308</xdr:rowOff>
    </xdr:from>
    <xdr:to>
      <xdr:col>15</xdr:col>
      <xdr:colOff>50800</xdr:colOff>
      <xdr:row>59</xdr:row>
      <xdr:rowOff>85500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05408"/>
          <a:ext cx="889000" cy="9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161308</xdr:rowOff>
    </xdr:from>
    <xdr:to>
      <xdr:col>10</xdr:col>
      <xdr:colOff>114300</xdr:colOff>
      <xdr:row>59</xdr:row>
      <xdr:rowOff>35012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05408"/>
          <a:ext cx="889000" cy="4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150654</xdr:rowOff>
    </xdr:from>
    <xdr:to>
      <xdr:col>24</xdr:col>
      <xdr:colOff>114300</xdr:colOff>
      <xdr:row>52</xdr:row>
      <xdr:rowOff>80804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2081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4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153017</xdr:rowOff>
    </xdr:from>
    <xdr:to>
      <xdr:col>20</xdr:col>
      <xdr:colOff>38100</xdr:colOff>
      <xdr:row>59</xdr:row>
      <xdr:rowOff>83167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74294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34700</xdr:rowOff>
    </xdr:from>
    <xdr:to>
      <xdr:col>15</xdr:col>
      <xdr:colOff>101600</xdr:colOff>
      <xdr:row>59</xdr:row>
      <xdr:rowOff>136300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127427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4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110508</xdr:rowOff>
    </xdr:from>
    <xdr:to>
      <xdr:col>10</xdr:col>
      <xdr:colOff>165100</xdr:colOff>
      <xdr:row>59</xdr:row>
      <xdr:rowOff>40658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57185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155662</xdr:rowOff>
    </xdr:from>
    <xdr:to>
      <xdr:col>6</xdr:col>
      <xdr:colOff>38100</xdr:colOff>
      <xdr:row>59</xdr:row>
      <xdr:rowOff>85812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76939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107903</xdr:rowOff>
    </xdr:from>
    <xdr:to>
      <xdr:col>24</xdr:col>
      <xdr:colOff>63500</xdr:colOff>
      <xdr:row>72</xdr:row>
      <xdr:rowOff>14863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280853"/>
          <a:ext cx="8382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14863</xdr:rowOff>
    </xdr:from>
    <xdr:to>
      <xdr:col>19</xdr:col>
      <xdr:colOff>177800</xdr:colOff>
      <xdr:row>72</xdr:row>
      <xdr:rowOff>114184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359263"/>
          <a:ext cx="889000" cy="9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83780</xdr:rowOff>
    </xdr:from>
    <xdr:to>
      <xdr:col>15</xdr:col>
      <xdr:colOff>50800</xdr:colOff>
      <xdr:row>72</xdr:row>
      <xdr:rowOff>114184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428180"/>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69356</xdr:rowOff>
    </xdr:from>
    <xdr:to>
      <xdr:col>10</xdr:col>
      <xdr:colOff>114300</xdr:colOff>
      <xdr:row>72</xdr:row>
      <xdr:rowOff>83780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2413756"/>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57103</xdr:rowOff>
    </xdr:from>
    <xdr:to>
      <xdr:col>24</xdr:col>
      <xdr:colOff>114300</xdr:colOff>
      <xdr:row>71</xdr:row>
      <xdr:rowOff>158703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2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143480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14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135513</xdr:rowOff>
    </xdr:from>
    <xdr:to>
      <xdr:col>20</xdr:col>
      <xdr:colOff>38100</xdr:colOff>
      <xdr:row>72</xdr:row>
      <xdr:rowOff>65663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30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82190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0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63384</xdr:rowOff>
    </xdr:from>
    <xdr:to>
      <xdr:col>15</xdr:col>
      <xdr:colOff>101600</xdr:colOff>
      <xdr:row>72</xdr:row>
      <xdr:rowOff>164984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4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10061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18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32980</xdr:rowOff>
    </xdr:from>
    <xdr:to>
      <xdr:col>10</xdr:col>
      <xdr:colOff>165100</xdr:colOff>
      <xdr:row>72</xdr:row>
      <xdr:rowOff>134580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3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151107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15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18556</xdr:rowOff>
    </xdr:from>
    <xdr:to>
      <xdr:col>6</xdr:col>
      <xdr:colOff>38100</xdr:colOff>
      <xdr:row>72</xdr:row>
      <xdr:rowOff>120156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3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136683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13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89964</xdr:rowOff>
    </xdr:from>
    <xdr:to>
      <xdr:col>24</xdr:col>
      <xdr:colOff>63500</xdr:colOff>
      <xdr:row>96</xdr:row>
      <xdr:rowOff>119453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549164"/>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89964</xdr:rowOff>
    </xdr:from>
    <xdr:to>
      <xdr:col>19</xdr:col>
      <xdr:colOff>177800</xdr:colOff>
      <xdr:row>96</xdr:row>
      <xdr:rowOff>109263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549164"/>
          <a:ext cx="889000" cy="1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65993</xdr:rowOff>
    </xdr:from>
    <xdr:to>
      <xdr:col>15</xdr:col>
      <xdr:colOff>50800</xdr:colOff>
      <xdr:row>96</xdr:row>
      <xdr:rowOff>109263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525193"/>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78696</xdr:rowOff>
    </xdr:from>
    <xdr:to>
      <xdr:col>10</xdr:col>
      <xdr:colOff>114300</xdr:colOff>
      <xdr:row>96</xdr:row>
      <xdr:rowOff>65993</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366446"/>
          <a:ext cx="889000" cy="15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68653</xdr:rowOff>
    </xdr:from>
    <xdr:to>
      <xdr:col>24</xdr:col>
      <xdr:colOff>114300</xdr:colOff>
      <xdr:row>96</xdr:row>
      <xdr:rowOff>170253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47080</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5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39164</xdr:rowOff>
    </xdr:from>
    <xdr:to>
      <xdr:col>20</xdr:col>
      <xdr:colOff>38100</xdr:colOff>
      <xdr:row>96</xdr:row>
      <xdr:rowOff>140764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49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157291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2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58463</xdr:rowOff>
    </xdr:from>
    <xdr:to>
      <xdr:col>15</xdr:col>
      <xdr:colOff>101600</xdr:colOff>
      <xdr:row>96</xdr:row>
      <xdr:rowOff>160063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5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5140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2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15193</xdr:rowOff>
    </xdr:from>
    <xdr:to>
      <xdr:col>10</xdr:col>
      <xdr:colOff>165100</xdr:colOff>
      <xdr:row>96</xdr:row>
      <xdr:rowOff>116793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4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133320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24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27896</xdr:rowOff>
    </xdr:from>
    <xdr:to>
      <xdr:col>6</xdr:col>
      <xdr:colOff>38100</xdr:colOff>
      <xdr:row>95</xdr:row>
      <xdr:rowOff>129496</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3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146023</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09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114554</xdr:rowOff>
    </xdr:from>
    <xdr:to>
      <xdr:col>55</xdr:col>
      <xdr:colOff>0</xdr:colOff>
      <xdr:row>37</xdr:row>
      <xdr:rowOff>44145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286754"/>
          <a:ext cx="8382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44145</xdr:rowOff>
    </xdr:from>
    <xdr:to>
      <xdr:col>50</xdr:col>
      <xdr:colOff>114300</xdr:colOff>
      <xdr:row>37</xdr:row>
      <xdr:rowOff>45517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38779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9398</xdr:rowOff>
    </xdr:from>
    <xdr:to>
      <xdr:col>45</xdr:col>
      <xdr:colOff>177800</xdr:colOff>
      <xdr:row>37</xdr:row>
      <xdr:rowOff>45517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353048"/>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6198</xdr:rowOff>
    </xdr:from>
    <xdr:to>
      <xdr:col>41</xdr:col>
      <xdr:colOff>50800</xdr:colOff>
      <xdr:row>37</xdr:row>
      <xdr:rowOff>9398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34984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63754</xdr:rowOff>
    </xdr:from>
    <xdr:to>
      <xdr:col>55</xdr:col>
      <xdr:colOff>50800</xdr:colOff>
      <xdr:row>36</xdr:row>
      <xdr:rowOff>165354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86631</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08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164795</xdr:rowOff>
    </xdr:from>
    <xdr:to>
      <xdr:col>50</xdr:col>
      <xdr:colOff>165100</xdr:colOff>
      <xdr:row>37</xdr:row>
      <xdr:rowOff>94945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86072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166167</xdr:rowOff>
    </xdr:from>
    <xdr:to>
      <xdr:col>46</xdr:col>
      <xdr:colOff>38100</xdr:colOff>
      <xdr:row>37</xdr:row>
      <xdr:rowOff>96317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87444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130048</xdr:rowOff>
    </xdr:from>
    <xdr:to>
      <xdr:col>41</xdr:col>
      <xdr:colOff>101600</xdr:colOff>
      <xdr:row>37</xdr:row>
      <xdr:rowOff>60198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51325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3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126848</xdr:rowOff>
    </xdr:from>
    <xdr:to>
      <xdr:col>36</xdr:col>
      <xdr:colOff>165100</xdr:colOff>
      <xdr:row>37</xdr:row>
      <xdr:rowOff>56998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48125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3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95409</xdr:rowOff>
    </xdr:from>
    <xdr:to>
      <xdr:col>55</xdr:col>
      <xdr:colOff>0</xdr:colOff>
      <xdr:row>56</xdr:row>
      <xdr:rowOff>165532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96609"/>
          <a:ext cx="838200" cy="7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165532</xdr:rowOff>
    </xdr:from>
    <xdr:to>
      <xdr:col>50</xdr:col>
      <xdr:colOff>114300</xdr:colOff>
      <xdr:row>57</xdr:row>
      <xdr:rowOff>30658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66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17285</xdr:rowOff>
    </xdr:from>
    <xdr:to>
      <xdr:col>45</xdr:col>
      <xdr:colOff>177800</xdr:colOff>
      <xdr:row>57</xdr:row>
      <xdr:rowOff>30658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89935"/>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17285</xdr:rowOff>
    </xdr:from>
    <xdr:to>
      <xdr:col>41</xdr:col>
      <xdr:colOff>50800</xdr:colOff>
      <xdr:row>57</xdr:row>
      <xdr:rowOff>18199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8993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44609</xdr:rowOff>
    </xdr:from>
    <xdr:to>
      <xdr:col>55</xdr:col>
      <xdr:colOff>50800</xdr:colOff>
      <xdr:row>56</xdr:row>
      <xdr:rowOff>146209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23036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2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114732</xdr:rowOff>
    </xdr:from>
    <xdr:to>
      <xdr:col>50</xdr:col>
      <xdr:colOff>165100</xdr:colOff>
      <xdr:row>57</xdr:row>
      <xdr:rowOff>44882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1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36009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80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151308</xdr:rowOff>
    </xdr:from>
    <xdr:to>
      <xdr:col>46</xdr:col>
      <xdr:colOff>38100</xdr:colOff>
      <xdr:row>57</xdr:row>
      <xdr:rowOff>81458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72585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84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137935</xdr:rowOff>
    </xdr:from>
    <xdr:to>
      <xdr:col>41</xdr:col>
      <xdr:colOff>101600</xdr:colOff>
      <xdr:row>57</xdr:row>
      <xdr:rowOff>68085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59212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83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138849</xdr:rowOff>
    </xdr:from>
    <xdr:to>
      <xdr:col>36</xdr:col>
      <xdr:colOff>165100</xdr:colOff>
      <xdr:row>57</xdr:row>
      <xdr:rowOff>68999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60126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83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127750</xdr:rowOff>
    </xdr:from>
    <xdr:to>
      <xdr:col>55</xdr:col>
      <xdr:colOff>0</xdr:colOff>
      <xdr:row>76</xdr:row>
      <xdr:rowOff>74434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86500"/>
          <a:ext cx="838200" cy="1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74434</xdr:rowOff>
    </xdr:from>
    <xdr:to>
      <xdr:col>50</xdr:col>
      <xdr:colOff>114300</xdr:colOff>
      <xdr:row>76</xdr:row>
      <xdr:rowOff>101727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04634"/>
          <a:ext cx="889000" cy="2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76670</xdr:rowOff>
    </xdr:from>
    <xdr:to>
      <xdr:col>45</xdr:col>
      <xdr:colOff>177800</xdr:colOff>
      <xdr:row>76</xdr:row>
      <xdr:rowOff>101727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06870"/>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29324</xdr:rowOff>
    </xdr:from>
    <xdr:to>
      <xdr:col>41</xdr:col>
      <xdr:colOff>50800</xdr:colOff>
      <xdr:row>76</xdr:row>
      <xdr:rowOff>76670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59524"/>
          <a:ext cx="8890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76950</xdr:rowOff>
    </xdr:from>
    <xdr:to>
      <xdr:col>55</xdr:col>
      <xdr:colOff>50800</xdr:colOff>
      <xdr:row>76</xdr:row>
      <xdr:rowOff>7100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99827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8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23634</xdr:rowOff>
    </xdr:from>
    <xdr:to>
      <xdr:col>50</xdr:col>
      <xdr:colOff>165100</xdr:colOff>
      <xdr:row>76</xdr:row>
      <xdr:rowOff>125234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141762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2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50927</xdr:rowOff>
    </xdr:from>
    <xdr:to>
      <xdr:col>46</xdr:col>
      <xdr:colOff>38100</xdr:colOff>
      <xdr:row>76</xdr:row>
      <xdr:rowOff>152527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25870</xdr:rowOff>
    </xdr:from>
    <xdr:to>
      <xdr:col>41</xdr:col>
      <xdr:colOff>101600</xdr:colOff>
      <xdr:row>76</xdr:row>
      <xdr:rowOff>127470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143997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149974</xdr:rowOff>
    </xdr:from>
    <xdr:to>
      <xdr:col>36</xdr:col>
      <xdr:colOff>165100</xdr:colOff>
      <xdr:row>76</xdr:row>
      <xdr:rowOff>80124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96652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8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167836</xdr:rowOff>
    </xdr:from>
    <xdr:to>
      <xdr:col>55</xdr:col>
      <xdr:colOff>0</xdr:colOff>
      <xdr:row>95</xdr:row>
      <xdr:rowOff>169856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55586"/>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169856</xdr:rowOff>
    </xdr:from>
    <xdr:to>
      <xdr:col>50</xdr:col>
      <xdr:colOff>114300</xdr:colOff>
      <xdr:row>96</xdr:row>
      <xdr:rowOff>5131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457606"/>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128651</xdr:rowOff>
    </xdr:from>
    <xdr:to>
      <xdr:col>45</xdr:col>
      <xdr:colOff>177800</xdr:colOff>
      <xdr:row>96</xdr:row>
      <xdr:rowOff>5131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416401"/>
          <a:ext cx="8890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128651</xdr:rowOff>
    </xdr:from>
    <xdr:to>
      <xdr:col>41</xdr:col>
      <xdr:colOff>50800</xdr:colOff>
      <xdr:row>96</xdr:row>
      <xdr:rowOff>3454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416401"/>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117036</xdr:rowOff>
    </xdr:from>
    <xdr:to>
      <xdr:col>55</xdr:col>
      <xdr:colOff>50800</xdr:colOff>
      <xdr:row>96</xdr:row>
      <xdr:rowOff>47186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139913</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5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119056</xdr:rowOff>
    </xdr:from>
    <xdr:to>
      <xdr:col>50</xdr:col>
      <xdr:colOff>165100</xdr:colOff>
      <xdr:row>96</xdr:row>
      <xdr:rowOff>49206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65733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1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125781</xdr:rowOff>
    </xdr:from>
    <xdr:to>
      <xdr:col>46</xdr:col>
      <xdr:colOff>38100</xdr:colOff>
      <xdr:row>96</xdr:row>
      <xdr:rowOff>55931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72458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1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77851</xdr:rowOff>
    </xdr:from>
    <xdr:to>
      <xdr:col>41</xdr:col>
      <xdr:colOff>101600</xdr:colOff>
      <xdr:row>96</xdr:row>
      <xdr:rowOff>8001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24528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14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124104</xdr:rowOff>
    </xdr:from>
    <xdr:to>
      <xdr:col>36</xdr:col>
      <xdr:colOff>165100</xdr:colOff>
      <xdr:row>96</xdr:row>
      <xdr:rowOff>54254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70781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18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4608</xdr:rowOff>
    </xdr:from>
    <xdr:to>
      <xdr:col>85</xdr:col>
      <xdr:colOff>127000</xdr:colOff>
      <xdr:row>36</xdr:row>
      <xdr:rowOff>27468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1768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4608</xdr:rowOff>
    </xdr:from>
    <xdr:to>
      <xdr:col>81</xdr:col>
      <xdr:colOff>50800</xdr:colOff>
      <xdr:row>36</xdr:row>
      <xdr:rowOff>32367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17680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32367</xdr:rowOff>
    </xdr:from>
    <xdr:to>
      <xdr:col>76</xdr:col>
      <xdr:colOff>114300</xdr:colOff>
      <xdr:row>36</xdr:row>
      <xdr:rowOff>101056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204567"/>
          <a:ext cx="889000" cy="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8310</xdr:rowOff>
    </xdr:from>
    <xdr:to>
      <xdr:col>71</xdr:col>
      <xdr:colOff>177800</xdr:colOff>
      <xdr:row>36</xdr:row>
      <xdr:rowOff>101056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180510"/>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148118</xdr:rowOff>
    </xdr:from>
    <xdr:to>
      <xdr:col>85</xdr:col>
      <xdr:colOff>177800</xdr:colOff>
      <xdr:row>36</xdr:row>
      <xdr:rowOff>78268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1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170995</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125258</xdr:rowOff>
    </xdr:from>
    <xdr:to>
      <xdr:col>81</xdr:col>
      <xdr:colOff>101600</xdr:colOff>
      <xdr:row>36</xdr:row>
      <xdr:rowOff>55408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1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71935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9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153017</xdr:rowOff>
    </xdr:from>
    <xdr:to>
      <xdr:col>76</xdr:col>
      <xdr:colOff>165100</xdr:colOff>
      <xdr:row>36</xdr:row>
      <xdr:rowOff>83167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1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99694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92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50256</xdr:rowOff>
    </xdr:from>
    <xdr:to>
      <xdr:col>72</xdr:col>
      <xdr:colOff>38100</xdr:colOff>
      <xdr:row>36</xdr:row>
      <xdr:rowOff>151856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2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168383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599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128960</xdr:rowOff>
    </xdr:from>
    <xdr:to>
      <xdr:col>67</xdr:col>
      <xdr:colOff>101600</xdr:colOff>
      <xdr:row>36</xdr:row>
      <xdr:rowOff>59110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1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75637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9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66891</xdr:rowOff>
    </xdr:from>
    <xdr:to>
      <xdr:col>85</xdr:col>
      <xdr:colOff>127000</xdr:colOff>
      <xdr:row>53</xdr:row>
      <xdr:rowOff>6845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8982291"/>
          <a:ext cx="838200" cy="1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66891</xdr:rowOff>
    </xdr:from>
    <xdr:to>
      <xdr:col>81</xdr:col>
      <xdr:colOff>50800</xdr:colOff>
      <xdr:row>54</xdr:row>
      <xdr:rowOff>164465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8982291"/>
          <a:ext cx="889000" cy="44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66434</xdr:rowOff>
    </xdr:from>
    <xdr:to>
      <xdr:col>76</xdr:col>
      <xdr:colOff>114300</xdr:colOff>
      <xdr:row>54</xdr:row>
      <xdr:rowOff>164465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153284"/>
          <a:ext cx="889000" cy="2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66434</xdr:rowOff>
    </xdr:from>
    <xdr:to>
      <xdr:col>71</xdr:col>
      <xdr:colOff>177800</xdr:colOff>
      <xdr:row>56</xdr:row>
      <xdr:rowOff>93637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153284"/>
          <a:ext cx="889000" cy="54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127495</xdr:rowOff>
    </xdr:from>
    <xdr:to>
      <xdr:col>85</xdr:col>
      <xdr:colOff>177800</xdr:colOff>
      <xdr:row>53</xdr:row>
      <xdr:rowOff>57645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04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150372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8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16091</xdr:rowOff>
    </xdr:from>
    <xdr:to>
      <xdr:col>81</xdr:col>
      <xdr:colOff>101600</xdr:colOff>
      <xdr:row>52</xdr:row>
      <xdr:rowOff>117691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893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134218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87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113665</xdr:rowOff>
    </xdr:from>
    <xdr:to>
      <xdr:col>76</xdr:col>
      <xdr:colOff>165100</xdr:colOff>
      <xdr:row>55</xdr:row>
      <xdr:rowOff>43815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3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60342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14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15634</xdr:rowOff>
    </xdr:from>
    <xdr:to>
      <xdr:col>72</xdr:col>
      <xdr:colOff>38100</xdr:colOff>
      <xdr:row>53</xdr:row>
      <xdr:rowOff>117234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10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133761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88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42837</xdr:rowOff>
    </xdr:from>
    <xdr:to>
      <xdr:col>67</xdr:col>
      <xdr:colOff>101600</xdr:colOff>
      <xdr:row>56</xdr:row>
      <xdr:rowOff>144437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6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160964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36354</xdr:rowOff>
    </xdr:from>
    <xdr:to>
      <xdr:col>85</xdr:col>
      <xdr:colOff>127000</xdr:colOff>
      <xdr:row>79</xdr:row>
      <xdr:rowOff>41593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0904"/>
          <a:ext cx="8382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36354</xdr:rowOff>
    </xdr:from>
    <xdr:to>
      <xdr:col>81</xdr:col>
      <xdr:colOff>50800</xdr:colOff>
      <xdr:row>79</xdr:row>
      <xdr:rowOff>40354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8090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40354</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84904"/>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40336</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48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162243</xdr:rowOff>
    </xdr:from>
    <xdr:to>
      <xdr:col>85</xdr:col>
      <xdr:colOff>177800</xdr:colOff>
      <xdr:row>79</xdr:row>
      <xdr:rowOff>92393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86416</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9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157004</xdr:rowOff>
    </xdr:from>
    <xdr:to>
      <xdr:col>81</xdr:col>
      <xdr:colOff>101600</xdr:colOff>
      <xdr:row>79</xdr:row>
      <xdr:rowOff>87154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78281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161004</xdr:rowOff>
    </xdr:from>
    <xdr:to>
      <xdr:col>76</xdr:col>
      <xdr:colOff>165100</xdr:colOff>
      <xdr:row>79</xdr:row>
      <xdr:rowOff>91154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82281</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2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160986</xdr:rowOff>
    </xdr:from>
    <xdr:to>
      <xdr:col>67</xdr:col>
      <xdr:colOff>101600</xdr:colOff>
      <xdr:row>79</xdr:row>
      <xdr:rowOff>91136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82263</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6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154811</xdr:rowOff>
    </xdr:from>
    <xdr:to>
      <xdr:col>85</xdr:col>
      <xdr:colOff>127000</xdr:colOff>
      <xdr:row>92</xdr:row>
      <xdr:rowOff>6426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5756761"/>
          <a:ext cx="8382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125823</xdr:rowOff>
    </xdr:from>
    <xdr:to>
      <xdr:col>81</xdr:col>
      <xdr:colOff>50800</xdr:colOff>
      <xdr:row>91</xdr:row>
      <xdr:rowOff>154811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5556323"/>
          <a:ext cx="889000" cy="20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125823</xdr:rowOff>
    </xdr:from>
    <xdr:to>
      <xdr:col>76</xdr:col>
      <xdr:colOff>114300</xdr:colOff>
      <xdr:row>90</xdr:row>
      <xdr:rowOff>157874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5556323"/>
          <a:ext cx="889000" cy="3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142442</xdr:rowOff>
    </xdr:from>
    <xdr:to>
      <xdr:col>71</xdr:col>
      <xdr:colOff>177800</xdr:colOff>
      <xdr:row>90</xdr:row>
      <xdr:rowOff>157874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572942"/>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127076</xdr:rowOff>
    </xdr:from>
    <xdr:to>
      <xdr:col>85</xdr:col>
      <xdr:colOff>177800</xdr:colOff>
      <xdr:row>92</xdr:row>
      <xdr:rowOff>57226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7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149953</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58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104011</xdr:rowOff>
    </xdr:from>
    <xdr:to>
      <xdr:col>81</xdr:col>
      <xdr:colOff>101600</xdr:colOff>
      <xdr:row>92</xdr:row>
      <xdr:rowOff>34161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7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50688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48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75023</xdr:rowOff>
    </xdr:from>
    <xdr:to>
      <xdr:col>76</xdr:col>
      <xdr:colOff>165100</xdr:colOff>
      <xdr:row>91</xdr:row>
      <xdr:rowOff>5173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5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21700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2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107074</xdr:rowOff>
    </xdr:from>
    <xdr:to>
      <xdr:col>72</xdr:col>
      <xdr:colOff>38100</xdr:colOff>
      <xdr:row>91</xdr:row>
      <xdr:rowOff>37224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5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53751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31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91642</xdr:rowOff>
    </xdr:from>
    <xdr:to>
      <xdr:col>67</xdr:col>
      <xdr:colOff>101600</xdr:colOff>
      <xdr:row>91</xdr:row>
      <xdr:rowOff>21792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38319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2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103886</xdr:rowOff>
    </xdr:from>
    <xdr:to>
      <xdr:col>116</xdr:col>
      <xdr:colOff>63500</xdr:colOff>
      <xdr:row>35</xdr:row>
      <xdr:rowOff>171323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5933186"/>
          <a:ext cx="8382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36085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51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103886</xdr:rowOff>
    </xdr:from>
    <xdr:to>
      <xdr:col>111</xdr:col>
      <xdr:colOff>177800</xdr:colOff>
      <xdr:row>36</xdr:row>
      <xdr:rowOff>72263</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0434300" y="5933186"/>
          <a:ext cx="889000" cy="3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2159</xdr:rowOff>
    </xdr:from>
    <xdr:to>
      <xdr:col>107</xdr:col>
      <xdr:colOff>50800</xdr:colOff>
      <xdr:row>36</xdr:row>
      <xdr:rowOff>72263</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174359"/>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146575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2159</xdr:rowOff>
    </xdr:from>
    <xdr:to>
      <xdr:col>102</xdr:col>
      <xdr:colOff>114300</xdr:colOff>
      <xdr:row>36</xdr:row>
      <xdr:rowOff>101981</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8656300" y="6174359"/>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90187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158767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120523</xdr:rowOff>
    </xdr:from>
    <xdr:to>
      <xdr:col>116</xdr:col>
      <xdr:colOff>114300</xdr:colOff>
      <xdr:row>36</xdr:row>
      <xdr:rowOff>50673</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143400</xdr:rowOff>
    </xdr:from>
    <xdr:ext cx="469744"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597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53086</xdr:rowOff>
    </xdr:from>
    <xdr:to>
      <xdr:col>112</xdr:col>
      <xdr:colOff>38100</xdr:colOff>
      <xdr:row>34</xdr:row>
      <xdr:rowOff>154686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171213</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088428"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21463</xdr:rowOff>
    </xdr:from>
    <xdr:to>
      <xdr:col>107</xdr:col>
      <xdr:colOff>101600</xdr:colOff>
      <xdr:row>36</xdr:row>
      <xdr:rowOff>123063</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139590</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199428" y="596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122809</xdr:rowOff>
    </xdr:from>
    <xdr:to>
      <xdr:col>102</xdr:col>
      <xdr:colOff>165100</xdr:colOff>
      <xdr:row>36</xdr:row>
      <xdr:rowOff>52959</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1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69486</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589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51181</xdr:rowOff>
    </xdr:from>
    <xdr:to>
      <xdr:col>98</xdr:col>
      <xdr:colOff>38100</xdr:colOff>
      <xdr:row>36</xdr:row>
      <xdr:rowOff>152781</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169308</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599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類似団体と比較すると民生費・商工費・消防費・教育費・公債費・諸支出金が高い状況となっている。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教育費については，</a:t>
          </a:r>
          <a:r>
            <a:rPr kumimoji="1" lang="ja-JP" altLang="en-US" sz="1100" b="0" i="0" baseline="0">
              <a:solidFill>
                <a:schemeClr val="dk1"/>
              </a:solidFill>
              <a:effectLst/>
              <a:latin typeface="+mn-lt"/>
              <a:ea typeface="+mn-ea"/>
              <a:cs typeface="+mn-cs"/>
            </a:rPr>
            <a:t>戸井学園増築事業や市民スケート場</a:t>
          </a:r>
          <a:r>
            <a:rPr kumimoji="1" lang="ja-JP" altLang="ja-JP" sz="1100" b="0" i="0" baseline="0">
              <a:solidFill>
                <a:schemeClr val="dk1"/>
              </a:solidFill>
              <a:effectLst/>
              <a:latin typeface="+mn-lt"/>
              <a:ea typeface="+mn-ea"/>
              <a:cs typeface="+mn-cs"/>
            </a:rPr>
            <a:t>整備により平均より高い状態にある。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令和元年度</a:t>
          </a:r>
          <a:r>
            <a:rPr lang="ja-JP" altLang="ja-JP" sz="1100" b="0" i="0" baseline="0">
              <a:solidFill>
                <a:schemeClr val="dk1"/>
              </a:solidFill>
              <a:effectLst/>
              <a:latin typeface="+mn-lt"/>
              <a:ea typeface="+mn-ea"/>
              <a:cs typeface="+mn-cs"/>
            </a:rPr>
            <a:t>と比較すると，実質収支額が</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９９</a:t>
          </a:r>
          <a:r>
            <a:rPr lang="ja-JP" altLang="ja-JP" sz="1100" b="0" i="0" baseline="0">
              <a:solidFill>
                <a:schemeClr val="dk1"/>
              </a:solidFill>
              <a:effectLst/>
              <a:latin typeface="+mn-lt"/>
              <a:ea typeface="+mn-ea"/>
              <a:cs typeface="+mn-cs"/>
            </a:rPr>
            <a:t>ポイント増加し，</a:t>
          </a:r>
          <a:r>
            <a:rPr lang="ja-JP" altLang="en-US" sz="1100" b="0" i="0" baseline="0">
              <a:solidFill>
                <a:schemeClr val="dk1"/>
              </a:solidFill>
              <a:effectLst/>
              <a:latin typeface="+mn-lt"/>
              <a:ea typeface="+mn-ea"/>
              <a:cs typeface="+mn-cs"/>
            </a:rPr>
            <a:t>前年</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度に引き続き</a:t>
          </a:r>
          <a:r>
            <a:rPr lang="ja-JP" altLang="ja-JP" sz="1100" b="0" i="0" baseline="0">
              <a:solidFill>
                <a:schemeClr val="dk1"/>
              </a:solidFill>
              <a:effectLst/>
              <a:latin typeface="+mn-lt"/>
              <a:ea typeface="+mn-ea"/>
              <a:cs typeface="+mn-cs"/>
            </a:rPr>
            <a:t>実質単年度収支が黒字</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。また，財政調整基金</a:t>
          </a:r>
          <a:r>
            <a:rPr lang="ja-JP" altLang="en-US" sz="1100" b="0" i="0" baseline="0">
              <a:solidFill>
                <a:schemeClr val="dk1"/>
              </a:solidFill>
              <a:effectLst/>
              <a:latin typeface="+mn-lt"/>
              <a:ea typeface="+mn-ea"/>
              <a:cs typeface="+mn-cs"/>
            </a:rPr>
            <a:t>につい</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ても</a:t>
          </a:r>
          <a:r>
            <a:rPr lang="ja-JP" altLang="ja-JP" sz="1100" b="0" i="0" baseline="0">
              <a:solidFill>
                <a:schemeClr val="dk1"/>
              </a:solidFill>
              <a:effectLst/>
              <a:latin typeface="+mn-lt"/>
              <a:ea typeface="+mn-ea"/>
              <a:cs typeface="+mn-cs"/>
            </a:rPr>
            <a:t>決算剰余金１／２相当を着実に積立していることから，残高を増やし</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今後も限られた財源のなかで，創意と工夫をもって，安定的な財政運営</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を目指す。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病院事業会計においては，平成２６年度以降実質赤字額が発生しているところで</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あるが，令和２年度においては，地域の医療機関との連携強化による紹介患者確保</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に努めたこと等による医業収益の増加や，感染症指定医療機関として新型コロナウ</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イルス感染症患者専用の病床を確保し，同患者を受け入れたことに対する国からの</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補助のほか，平成２８年度に策定した「函館市病院事業改革プラン」に基づき，</a:t>
          </a:r>
          <a:r>
            <a:rPr lang="ja-JP" altLang="ja-JP" sz="1100">
              <a:solidFill>
                <a:schemeClr val="dk1"/>
              </a:solidFill>
              <a:effectLst/>
              <a:latin typeface="+mn-lt"/>
              <a:ea typeface="+mn-ea"/>
              <a:cs typeface="+mn-cs"/>
            </a:rPr>
            <a:t>地</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域医療確保のため，</a:t>
          </a:r>
          <a:r>
            <a:rPr lang="ja-JP" altLang="ja-JP" sz="1100" b="0" i="0" baseline="0">
              <a:solidFill>
                <a:schemeClr val="dk1"/>
              </a:solidFill>
              <a:effectLst/>
              <a:latin typeface="+mn-lt"/>
              <a:ea typeface="+mn-ea"/>
              <a:cs typeface="+mn-cs"/>
            </a:rPr>
            <a:t>約１．５億円の支援を一般会計から受けた事などから赤字額を</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圧縮したところであり，令和元年度と比較すると，２．５１ポイント改善した。</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　一方で，交通事業</a:t>
          </a:r>
          <a:r>
            <a:rPr lang="ja-JP" altLang="en-US" sz="1100" b="0" i="0" baseline="0">
              <a:solidFill>
                <a:schemeClr val="dk1"/>
              </a:solidFill>
              <a:effectLst/>
              <a:latin typeface="+mn-lt"/>
              <a:ea typeface="+mn-ea"/>
              <a:cs typeface="+mn-cs"/>
            </a:rPr>
            <a:t>会計</a:t>
          </a:r>
          <a:r>
            <a:rPr lang="ja-JP" altLang="ja-JP" sz="1100" b="0" i="0" baseline="0">
              <a:solidFill>
                <a:schemeClr val="dk1"/>
              </a:solidFill>
              <a:effectLst/>
              <a:latin typeface="+mn-lt"/>
              <a:ea typeface="+mn-ea"/>
              <a:cs typeface="+mn-cs"/>
            </a:rPr>
            <a:t>においては，新型コロナウイルス感染症の全国的な感染拡</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大の影響により，運輸収益が大きく減少した</a:t>
          </a:r>
          <a:r>
            <a:rPr lang="ja-JP" altLang="en-US" sz="1100" b="0" i="0" baseline="0">
              <a:solidFill>
                <a:schemeClr val="dk1"/>
              </a:solidFill>
              <a:effectLst/>
              <a:latin typeface="+mn-lt"/>
              <a:ea typeface="+mn-ea"/>
              <a:cs typeface="+mn-cs"/>
            </a:rPr>
            <a:t>ことなどから，</a:t>
          </a:r>
          <a:r>
            <a:rPr lang="ja-JP" altLang="ja-JP" sz="1100" b="0" i="0" baseline="0">
              <a:solidFill>
                <a:schemeClr val="dk1"/>
              </a:solidFill>
              <a:effectLst/>
              <a:latin typeface="+mn-lt"/>
              <a:ea typeface="+mn-ea"/>
              <a:cs typeface="+mn-cs"/>
            </a:rPr>
            <a:t>令和元年度と比較する</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０．４３ポイント減少している。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今後も収益の確保および経費の節減に努め，比率の改善を図っていく。</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5" zeroHeight="1" x14ac:dyDescent="0.25"/>
  <cols>
    <col min="1" max="11" width="2.1328125" style="188" customWidth="1"/>
    <col min="12" max="12" width="2.265625" style="188" customWidth="1"/>
    <col min="13" max="17" width="2.3984375" style="188" customWidth="1"/>
    <col min="18" max="119" width="2.1328125" style="188" customWidth="1"/>
    <col min="120" max="16384" width="0" style="188" hidden="1"/>
  </cols>
  <sheetData>
    <row r="1" spans="1:119" ht="33" customHeight="1" x14ac:dyDescent="0.2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3.25" thickBot="1" x14ac:dyDescent="0.3">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3">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167659971</v>
      </c>
      <c r="BO4" s="433"/>
      <c r="BP4" s="433"/>
      <c r="BQ4" s="433"/>
      <c r="BR4" s="433"/>
      <c r="BS4" s="433"/>
      <c r="BT4" s="433"/>
      <c r="BU4" s="434"/>
      <c r="BV4" s="432">
        <v>137782620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2.9</v>
      </c>
      <c r="CU4" s="439"/>
      <c r="CV4" s="439"/>
      <c r="CW4" s="439"/>
      <c r="CX4" s="439"/>
      <c r="CY4" s="439"/>
      <c r="CZ4" s="439"/>
      <c r="DA4" s="440"/>
      <c r="DB4" s="438">
        <v>1.9</v>
      </c>
      <c r="DC4" s="439"/>
      <c r="DD4" s="439"/>
      <c r="DE4" s="439"/>
      <c r="DF4" s="439"/>
      <c r="DG4" s="439"/>
      <c r="DH4" s="439"/>
      <c r="DI4" s="440"/>
      <c r="DJ4" s="186"/>
      <c r="DK4" s="186"/>
      <c r="DL4" s="186"/>
      <c r="DM4" s="186"/>
      <c r="DN4" s="186"/>
      <c r="DO4" s="186"/>
    </row>
    <row r="5" spans="1:119" ht="18.75" customHeight="1" x14ac:dyDescent="0.2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165232192</v>
      </c>
      <c r="BO5" s="470"/>
      <c r="BP5" s="470"/>
      <c r="BQ5" s="470"/>
      <c r="BR5" s="470"/>
      <c r="BS5" s="470"/>
      <c r="BT5" s="470"/>
      <c r="BU5" s="471"/>
      <c r="BV5" s="469">
        <v>136199691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93.5</v>
      </c>
      <c r="CU5" s="467"/>
      <c r="CV5" s="467"/>
      <c r="CW5" s="467"/>
      <c r="CX5" s="467"/>
      <c r="CY5" s="467"/>
      <c r="CZ5" s="467"/>
      <c r="DA5" s="468"/>
      <c r="DB5" s="466">
        <v>93.1</v>
      </c>
      <c r="DC5" s="467"/>
      <c r="DD5" s="467"/>
      <c r="DE5" s="467"/>
      <c r="DF5" s="467"/>
      <c r="DG5" s="467"/>
      <c r="DH5" s="467"/>
      <c r="DI5" s="468"/>
      <c r="DJ5" s="186"/>
      <c r="DK5" s="186"/>
      <c r="DL5" s="186"/>
      <c r="DM5" s="186"/>
      <c r="DN5" s="186"/>
      <c r="DO5" s="186"/>
    </row>
    <row r="6" spans="1:119" ht="18.75" customHeight="1" x14ac:dyDescent="0.2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2427779</v>
      </c>
      <c r="BO6" s="470"/>
      <c r="BP6" s="470"/>
      <c r="BQ6" s="470"/>
      <c r="BR6" s="470"/>
      <c r="BS6" s="470"/>
      <c r="BT6" s="470"/>
      <c r="BU6" s="471"/>
      <c r="BV6" s="469">
        <v>1582929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98.6</v>
      </c>
      <c r="CU6" s="507"/>
      <c r="CV6" s="507"/>
      <c r="CW6" s="507"/>
      <c r="CX6" s="507"/>
      <c r="CY6" s="507"/>
      <c r="CZ6" s="507"/>
      <c r="DA6" s="508"/>
      <c r="DB6" s="506">
        <v>97.9</v>
      </c>
      <c r="DC6" s="507"/>
      <c r="DD6" s="507"/>
      <c r="DE6" s="507"/>
      <c r="DF6" s="507"/>
      <c r="DG6" s="507"/>
      <c r="DH6" s="507"/>
      <c r="DI6" s="508"/>
      <c r="DJ6" s="186"/>
      <c r="DK6" s="186"/>
      <c r="DL6" s="186"/>
      <c r="DM6" s="186"/>
      <c r="DN6" s="186"/>
      <c r="DO6" s="186"/>
    </row>
    <row r="7" spans="1:119" ht="18.75" customHeight="1" x14ac:dyDescent="0.2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373087</v>
      </c>
      <c r="BO7" s="470"/>
      <c r="BP7" s="470"/>
      <c r="BQ7" s="470"/>
      <c r="BR7" s="470"/>
      <c r="BS7" s="470"/>
      <c r="BT7" s="470"/>
      <c r="BU7" s="471"/>
      <c r="BV7" s="469">
        <v>238291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70386099</v>
      </c>
      <c r="CU7" s="470"/>
      <c r="CV7" s="470"/>
      <c r="CW7" s="470"/>
      <c r="CX7" s="470"/>
      <c r="CY7" s="470"/>
      <c r="CZ7" s="470"/>
      <c r="DA7" s="471"/>
      <c r="DB7" s="469">
        <v>69622544</v>
      </c>
      <c r="DC7" s="470"/>
      <c r="DD7" s="470"/>
      <c r="DE7" s="470"/>
      <c r="DF7" s="470"/>
      <c r="DG7" s="470"/>
      <c r="DH7" s="470"/>
      <c r="DI7" s="471"/>
      <c r="DJ7" s="186"/>
      <c r="DK7" s="186"/>
      <c r="DL7" s="186"/>
      <c r="DM7" s="186"/>
      <c r="DN7" s="186"/>
      <c r="DO7" s="186"/>
    </row>
    <row r="8" spans="1:119" ht="18.75" customHeight="1" thickBot="1" x14ac:dyDescent="0.3">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2054692</v>
      </c>
      <c r="BO8" s="470"/>
      <c r="BP8" s="470"/>
      <c r="BQ8" s="470"/>
      <c r="BR8" s="470"/>
      <c r="BS8" s="470"/>
      <c r="BT8" s="470"/>
      <c r="BU8" s="471"/>
      <c r="BV8" s="469">
        <v>1344638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0.48</v>
      </c>
      <c r="CU8" s="510"/>
      <c r="CV8" s="510"/>
      <c r="CW8" s="510"/>
      <c r="CX8" s="510"/>
      <c r="CY8" s="510"/>
      <c r="CZ8" s="510"/>
      <c r="DA8" s="511"/>
      <c r="DB8" s="509">
        <v>0.47</v>
      </c>
      <c r="DC8" s="510"/>
      <c r="DD8" s="510"/>
      <c r="DE8" s="510"/>
      <c r="DF8" s="510"/>
      <c r="DG8" s="510"/>
      <c r="DH8" s="510"/>
      <c r="DI8" s="511"/>
      <c r="DJ8" s="186"/>
      <c r="DK8" s="186"/>
      <c r="DL8" s="186"/>
      <c r="DM8" s="186"/>
      <c r="DN8" s="186"/>
      <c r="DO8" s="186"/>
    </row>
    <row r="9" spans="1:119" ht="18.75" customHeight="1" thickBot="1" x14ac:dyDescent="0.3">
      <c r="A9" s="187"/>
      <c r="B9" s="463" t="s">
        <v>112</v>
      </c>
      <c r="C9" s="464"/>
      <c r="D9" s="464"/>
      <c r="E9" s="464"/>
      <c r="F9" s="464"/>
      <c r="G9" s="464"/>
      <c r="H9" s="464"/>
      <c r="I9" s="464"/>
      <c r="J9" s="464"/>
      <c r="K9" s="512"/>
      <c r="L9" s="513" t="s">
        <v>113</v>
      </c>
      <c r="M9" s="514"/>
      <c r="N9" s="514"/>
      <c r="O9" s="514"/>
      <c r="P9" s="514"/>
      <c r="Q9" s="515"/>
      <c r="R9" s="516">
        <v>251084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93</v>
      </c>
      <c r="AV9" s="502"/>
      <c r="AW9" s="502"/>
      <c r="AX9" s="502"/>
      <c r="AY9" s="503" t="s">
        <v>116</v>
      </c>
      <c r="AZ9" s="504"/>
      <c r="BA9" s="504"/>
      <c r="BB9" s="504"/>
      <c r="BC9" s="504"/>
      <c r="BD9" s="504"/>
      <c r="BE9" s="504"/>
      <c r="BF9" s="504"/>
      <c r="BG9" s="504"/>
      <c r="BH9" s="504"/>
      <c r="BI9" s="504"/>
      <c r="BJ9" s="504"/>
      <c r="BK9" s="504"/>
      <c r="BL9" s="504"/>
      <c r="BM9" s="505"/>
      <c r="BN9" s="469">
        <v>710054</v>
      </c>
      <c r="BO9" s="470"/>
      <c r="BP9" s="470"/>
      <c r="BQ9" s="470"/>
      <c r="BR9" s="470"/>
      <c r="BS9" s="470"/>
      <c r="BT9" s="470"/>
      <c r="BU9" s="471"/>
      <c r="BV9" s="469">
        <v>874258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14.9</v>
      </c>
      <c r="CU9" s="467"/>
      <c r="CV9" s="467"/>
      <c r="CW9" s="467"/>
      <c r="CX9" s="467"/>
      <c r="CY9" s="467"/>
      <c r="CZ9" s="467"/>
      <c r="DA9" s="468"/>
      <c r="DB9" s="466">
        <v>16.5</v>
      </c>
      <c r="DC9" s="467"/>
      <c r="DD9" s="467"/>
      <c r="DE9" s="467"/>
      <c r="DF9" s="467"/>
      <c r="DG9" s="467"/>
      <c r="DH9" s="467"/>
      <c r="DI9" s="468"/>
      <c r="DJ9" s="186"/>
      <c r="DK9" s="186"/>
      <c r="DL9" s="186"/>
      <c r="DM9" s="186"/>
      <c r="DN9" s="186"/>
      <c r="DO9" s="186"/>
    </row>
    <row r="10" spans="1:119" ht="18.75" customHeight="1" thickBot="1" x14ac:dyDescent="0.3">
      <c r="A10" s="187"/>
      <c r="B10" s="463"/>
      <c r="C10" s="464"/>
      <c r="D10" s="464"/>
      <c r="E10" s="464"/>
      <c r="F10" s="464"/>
      <c r="G10" s="464"/>
      <c r="H10" s="464"/>
      <c r="I10" s="464"/>
      <c r="J10" s="464"/>
      <c r="K10" s="512"/>
      <c r="L10" s="519" t="s">
        <v>118</v>
      </c>
      <c r="M10" s="499"/>
      <c r="N10" s="499"/>
      <c r="O10" s="499"/>
      <c r="P10" s="499"/>
      <c r="Q10" s="500"/>
      <c r="R10" s="520">
        <v>265979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1784703</v>
      </c>
      <c r="BO10" s="470"/>
      <c r="BP10" s="470"/>
      <c r="BQ10" s="470"/>
      <c r="BR10" s="470"/>
      <c r="BS10" s="470"/>
      <c r="BT10" s="470"/>
      <c r="BU10" s="471"/>
      <c r="BV10" s="469">
        <v>221983</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3">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38851</v>
      </c>
      <c r="BO11" s="470"/>
      <c r="BP11" s="470"/>
      <c r="BQ11" s="470"/>
      <c r="BR11" s="470"/>
      <c r="BS11" s="470"/>
      <c r="BT11" s="470"/>
      <c r="BU11" s="471"/>
      <c r="BV11" s="469">
        <v>73266</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5">
      <c r="A12" s="187"/>
      <c r="B12" s="529" t="s">
        <v>131</v>
      </c>
      <c r="C12" s="530"/>
      <c r="D12" s="530"/>
      <c r="E12" s="530"/>
      <c r="F12" s="530"/>
      <c r="G12" s="530"/>
      <c r="H12" s="530"/>
      <c r="I12" s="530"/>
      <c r="J12" s="530"/>
      <c r="K12" s="531"/>
      <c r="L12" s="538" t="s">
        <v>132</v>
      </c>
      <c r="M12" s="539"/>
      <c r="N12" s="539"/>
      <c r="O12" s="539"/>
      <c r="P12" s="539"/>
      <c r="Q12" s="540"/>
      <c r="R12" s="541">
        <v>251891</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25">
      <c r="A13" s="187"/>
      <c r="B13" s="532"/>
      <c r="C13" s="533"/>
      <c r="D13" s="533"/>
      <c r="E13" s="533"/>
      <c r="F13" s="533"/>
      <c r="G13" s="533"/>
      <c r="H13" s="533"/>
      <c r="I13" s="533"/>
      <c r="J13" s="533"/>
      <c r="K13" s="534"/>
      <c r="L13" s="197"/>
      <c r="M13" s="560" t="s">
        <v>140</v>
      </c>
      <c r="N13" s="561"/>
      <c r="O13" s="561"/>
      <c r="P13" s="561"/>
      <c r="Q13" s="562"/>
      <c r="R13" s="553">
        <v>250793</v>
      </c>
      <c r="S13" s="554"/>
      <c r="T13" s="554"/>
      <c r="U13" s="554"/>
      <c r="V13" s="555"/>
      <c r="W13" s="485" t="s">
        <v>141</v>
      </c>
      <c r="X13" s="486"/>
      <c r="Y13" s="486"/>
      <c r="Z13" s="486"/>
      <c r="AA13" s="486"/>
      <c r="AB13" s="476"/>
      <c r="AC13" s="520">
        <v>4137</v>
      </c>
      <c r="AD13" s="521"/>
      <c r="AE13" s="521"/>
      <c r="AF13" s="521"/>
      <c r="AG13" s="563"/>
      <c r="AH13" s="520">
        <v>4343</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2533608</v>
      </c>
      <c r="BO13" s="470"/>
      <c r="BP13" s="470"/>
      <c r="BQ13" s="470"/>
      <c r="BR13" s="470"/>
      <c r="BS13" s="470"/>
      <c r="BT13" s="470"/>
      <c r="BU13" s="471"/>
      <c r="BV13" s="469">
        <v>1169507</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6.4</v>
      </c>
      <c r="CU13" s="467"/>
      <c r="CV13" s="467"/>
      <c r="CW13" s="467"/>
      <c r="CX13" s="467"/>
      <c r="CY13" s="467"/>
      <c r="CZ13" s="467"/>
      <c r="DA13" s="468"/>
      <c r="DB13" s="466">
        <v>7.3</v>
      </c>
      <c r="DC13" s="467"/>
      <c r="DD13" s="467"/>
      <c r="DE13" s="467"/>
      <c r="DF13" s="467"/>
      <c r="DG13" s="467"/>
      <c r="DH13" s="467"/>
      <c r="DI13" s="468"/>
      <c r="DJ13" s="186"/>
      <c r="DK13" s="186"/>
      <c r="DL13" s="186"/>
      <c r="DM13" s="186"/>
      <c r="DN13" s="186"/>
      <c r="DO13" s="186"/>
    </row>
    <row r="14" spans="1:119" ht="18.75" customHeight="1" thickBot="1" x14ac:dyDescent="0.3">
      <c r="A14" s="187"/>
      <c r="B14" s="532"/>
      <c r="C14" s="533"/>
      <c r="D14" s="533"/>
      <c r="E14" s="533"/>
      <c r="F14" s="533"/>
      <c r="G14" s="533"/>
      <c r="H14" s="533"/>
      <c r="I14" s="533"/>
      <c r="J14" s="533"/>
      <c r="K14" s="534"/>
      <c r="L14" s="550" t="s">
        <v>146</v>
      </c>
      <c r="M14" s="551"/>
      <c r="N14" s="551"/>
      <c r="O14" s="551"/>
      <c r="P14" s="551"/>
      <c r="Q14" s="552"/>
      <c r="R14" s="553">
        <v>255308</v>
      </c>
      <c r="S14" s="554"/>
      <c r="T14" s="554"/>
      <c r="U14" s="554"/>
      <c r="V14" s="555"/>
      <c r="W14" s="459"/>
      <c r="X14" s="460"/>
      <c r="Y14" s="460"/>
      <c r="Z14" s="460"/>
      <c r="AA14" s="460"/>
      <c r="AB14" s="449"/>
      <c r="AC14" s="556">
        <v>3.8</v>
      </c>
      <c r="AD14" s="557"/>
      <c r="AE14" s="557"/>
      <c r="AF14" s="557"/>
      <c r="AG14" s="558"/>
      <c r="AH14" s="556">
        <v>3.8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46.1</v>
      </c>
      <c r="CU14" s="568"/>
      <c r="CV14" s="568"/>
      <c r="CW14" s="568"/>
      <c r="CX14" s="568"/>
      <c r="CY14" s="568"/>
      <c r="CZ14" s="568"/>
      <c r="DA14" s="569"/>
      <c r="DB14" s="567">
        <v>52.4</v>
      </c>
      <c r="DC14" s="568"/>
      <c r="DD14" s="568"/>
      <c r="DE14" s="568"/>
      <c r="DF14" s="568"/>
      <c r="DG14" s="568"/>
      <c r="DH14" s="568"/>
      <c r="DI14" s="569"/>
      <c r="DJ14" s="186"/>
      <c r="DK14" s="186"/>
      <c r="DL14" s="186"/>
      <c r="DM14" s="186"/>
      <c r="DN14" s="186"/>
      <c r="DO14" s="186"/>
    </row>
    <row r="15" spans="1:119" ht="18.75" customHeight="1" x14ac:dyDescent="0.25">
      <c r="A15" s="187"/>
      <c r="B15" s="532"/>
      <c r="C15" s="533"/>
      <c r="D15" s="533"/>
      <c r="E15" s="533"/>
      <c r="F15" s="533"/>
      <c r="G15" s="533"/>
      <c r="H15" s="533"/>
      <c r="I15" s="533"/>
      <c r="J15" s="533"/>
      <c r="K15" s="534"/>
      <c r="L15" s="197"/>
      <c r="M15" s="560" t="s">
        <v>148</v>
      </c>
      <c r="N15" s="561"/>
      <c r="O15" s="561"/>
      <c r="P15" s="561"/>
      <c r="Q15" s="562"/>
      <c r="R15" s="553">
        <v>254146</v>
      </c>
      <c r="S15" s="554"/>
      <c r="T15" s="554"/>
      <c r="U15" s="554"/>
      <c r="V15" s="555"/>
      <c r="W15" s="485" t="s">
        <v>149</v>
      </c>
      <c r="X15" s="486"/>
      <c r="Y15" s="486"/>
      <c r="Z15" s="486"/>
      <c r="AA15" s="486"/>
      <c r="AB15" s="476"/>
      <c r="AC15" s="520">
        <v>19490</v>
      </c>
      <c r="AD15" s="521"/>
      <c r="AE15" s="521"/>
      <c r="AF15" s="521"/>
      <c r="AG15" s="563"/>
      <c r="AH15" s="520">
        <v>20184</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29431931</v>
      </c>
      <c r="BO15" s="433"/>
      <c r="BP15" s="433"/>
      <c r="BQ15" s="433"/>
      <c r="BR15" s="433"/>
      <c r="BS15" s="433"/>
      <c r="BT15" s="433"/>
      <c r="BU15" s="434"/>
      <c r="BV15" s="432">
        <v>27729131</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17.7</v>
      </c>
      <c r="AD16" s="557"/>
      <c r="AE16" s="557"/>
      <c r="AF16" s="557"/>
      <c r="AG16" s="558"/>
      <c r="AH16" s="556">
        <v>17.8</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59361093</v>
      </c>
      <c r="BO16" s="470"/>
      <c r="BP16" s="470"/>
      <c r="BQ16" s="470"/>
      <c r="BR16" s="470"/>
      <c r="BS16" s="470"/>
      <c r="BT16" s="470"/>
      <c r="BU16" s="471"/>
      <c r="BV16" s="469">
        <v>58499460</v>
      </c>
      <c r="BW16" s="470"/>
      <c r="BX16" s="470"/>
      <c r="BY16" s="470"/>
      <c r="BZ16" s="470"/>
      <c r="CA16" s="470"/>
      <c r="CB16" s="470"/>
      <c r="CC16" s="471"/>
      <c r="CD16" s="201"/>
      <c r="CE16" s="579" t="s">
        <v>155</v>
      </c>
      <c r="CF16" s="579"/>
      <c r="CG16" s="579"/>
      <c r="CH16" s="579"/>
      <c r="CI16" s="579"/>
      <c r="CJ16" s="579"/>
      <c r="CK16" s="579"/>
      <c r="CL16" s="579"/>
      <c r="CM16" s="579"/>
      <c r="CN16" s="579"/>
      <c r="CO16" s="579"/>
      <c r="CP16" s="579"/>
      <c r="CQ16" s="579"/>
      <c r="CR16" s="579"/>
      <c r="CS16" s="580"/>
      <c r="CT16" s="466">
        <v>6.9</v>
      </c>
      <c r="CU16" s="467"/>
      <c r="CV16" s="467"/>
      <c r="CW16" s="467"/>
      <c r="CX16" s="467"/>
      <c r="CY16" s="467"/>
      <c r="CZ16" s="467"/>
      <c r="DA16" s="468"/>
      <c r="DB16" s="466">
        <v>16.399999999999999</v>
      </c>
      <c r="DC16" s="467"/>
      <c r="DD16" s="467"/>
      <c r="DE16" s="467"/>
      <c r="DF16" s="467"/>
      <c r="DG16" s="467"/>
      <c r="DH16" s="467"/>
      <c r="DI16" s="468"/>
      <c r="DJ16" s="186"/>
      <c r="DK16" s="186"/>
      <c r="DL16" s="186"/>
      <c r="DM16" s="186"/>
      <c r="DN16" s="186"/>
      <c r="DO16" s="186"/>
    </row>
    <row r="17" spans="1:119" ht="18.75" customHeight="1" thickBot="1" x14ac:dyDescent="0.3">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86480</v>
      </c>
      <c r="AD17" s="521"/>
      <c r="AE17" s="521"/>
      <c r="AF17" s="521"/>
      <c r="AG17" s="563"/>
      <c r="AH17" s="520">
        <v>89051</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37212093</v>
      </c>
      <c r="BO17" s="470"/>
      <c r="BP17" s="470"/>
      <c r="BQ17" s="470"/>
      <c r="BR17" s="470"/>
      <c r="BS17" s="470"/>
      <c r="BT17" s="470"/>
      <c r="BU17" s="471"/>
      <c r="BV17" s="469">
        <v>35379869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3">
      <c r="A18" s="187"/>
      <c r="B18" s="583" t="s">
        <v>160</v>
      </c>
      <c r="C18" s="512"/>
      <c r="D18" s="512"/>
      <c r="E18" s="584"/>
      <c r="F18" s="584"/>
      <c r="G18" s="584"/>
      <c r="H18" s="584"/>
      <c r="I18" s="584"/>
      <c r="J18" s="584"/>
      <c r="K18" s="584"/>
      <c r="L18" s="585">
        <v>677.87</v>
      </c>
      <c r="M18" s="585"/>
      <c r="N18" s="585"/>
      <c r="O18" s="585"/>
      <c r="P18" s="585"/>
      <c r="Q18" s="585"/>
      <c r="R18" s="586"/>
      <c r="S18" s="586"/>
      <c r="T18" s="586"/>
      <c r="U18" s="586"/>
      <c r="V18" s="587"/>
      <c r="W18" s="487"/>
      <c r="X18" s="488"/>
      <c r="Y18" s="488"/>
      <c r="Z18" s="488"/>
      <c r="AA18" s="488"/>
      <c r="AB18" s="479"/>
      <c r="AC18" s="588">
        <v>78.5</v>
      </c>
      <c r="AD18" s="589"/>
      <c r="AE18" s="589"/>
      <c r="AF18" s="589"/>
      <c r="AG18" s="590"/>
      <c r="AH18" s="588">
        <v>78.400000000000006</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66392905</v>
      </c>
      <c r="BO18" s="470"/>
      <c r="BP18" s="470"/>
      <c r="BQ18" s="470"/>
      <c r="BR18" s="470"/>
      <c r="BS18" s="470"/>
      <c r="BT18" s="470"/>
      <c r="BU18" s="471"/>
      <c r="BV18" s="469">
        <v>66518654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3">
      <c r="A19" s="187"/>
      <c r="B19" s="583" t="s">
        <v>162</v>
      </c>
      <c r="C19" s="512"/>
      <c r="D19" s="512"/>
      <c r="E19" s="584"/>
      <c r="F19" s="584"/>
      <c r="G19" s="584"/>
      <c r="H19" s="584"/>
      <c r="I19" s="584"/>
      <c r="J19" s="584"/>
      <c r="K19" s="584"/>
      <c r="L19" s="592">
        <v>370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84674807</v>
      </c>
      <c r="BO19" s="470"/>
      <c r="BP19" s="470"/>
      <c r="BQ19" s="470"/>
      <c r="BR19" s="470"/>
      <c r="BS19" s="470"/>
      <c r="BT19" s="470"/>
      <c r="BU19" s="471"/>
      <c r="BV19" s="469">
        <v>78578238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3">
      <c r="A20" s="187"/>
      <c r="B20" s="583" t="s">
        <v>164</v>
      </c>
      <c r="C20" s="512"/>
      <c r="D20" s="512"/>
      <c r="E20" s="584"/>
      <c r="F20" s="584"/>
      <c r="G20" s="584"/>
      <c r="H20" s="584"/>
      <c r="I20" s="584"/>
      <c r="J20" s="584"/>
      <c r="K20" s="584"/>
      <c r="L20" s="592">
        <v>121793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3">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135797863</v>
      </c>
      <c r="BO23" s="470"/>
      <c r="BP23" s="470"/>
      <c r="BQ23" s="470"/>
      <c r="BR23" s="470"/>
      <c r="BS23" s="470"/>
      <c r="BT23" s="470"/>
      <c r="BU23" s="471"/>
      <c r="BV23" s="469">
        <v>138050135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3">
      <c r="A24" s="187"/>
      <c r="B24" s="609"/>
      <c r="C24" s="610"/>
      <c r="D24" s="611"/>
      <c r="E24" s="519" t="s">
        <v>173</v>
      </c>
      <c r="F24" s="499"/>
      <c r="G24" s="499"/>
      <c r="H24" s="499"/>
      <c r="I24" s="499"/>
      <c r="J24" s="499"/>
      <c r="K24" s="500"/>
      <c r="L24" s="520">
        <v>1</v>
      </c>
      <c r="M24" s="521"/>
      <c r="N24" s="521"/>
      <c r="O24" s="521"/>
      <c r="P24" s="563"/>
      <c r="Q24" s="520">
        <v>10500</v>
      </c>
      <c r="R24" s="521"/>
      <c r="S24" s="521"/>
      <c r="T24" s="521"/>
      <c r="U24" s="521"/>
      <c r="V24" s="563"/>
      <c r="W24" s="622"/>
      <c r="X24" s="610"/>
      <c r="Y24" s="611"/>
      <c r="Z24" s="519" t="s">
        <v>174</v>
      </c>
      <c r="AA24" s="499"/>
      <c r="AB24" s="499"/>
      <c r="AC24" s="499"/>
      <c r="AD24" s="499"/>
      <c r="AE24" s="499"/>
      <c r="AF24" s="499"/>
      <c r="AG24" s="500"/>
      <c r="AH24" s="520">
        <v>1834</v>
      </c>
      <c r="AI24" s="521"/>
      <c r="AJ24" s="521"/>
      <c r="AK24" s="521"/>
      <c r="AL24" s="563"/>
      <c r="AM24" s="520">
        <v>5727582</v>
      </c>
      <c r="AN24" s="521"/>
      <c r="AO24" s="521"/>
      <c r="AP24" s="521"/>
      <c r="AQ24" s="521"/>
      <c r="AR24" s="563"/>
      <c r="AS24" s="520">
        <v>3123</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25349814</v>
      </c>
      <c r="BO24" s="470"/>
      <c r="BP24" s="470"/>
      <c r="BQ24" s="470"/>
      <c r="BR24" s="470"/>
      <c r="BS24" s="470"/>
      <c r="BT24" s="470"/>
      <c r="BU24" s="471"/>
      <c r="BV24" s="469">
        <v>29300546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5">
      <c r="A25" s="187"/>
      <c r="B25" s="609"/>
      <c r="C25" s="610"/>
      <c r="D25" s="611"/>
      <c r="E25" s="519" t="s">
        <v>176</v>
      </c>
      <c r="F25" s="499"/>
      <c r="G25" s="499"/>
      <c r="H25" s="499"/>
      <c r="I25" s="499"/>
      <c r="J25" s="499"/>
      <c r="K25" s="500"/>
      <c r="L25" s="520">
        <v>2</v>
      </c>
      <c r="M25" s="521"/>
      <c r="N25" s="521"/>
      <c r="O25" s="521"/>
      <c r="P25" s="563"/>
      <c r="Q25" s="520">
        <v>8300</v>
      </c>
      <c r="R25" s="521"/>
      <c r="S25" s="521"/>
      <c r="T25" s="521"/>
      <c r="U25" s="521"/>
      <c r="V25" s="563"/>
      <c r="W25" s="622"/>
      <c r="X25" s="610"/>
      <c r="Y25" s="611"/>
      <c r="Z25" s="519" t="s">
        <v>177</v>
      </c>
      <c r="AA25" s="499"/>
      <c r="AB25" s="499"/>
      <c r="AC25" s="499"/>
      <c r="AD25" s="499"/>
      <c r="AE25" s="499"/>
      <c r="AF25" s="499"/>
      <c r="AG25" s="500"/>
      <c r="AH25" s="520">
        <v>389</v>
      </c>
      <c r="AI25" s="521"/>
      <c r="AJ25" s="521"/>
      <c r="AK25" s="521"/>
      <c r="AL25" s="563"/>
      <c r="AM25" s="520">
        <v>1125377</v>
      </c>
      <c r="AN25" s="521"/>
      <c r="AO25" s="521"/>
      <c r="AP25" s="521"/>
      <c r="AQ25" s="521"/>
      <c r="AR25" s="563"/>
      <c r="AS25" s="520">
        <v>2893</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17732916</v>
      </c>
      <c r="BO25" s="433"/>
      <c r="BP25" s="433"/>
      <c r="BQ25" s="433"/>
      <c r="BR25" s="433"/>
      <c r="BS25" s="433"/>
      <c r="BT25" s="433"/>
      <c r="BU25" s="434"/>
      <c r="BV25" s="432">
        <v>17811103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5">
      <c r="A26" s="187"/>
      <c r="B26" s="609"/>
      <c r="C26" s="610"/>
      <c r="D26" s="611"/>
      <c r="E26" s="519" t="s">
        <v>179</v>
      </c>
      <c r="F26" s="499"/>
      <c r="G26" s="499"/>
      <c r="H26" s="499"/>
      <c r="I26" s="499"/>
      <c r="J26" s="499"/>
      <c r="K26" s="500"/>
      <c r="L26" s="520">
        <v>1</v>
      </c>
      <c r="M26" s="521"/>
      <c r="N26" s="521"/>
      <c r="O26" s="521"/>
      <c r="P26" s="563"/>
      <c r="Q26" s="520">
        <v>7400</v>
      </c>
      <c r="R26" s="521"/>
      <c r="S26" s="521"/>
      <c r="T26" s="521"/>
      <c r="U26" s="521"/>
      <c r="V26" s="563"/>
      <c r="W26" s="622"/>
      <c r="X26" s="610"/>
      <c r="Y26" s="611"/>
      <c r="Z26" s="519" t="s">
        <v>180</v>
      </c>
      <c r="AA26" s="632"/>
      <c r="AB26" s="632"/>
      <c r="AC26" s="632"/>
      <c r="AD26" s="632"/>
      <c r="AE26" s="632"/>
      <c r="AF26" s="632"/>
      <c r="AG26" s="633"/>
      <c r="AH26" s="520">
        <v>103</v>
      </c>
      <c r="AI26" s="521"/>
      <c r="AJ26" s="521"/>
      <c r="AK26" s="521"/>
      <c r="AL26" s="563"/>
      <c r="AM26" s="520">
        <v>317961</v>
      </c>
      <c r="AN26" s="521"/>
      <c r="AO26" s="521"/>
      <c r="AP26" s="521"/>
      <c r="AQ26" s="521"/>
      <c r="AR26" s="563"/>
      <c r="AS26" s="520">
        <v>3087</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v>70000</v>
      </c>
      <c r="BO26" s="470"/>
      <c r="BP26" s="470"/>
      <c r="BQ26" s="470"/>
      <c r="BR26" s="470"/>
      <c r="BS26" s="470"/>
      <c r="BT26" s="470"/>
      <c r="BU26" s="471"/>
      <c r="BV26" s="469">
        <v>70000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3">
      <c r="A27" s="187"/>
      <c r="B27" s="609"/>
      <c r="C27" s="610"/>
      <c r="D27" s="611"/>
      <c r="E27" s="519" t="s">
        <v>182</v>
      </c>
      <c r="F27" s="499"/>
      <c r="G27" s="499"/>
      <c r="H27" s="499"/>
      <c r="I27" s="499"/>
      <c r="J27" s="499"/>
      <c r="K27" s="500"/>
      <c r="L27" s="520">
        <v>1</v>
      </c>
      <c r="M27" s="521"/>
      <c r="N27" s="521"/>
      <c r="O27" s="521"/>
      <c r="P27" s="563"/>
      <c r="Q27" s="520">
        <v>6300</v>
      </c>
      <c r="R27" s="521"/>
      <c r="S27" s="521"/>
      <c r="T27" s="521"/>
      <c r="U27" s="521"/>
      <c r="V27" s="563"/>
      <c r="W27" s="622"/>
      <c r="X27" s="610"/>
      <c r="Y27" s="611"/>
      <c r="Z27" s="519" t="s">
        <v>183</v>
      </c>
      <c r="AA27" s="499"/>
      <c r="AB27" s="499"/>
      <c r="AC27" s="499"/>
      <c r="AD27" s="499"/>
      <c r="AE27" s="499"/>
      <c r="AF27" s="499"/>
      <c r="AG27" s="500"/>
      <c r="AH27" s="520">
        <v>70</v>
      </c>
      <c r="AI27" s="521"/>
      <c r="AJ27" s="521"/>
      <c r="AK27" s="521"/>
      <c r="AL27" s="563"/>
      <c r="AM27" s="520">
        <v>269258</v>
      </c>
      <c r="AN27" s="521"/>
      <c r="AO27" s="521"/>
      <c r="AP27" s="521"/>
      <c r="AQ27" s="521"/>
      <c r="AR27" s="563"/>
      <c r="AS27" s="520">
        <v>3847</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185</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5">
      <c r="A28" s="187"/>
      <c r="B28" s="609"/>
      <c r="C28" s="610"/>
      <c r="D28" s="611"/>
      <c r="E28" s="519" t="s">
        <v>186</v>
      </c>
      <c r="F28" s="499"/>
      <c r="G28" s="499"/>
      <c r="H28" s="499"/>
      <c r="I28" s="499"/>
      <c r="J28" s="499"/>
      <c r="K28" s="500"/>
      <c r="L28" s="520">
        <v>1</v>
      </c>
      <c r="M28" s="521"/>
      <c r="N28" s="521"/>
      <c r="O28" s="521"/>
      <c r="P28" s="563"/>
      <c r="Q28" s="520">
        <v>5600</v>
      </c>
      <c r="R28" s="521"/>
      <c r="S28" s="521"/>
      <c r="T28" s="521"/>
      <c r="U28" s="521"/>
      <c r="V28" s="563"/>
      <c r="W28" s="622"/>
      <c r="X28" s="610"/>
      <c r="Y28" s="611"/>
      <c r="Z28" s="519" t="s">
        <v>187</v>
      </c>
      <c r="AA28" s="499"/>
      <c r="AB28" s="499"/>
      <c r="AC28" s="499"/>
      <c r="AD28" s="499"/>
      <c r="AE28" s="499"/>
      <c r="AF28" s="499"/>
      <c r="AG28" s="500"/>
      <c r="AH28" s="520" t="s">
        <v>139</v>
      </c>
      <c r="AI28" s="521"/>
      <c r="AJ28" s="521"/>
      <c r="AK28" s="521"/>
      <c r="AL28" s="563"/>
      <c r="AM28" s="520" t="s">
        <v>188</v>
      </c>
      <c r="AN28" s="521"/>
      <c r="AO28" s="521"/>
      <c r="AP28" s="521"/>
      <c r="AQ28" s="521"/>
      <c r="AR28" s="563"/>
      <c r="AS28" s="520" t="s">
        <v>139</v>
      </c>
      <c r="AT28" s="521"/>
      <c r="AU28" s="521"/>
      <c r="AV28" s="521"/>
      <c r="AW28" s="521"/>
      <c r="AX28" s="522"/>
      <c r="AY28" s="648" t="s">
        <v>189</v>
      </c>
      <c r="AZ28" s="649"/>
      <c r="BA28" s="649"/>
      <c r="BB28" s="650"/>
      <c r="BC28" s="429" t="s">
        <v>47</v>
      </c>
      <c r="BD28" s="430"/>
      <c r="BE28" s="430"/>
      <c r="BF28" s="430"/>
      <c r="BG28" s="430"/>
      <c r="BH28" s="430"/>
      <c r="BI28" s="430"/>
      <c r="BJ28" s="430"/>
      <c r="BK28" s="430"/>
      <c r="BL28" s="430"/>
      <c r="BM28" s="431"/>
      <c r="BN28" s="432">
        <v>7455622</v>
      </c>
      <c r="BO28" s="433"/>
      <c r="BP28" s="433"/>
      <c r="BQ28" s="433"/>
      <c r="BR28" s="433"/>
      <c r="BS28" s="433"/>
      <c r="BT28" s="433"/>
      <c r="BU28" s="434"/>
      <c r="BV28" s="432">
        <v>5670919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5">
      <c r="A29" s="187"/>
      <c r="B29" s="609"/>
      <c r="C29" s="610"/>
      <c r="D29" s="611"/>
      <c r="E29" s="519" t="s">
        <v>190</v>
      </c>
      <c r="F29" s="499"/>
      <c r="G29" s="499"/>
      <c r="H29" s="499"/>
      <c r="I29" s="499"/>
      <c r="J29" s="499"/>
      <c r="K29" s="500"/>
      <c r="L29" s="520">
        <v>25</v>
      </c>
      <c r="M29" s="521"/>
      <c r="N29" s="521"/>
      <c r="O29" s="521"/>
      <c r="P29" s="563"/>
      <c r="Q29" s="520">
        <v>5100</v>
      </c>
      <c r="R29" s="521"/>
      <c r="S29" s="521"/>
      <c r="T29" s="521"/>
      <c r="U29" s="521"/>
      <c r="V29" s="563"/>
      <c r="W29" s="623"/>
      <c r="X29" s="624"/>
      <c r="Y29" s="625"/>
      <c r="Z29" s="519" t="s">
        <v>191</v>
      </c>
      <c r="AA29" s="499"/>
      <c r="AB29" s="499"/>
      <c r="AC29" s="499"/>
      <c r="AD29" s="499"/>
      <c r="AE29" s="499"/>
      <c r="AF29" s="499"/>
      <c r="AG29" s="500"/>
      <c r="AH29" s="520">
        <v>1904</v>
      </c>
      <c r="AI29" s="521"/>
      <c r="AJ29" s="521"/>
      <c r="AK29" s="521"/>
      <c r="AL29" s="563"/>
      <c r="AM29" s="520">
        <v>5996840</v>
      </c>
      <c r="AN29" s="521"/>
      <c r="AO29" s="521"/>
      <c r="AP29" s="521"/>
      <c r="AQ29" s="521"/>
      <c r="AR29" s="563"/>
      <c r="AS29" s="520">
        <v>3150</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t="s">
        <v>193</v>
      </c>
      <c r="BO29" s="470"/>
      <c r="BP29" s="470"/>
      <c r="BQ29" s="470"/>
      <c r="BR29" s="470"/>
      <c r="BS29" s="470"/>
      <c r="BT29" s="470"/>
      <c r="BU29" s="471"/>
      <c r="BV29" s="469">
        <v>1135923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3">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194</v>
      </c>
      <c r="X30" s="630"/>
      <c r="Y30" s="630"/>
      <c r="Z30" s="630"/>
      <c r="AA30" s="630"/>
      <c r="AB30" s="630"/>
      <c r="AC30" s="630"/>
      <c r="AD30" s="630"/>
      <c r="AE30" s="630"/>
      <c r="AF30" s="630"/>
      <c r="AG30" s="631"/>
      <c r="AH30" s="588">
        <v>97.5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7052755</v>
      </c>
      <c r="BO30" s="646"/>
      <c r="BP30" s="646"/>
      <c r="BQ30" s="646"/>
      <c r="BR30" s="646"/>
      <c r="BS30" s="646"/>
      <c r="BT30" s="646"/>
      <c r="BU30" s="647"/>
      <c r="BV30" s="645">
        <v>6138582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5">
      <c r="A33" s="187"/>
      <c r="B33" s="213"/>
      <c r="C33" s="493" t="s">
        <v>201</v>
      </c>
      <c r="D33" s="493"/>
      <c r="E33" s="458" t="s">
        <v>202</v>
      </c>
      <c r="F33" s="458"/>
      <c r="G33" s="458"/>
      <c r="H33" s="458"/>
      <c r="I33" s="458"/>
      <c r="J33" s="458"/>
      <c r="K33" s="458"/>
      <c r="L33" s="458"/>
      <c r="M33" s="458"/>
      <c r="N33" s="458"/>
      <c r="O33" s="458"/>
      <c r="P33" s="458"/>
      <c r="Q33" s="458"/>
      <c r="R33" s="458"/>
      <c r="S33" s="458"/>
      <c r="T33" s="216"/>
      <c r="U33" s="493" t="s">
        <v>203</v>
      </c>
      <c r="V33" s="493"/>
      <c r="W33" s="458" t="s">
        <v>202</v>
      </c>
      <c r="X33" s="458"/>
      <c r="Y33" s="458"/>
      <c r="Z33" s="458"/>
      <c r="AA33" s="458"/>
      <c r="AB33" s="458"/>
      <c r="AC33" s="458"/>
      <c r="AD33" s="458"/>
      <c r="AE33" s="458"/>
      <c r="AF33" s="458"/>
      <c r="AG33" s="458"/>
      <c r="AH33" s="458"/>
      <c r="AI33" s="458"/>
      <c r="AJ33" s="458"/>
      <c r="AK33" s="458"/>
      <c r="AL33" s="216"/>
      <c r="AM33" s="493" t="s">
        <v>201</v>
      </c>
      <c r="AN33" s="493"/>
      <c r="AO33" s="458" t="s">
        <v>204</v>
      </c>
      <c r="AP33" s="458"/>
      <c r="AQ33" s="458"/>
      <c r="AR33" s="458"/>
      <c r="AS33" s="458"/>
      <c r="AT33" s="458"/>
      <c r="AU33" s="458"/>
      <c r="AV33" s="458"/>
      <c r="AW33" s="458"/>
      <c r="AX33" s="458"/>
      <c r="AY33" s="458"/>
      <c r="AZ33" s="458"/>
      <c r="BA33" s="458"/>
      <c r="BB33" s="458"/>
      <c r="BC33" s="458"/>
      <c r="BD33" s="217"/>
      <c r="BE33" s="458" t="s">
        <v>205</v>
      </c>
      <c r="BF33" s="458"/>
      <c r="BG33" s="458" t="s">
        <v>206</v>
      </c>
      <c r="BH33" s="458"/>
      <c r="BI33" s="458"/>
      <c r="BJ33" s="458"/>
      <c r="BK33" s="458"/>
      <c r="BL33" s="458"/>
      <c r="BM33" s="458"/>
      <c r="BN33" s="458"/>
      <c r="BO33" s="458"/>
      <c r="BP33" s="458"/>
      <c r="BQ33" s="458"/>
      <c r="BR33" s="458"/>
      <c r="BS33" s="458"/>
      <c r="BT33" s="458"/>
      <c r="BU33" s="458"/>
      <c r="BV33" s="217"/>
      <c r="BW33" s="493" t="s">
        <v>205</v>
      </c>
      <c r="BX33" s="493"/>
      <c r="BY33" s="458" t="s">
        <v>207</v>
      </c>
      <c r="BZ33" s="458"/>
      <c r="CA33" s="458"/>
      <c r="CB33" s="458"/>
      <c r="CC33" s="458"/>
      <c r="CD33" s="458"/>
      <c r="CE33" s="458"/>
      <c r="CF33" s="458"/>
      <c r="CG33" s="458"/>
      <c r="CH33" s="458"/>
      <c r="CI33" s="458"/>
      <c r="CJ33" s="458"/>
      <c r="CK33" s="458"/>
      <c r="CL33" s="458"/>
      <c r="CM33" s="458"/>
      <c r="CN33" s="216"/>
      <c r="CO33" s="493" t="s">
        <v>201</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x14ac:dyDescent="0.2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13</v>
      </c>
      <c r="BF34" s="658"/>
      <c r="BG34" s="659" t="str">
        <f>IF('各会計、関係団体の財政状況及び健全化判断比率'!B36="","",'各会計、関係団体の財政状況及び健全化判断比率'!B36)</f>
        <v>地方卸売市場事業特別会計</v>
      </c>
      <c r="BH34" s="659"/>
      <c r="BI34" s="659"/>
      <c r="BJ34" s="659"/>
      <c r="BK34" s="659"/>
      <c r="BL34" s="659"/>
      <c r="BM34" s="659"/>
      <c r="BN34" s="659"/>
      <c r="BO34" s="659"/>
      <c r="BP34" s="659"/>
      <c r="BQ34" s="659"/>
      <c r="BR34" s="659"/>
      <c r="BS34" s="659"/>
      <c r="BT34" s="659"/>
      <c r="BU34" s="659"/>
      <c r="BV34" s="214"/>
      <c r="BW34" s="658">
        <f>IF(BY34="","",MAX(C34:D43,U34:V43,AM34:AN43,BE34:BF43)+1)</f>
        <v>15</v>
      </c>
      <c r="BX34" s="658"/>
      <c r="BY34" s="659" t="str">
        <f>IF('各会計、関係団体の財政状況及び健全化判断比率'!B68="","",'各会計、関係団体の財政状況及び健全化判断比率'!B68)</f>
        <v>函館圏公立大学広域連合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函館バス</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5">
      <c r="A35" s="187"/>
      <c r="B35" s="213"/>
      <c r="C35" s="658">
        <f>IF(E35="","",C34+1)</f>
        <v>2</v>
      </c>
      <c r="D35" s="658"/>
      <c r="E35" s="659" t="str">
        <f>IF('各会計、関係団体の財政状況及び健全化判断比率'!B8="","",'各会計、関係団体の財政状況及び健全化判断比率'!B8)</f>
        <v>港湾事業特別会計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自転車競走事業特別会計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IF('各会計、関係団体の財政状況及び健全化判断比率'!B33="","",'各会計、関係団体の財政状況及び健全化判断比率'!B33)</f>
        <v>公共下水道事業会計</v>
      </c>
      <c r="AP35" s="659"/>
      <c r="AQ35" s="659"/>
      <c r="AR35" s="659"/>
      <c r="AS35" s="659"/>
      <c r="AT35" s="659"/>
      <c r="AU35" s="659"/>
      <c r="AV35" s="659"/>
      <c r="AW35" s="659"/>
      <c r="AX35" s="659"/>
      <c r="AY35" s="659"/>
      <c r="AZ35" s="659"/>
      <c r="BA35" s="659"/>
      <c r="BB35" s="659"/>
      <c r="BC35" s="659"/>
      <c r="BD35" s="214"/>
      <c r="BE35" s="658">
        <f t="shared" ref="BE35:BE43" si="1">IF(BG35="","",BE34+1)</f>
        <v>14</v>
      </c>
      <c r="BF35" s="658"/>
      <c r="BG35" s="659" t="str">
        <f>IF('各会計、関係団体の財政状況及び健全化判断比率'!B37="","",'各会計、関係団体の財政状況及び健全化判断比率'!B37)</f>
        <v>発電事業特別会計</v>
      </c>
      <c r="BH35" s="659"/>
      <c r="BI35" s="659"/>
      <c r="BJ35" s="659"/>
      <c r="BK35" s="659"/>
      <c r="BL35" s="659"/>
      <c r="BM35" s="659"/>
      <c r="BN35" s="659"/>
      <c r="BO35" s="659"/>
      <c r="BP35" s="659"/>
      <c r="BQ35" s="659"/>
      <c r="BR35" s="659"/>
      <c r="BS35" s="659"/>
      <c r="BT35" s="659"/>
      <c r="BU35" s="659"/>
      <c r="BV35" s="214"/>
      <c r="BW35" s="658">
        <f t="shared" ref="BW35:BW43" si="2">IF(BY35="","",BW34+1)</f>
        <v>16</v>
      </c>
      <c r="BX35" s="658"/>
      <c r="BY35" s="659" t="str">
        <f>IF('各会計、関係団体の財政状況及び健全化判断比率'!B69="","",'各会計、関係団体の財政状況及び健全化判断比率'!B69)</f>
        <v>函館湾流域下水道事務組合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南北海道学術振興財団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5">
      <c r="A36" s="187"/>
      <c r="B36" s="213"/>
      <c r="C36" s="658">
        <f>IF(E36="","",C35+1)</f>
        <v>3</v>
      </c>
      <c r="D36" s="658"/>
      <c r="E36" s="659" t="str">
        <f>IF('各会計、関係団体の財政状況及び健全化判断比率'!B9="","",'各会計、関係団体の財政状況及び健全化判断比率'!B9)</f>
        <v>奨学資金特別会計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f t="shared" si="0"/>
        <v>11</v>
      </c>
      <c r="AN36" s="658"/>
      <c r="AO36" s="659" t="str">
        <f>IF('各会計、関係団体の財政状況及び健全化判断比率'!B34="","",'各会計、関係団体の財政状況及び健全化判断比率'!B34)</f>
        <v>交通事業会計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函館市土地開発公社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v>
      </c>
      <c r="DH36" s="660"/>
      <c r="DI36" s="218"/>
      <c r="DJ36" s="186"/>
      <c r="DK36" s="186"/>
      <c r="DL36" s="186"/>
      <c r="DM36" s="186"/>
      <c r="DN36" s="186"/>
      <c r="DO36" s="186"/>
    </row>
    <row r="37" spans="1:119" ht="32.25" customHeight="1" x14ac:dyDescent="0.25">
      <c r="A37" s="187"/>
      <c r="B37" s="213"/>
      <c r="C37" s="658">
        <f>IF(E37="","",C36+1)</f>
        <v>4</v>
      </c>
      <c r="D37" s="658"/>
      <c r="E37" s="659" t="str">
        <f>IF('各会計、関係団体の財政状況及び健全化判断比率'!B10="","",'各会計、関係団体の財政状況及び健全化判断比率'!B10)</f>
        <v>母子父子寡婦福祉資金貸付事業特別会計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後期高齢者医療事業特別会計</v>
      </c>
      <c r="X37" s="659"/>
      <c r="Y37" s="659"/>
      <c r="Z37" s="659"/>
      <c r="AA37" s="659"/>
      <c r="AB37" s="659"/>
      <c r="AC37" s="659"/>
      <c r="AD37" s="659"/>
      <c r="AE37" s="659"/>
      <c r="AF37" s="659"/>
      <c r="AG37" s="659"/>
      <c r="AH37" s="659"/>
      <c r="AI37" s="659"/>
      <c r="AJ37" s="659"/>
      <c r="AK37" s="659"/>
      <c r="AL37" s="214"/>
      <c r="AM37" s="658">
        <f t="shared" si="0"/>
        <v>12</v>
      </c>
      <c r="AN37" s="658"/>
      <c r="AO37" s="659" t="str">
        <f>IF('各会計、関係団体の財政状況及び健全化判断比率'!B35="","",'各会計、関係団体の財政状況及び健全化判断比率'!B35)</f>
        <v>病院事業会計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函館山ロープウェイ</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21</v>
      </c>
      <c r="CP38" s="658"/>
      <c r="CQ38" s="659" t="str">
        <f>IF('各会計、関係団体の財政状況及び健全化判断比率'!BS11="","",'各会計、関係団体の財政状況及び健全化判断比率'!BS11)</f>
        <v>はこだてティーエムオー</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22</v>
      </c>
      <c r="CP39" s="658"/>
      <c r="CQ39" s="659" t="str">
        <f>IF('各会計、関係団体の財政状況及び健全化判断比率'!BS12="","",'各会計、関係団体の財政状況及び健全化判断比率'!BS12)</f>
        <v>函館市住宅都市施設公社</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23</v>
      </c>
      <c r="CP40" s="658"/>
      <c r="CQ40" s="659" t="str">
        <f>IF('各会計、関係団体の財政状況及び健全化判断比率'!BS13="","",'各会計、関係団体の財政状況及び健全化判断比率'!BS13)</f>
        <v>函館市文化・スポーツ振興財団</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24</v>
      </c>
      <c r="CP41" s="658"/>
      <c r="CQ41" s="659" t="str">
        <f>IF('各会計、関係団体の財政状況及び健全化判断比率'!BS14="","",'各会計、関係団体の財政状況及び健全化判断比率'!BS14)</f>
        <v>函館市国際貿易センター</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25</v>
      </c>
      <c r="CP42" s="658"/>
      <c r="CQ42" s="659" t="str">
        <f>IF('各会計、関係団体の財政状況及び健全化判断比率'!BS15="","",'各会計、関係団体の財政状況及び健全化判断比率'!BS15)</f>
        <v>函館国際水産・海洋都市推進機構</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f t="shared" si="3"/>
        <v>26</v>
      </c>
      <c r="CP43" s="658"/>
      <c r="CQ43" s="659" t="str">
        <f>IF('各会計、関係団体の財政状況及び健全化判断比率'!BS16="","",'各会計、関係団体の財政状況及び健全化判断比率'!BS16)</f>
        <v>函館市学校給食会</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3">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5">
      <c r="E49" s="222" t="s">
        <v>214</v>
      </c>
    </row>
    <row r="50" spans="5:5" x14ac:dyDescent="0.25">
      <c r="E50" s="188" t="s">
        <v>215</v>
      </c>
    </row>
    <row r="51" spans="5:5" x14ac:dyDescent="0.25">
      <c r="E51" s="188" t="s">
        <v>216</v>
      </c>
    </row>
    <row r="52" spans="5:5" x14ac:dyDescent="0.25">
      <c r="E52" s="188" t="s">
        <v>217</v>
      </c>
    </row>
    <row r="53" spans="5:5" x14ac:dyDescent="0.25"/>
    <row r="54" spans="5:5" x14ac:dyDescent="0.25"/>
    <row r="55" spans="5:5" x14ac:dyDescent="0.25"/>
    <row r="56" spans="5:5" x14ac:dyDescent="0.25"/>
  </sheetData>
  <sheetProtection algorithmName="SHA-512" hashValue="Lm4K+9zciQJgGLwFLxRt5AVr9XZs9qnZ1pQQrwZeRVTaDZjYf0eSCJ16X1Q2evAwoU+O2FYFZn5ho8CR6ggxTQ==" saltValue="3i33qafX6WmNaJVC37hs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115" zoomScaleNormal="115" zoomScaleSheetLayoutView="100" workbookViewId="0"/>
  </sheetViews>
  <sheetFormatPr defaultColWidth="0" defaultRowHeight="12.9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0</v>
      </c>
      <c r="K32" s="22"/>
      <c r="L32" s="22"/>
      <c r="M32" s="22"/>
      <c r="N32" s="22"/>
      <c r="O32" s="22"/>
      <c r="P32" s="22"/>
    </row>
    <row r="33" spans="1:16" ht="39" customHeight="1" thickBot="1" x14ac:dyDescent="0.3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25">
      <c r="A34" s="22"/>
      <c r="B34" s="31"/>
      <c r="C34" s="1252" t="s">
        <v>575</v>
      </c>
      <c r="D34" s="1252"/>
      <c r="E34" s="1253"/>
      <c r="F34" s="32" t="s">
        <v>576</v>
      </c>
      <c r="G34" s="33" t="s">
        <v>577</v>
      </c>
      <c r="H34" s="33" t="s">
        <v>578</v>
      </c>
      <c r="I34" s="33" t="s">
        <v>579</v>
      </c>
      <c r="J34" s="34" t="s">
        <v>580</v>
      </c>
      <c r="K34" s="22"/>
      <c r="L34" s="22"/>
      <c r="M34" s="22"/>
      <c r="N34" s="22"/>
      <c r="O34" s="22"/>
      <c r="P34" s="22"/>
    </row>
    <row r="35" spans="1:16" ht="39" customHeight="1" x14ac:dyDescent="0.25">
      <c r="A35" s="22"/>
      <c r="B35" s="35"/>
      <c r="C35" s="1246" t="s">
        <v>581</v>
      </c>
      <c r="D35" s="1247"/>
      <c r="E35" s="1248"/>
      <c r="F35" s="36">
        <v>3.66</v>
      </c>
      <c r="G35" s="37">
        <v>3.97</v>
      </c>
      <c r="H35" s="37">
        <v>4.3099999999999996</v>
      </c>
      <c r="I35" s="37">
        <v>4.72</v>
      </c>
      <c r="J35" s="38">
        <v>4.71</v>
      </c>
      <c r="K35" s="22"/>
      <c r="L35" s="22"/>
      <c r="M35" s="22"/>
      <c r="N35" s="22"/>
      <c r="O35" s="22"/>
      <c r="P35" s="22"/>
    </row>
    <row r="36" spans="1:16" ht="39" customHeight="1" x14ac:dyDescent="0.25">
      <c r="A36" s="22"/>
      <c r="B36" s="35"/>
      <c r="C36" s="1246" t="s">
        <v>582</v>
      </c>
      <c r="D36" s="1247"/>
      <c r="E36" s="1248"/>
      <c r="F36" s="36">
        <v>2.96</v>
      </c>
      <c r="G36" s="37">
        <v>2.96</v>
      </c>
      <c r="H36" s="37">
        <v>2.97</v>
      </c>
      <c r="I36" s="37">
        <v>3.11</v>
      </c>
      <c r="J36" s="38">
        <v>3.04</v>
      </c>
      <c r="K36" s="22"/>
      <c r="L36" s="22"/>
      <c r="M36" s="22"/>
      <c r="N36" s="22"/>
      <c r="O36" s="22"/>
      <c r="P36" s="22"/>
    </row>
    <row r="37" spans="1:16" ht="39" customHeight="1" x14ac:dyDescent="0.25">
      <c r="A37" s="22"/>
      <c r="B37" s="35"/>
      <c r="C37" s="1246" t="s">
        <v>583</v>
      </c>
      <c r="D37" s="1247"/>
      <c r="E37" s="1248"/>
      <c r="F37" s="36">
        <v>2.09</v>
      </c>
      <c r="G37" s="37">
        <v>1.44</v>
      </c>
      <c r="H37" s="37">
        <v>0.62</v>
      </c>
      <c r="I37" s="37">
        <v>1.85</v>
      </c>
      <c r="J37" s="38">
        <v>2.87</v>
      </c>
      <c r="K37" s="22"/>
      <c r="L37" s="22"/>
      <c r="M37" s="22"/>
      <c r="N37" s="22"/>
      <c r="O37" s="22"/>
      <c r="P37" s="22"/>
    </row>
    <row r="38" spans="1:16" ht="39" customHeight="1" x14ac:dyDescent="0.25">
      <c r="A38" s="22"/>
      <c r="B38" s="35"/>
      <c r="C38" s="1246" t="s">
        <v>584</v>
      </c>
      <c r="D38" s="1247"/>
      <c r="E38" s="1248"/>
      <c r="F38" s="36">
        <v>0.6</v>
      </c>
      <c r="G38" s="37">
        <v>0.62</v>
      </c>
      <c r="H38" s="37">
        <v>1.36</v>
      </c>
      <c r="I38" s="37">
        <v>0.8</v>
      </c>
      <c r="J38" s="38">
        <v>1.18</v>
      </c>
      <c r="K38" s="22"/>
      <c r="L38" s="22"/>
      <c r="M38" s="22"/>
      <c r="N38" s="22"/>
      <c r="O38" s="22"/>
      <c r="P38" s="22"/>
    </row>
    <row r="39" spans="1:16" ht="39" customHeight="1" x14ac:dyDescent="0.25">
      <c r="A39" s="22"/>
      <c r="B39" s="35"/>
      <c r="C39" s="1246" t="s">
        <v>585</v>
      </c>
      <c r="D39" s="1247"/>
      <c r="E39" s="1248"/>
      <c r="F39" s="36" t="s">
        <v>586</v>
      </c>
      <c r="G39" s="37">
        <v>1.19</v>
      </c>
      <c r="H39" s="37">
        <v>0.63</v>
      </c>
      <c r="I39" s="37">
        <v>0.83</v>
      </c>
      <c r="J39" s="38">
        <v>0.91</v>
      </c>
      <c r="K39" s="22"/>
      <c r="L39" s="22"/>
      <c r="M39" s="22"/>
      <c r="N39" s="22"/>
      <c r="O39" s="22"/>
      <c r="P39" s="22"/>
    </row>
    <row r="40" spans="1:16" ht="39" customHeight="1" x14ac:dyDescent="0.25">
      <c r="A40" s="22"/>
      <c r="B40" s="35"/>
      <c r="C40" s="1246" t="s">
        <v>587</v>
      </c>
      <c r="D40" s="1247"/>
      <c r="E40" s="1248"/>
      <c r="F40" s="36">
        <v>0.5</v>
      </c>
      <c r="G40" s="37">
        <v>0.54</v>
      </c>
      <c r="H40" s="37">
        <v>0.61</v>
      </c>
      <c r="I40" s="37">
        <v>0.68</v>
      </c>
      <c r="J40" s="38">
        <v>0.25</v>
      </c>
      <c r="K40" s="22"/>
      <c r="L40" s="22"/>
      <c r="M40" s="22"/>
      <c r="N40" s="22"/>
      <c r="O40" s="22"/>
      <c r="P40" s="22"/>
    </row>
    <row r="41" spans="1:16" ht="39" customHeight="1" x14ac:dyDescent="0.25">
      <c r="A41" s="22"/>
      <c r="B41" s="35"/>
      <c r="C41" s="1246" t="s">
        <v>588</v>
      </c>
      <c r="D41" s="1247"/>
      <c r="E41" s="1248"/>
      <c r="F41" s="36">
        <v>0.09</v>
      </c>
      <c r="G41" s="37">
        <v>0.13</v>
      </c>
      <c r="H41" s="37">
        <v>0.15</v>
      </c>
      <c r="I41" s="37">
        <v>0.1</v>
      </c>
      <c r="J41" s="38">
        <v>0.11</v>
      </c>
      <c r="K41" s="22"/>
      <c r="L41" s="22"/>
      <c r="M41" s="22"/>
      <c r="N41" s="22"/>
      <c r="O41" s="22"/>
      <c r="P41" s="22"/>
    </row>
    <row r="42" spans="1:16" ht="39" customHeight="1" x14ac:dyDescent="0.25">
      <c r="A42" s="22"/>
      <c r="B42" s="39"/>
      <c r="C42" s="1246" t="s">
        <v>589</v>
      </c>
      <c r="D42" s="1247"/>
      <c r="E42" s="1248"/>
      <c r="F42" s="36" t="s">
        <v>590</v>
      </c>
      <c r="G42" s="37" t="s">
        <v>528</v>
      </c>
      <c r="H42" s="37" t="s">
        <v>528</v>
      </c>
      <c r="I42" s="37" t="s">
        <v>528</v>
      </c>
      <c r="J42" s="38" t="s">
        <v>528</v>
      </c>
      <c r="K42" s="22"/>
      <c r="L42" s="22"/>
      <c r="M42" s="22"/>
      <c r="N42" s="22"/>
      <c r="O42" s="22"/>
      <c r="P42" s="22"/>
    </row>
    <row r="43" spans="1:16" ht="39" customHeight="1" thickBot="1" x14ac:dyDescent="0.3">
      <c r="A43" s="22"/>
      <c r="B43" s="40"/>
      <c r="C43" s="1249" t="s">
        <v>591</v>
      </c>
      <c r="D43" s="1250"/>
      <c r="E43" s="1251"/>
      <c r="F43" s="41">
        <v>0.06</v>
      </c>
      <c r="G43" s="42">
        <v>0.06</v>
      </c>
      <c r="H43" s="42">
        <v>0.06</v>
      </c>
      <c r="I43" s="42">
        <v>0.11</v>
      </c>
      <c r="J43" s="43">
        <v>0.09</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5">
      <c r="A45" s="22"/>
      <c r="B45" s="22"/>
      <c r="C45" s="22"/>
      <c r="D45" s="22"/>
      <c r="E45" s="22"/>
      <c r="F45" s="22"/>
      <c r="G45" s="22"/>
      <c r="H45" s="22"/>
      <c r="I45" s="22"/>
      <c r="J45" s="22"/>
      <c r="K45" s="22"/>
      <c r="L45" s="22"/>
      <c r="M45" s="22"/>
      <c r="N45" s="22"/>
      <c r="O45" s="22"/>
      <c r="P45" s="22"/>
    </row>
  </sheetData>
  <sheetProtection algorithmName="SHA-512" hashValue="gkksh2PG1FjlvsMF2sjiModjktAwjVvKHdEk9QlBUx06r9QsREFcigACy82e8miJxJnowqhkfOnnuzcEl5jzxQ==" saltValue="LkrYzdh6SAMQMGY1h9FP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5">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5">
      <c r="A45" s="48"/>
      <c r="B45" s="1254" t="s">
        <v>10</v>
      </c>
      <c r="C45" s="1255"/>
      <c r="D45" s="58"/>
      <c r="E45" s="1260" t="s">
        <v>11</v>
      </c>
      <c r="F45" s="1260"/>
      <c r="G45" s="1260"/>
      <c r="H45" s="1260"/>
      <c r="I45" s="1260"/>
      <c r="J45" s="1261"/>
      <c r="K45" s="59">
        <v>15715</v>
      </c>
      <c r="L45" s="60">
        <v>15480</v>
      </c>
      <c r="M45" s="60">
        <v>15680</v>
      </c>
      <c r="N45" s="60">
        <v>13156</v>
      </c>
      <c r="O45" s="61">
        <v>12929</v>
      </c>
      <c r="P45" s="48"/>
      <c r="Q45" s="48"/>
      <c r="R45" s="48"/>
      <c r="S45" s="48"/>
      <c r="T45" s="48"/>
      <c r="U45" s="48"/>
    </row>
    <row r="46" spans="1:21" ht="30.75" customHeight="1" x14ac:dyDescent="0.25">
      <c r="A46" s="48"/>
      <c r="B46" s="1256"/>
      <c r="C46" s="1257"/>
      <c r="D46" s="62"/>
      <c r="E46" s="1262" t="s">
        <v>12</v>
      </c>
      <c r="F46" s="1262"/>
      <c r="G46" s="1262"/>
      <c r="H46" s="1262"/>
      <c r="I46" s="1262"/>
      <c r="J46" s="1263"/>
      <c r="K46" s="63" t="s">
        <v>528</v>
      </c>
      <c r="L46" s="64" t="s">
        <v>528</v>
      </c>
      <c r="M46" s="64" t="s">
        <v>528</v>
      </c>
      <c r="N46" s="64" t="s">
        <v>528</v>
      </c>
      <c r="O46" s="65" t="s">
        <v>528</v>
      </c>
      <c r="P46" s="48"/>
      <c r="Q46" s="48"/>
      <c r="R46" s="48"/>
      <c r="S46" s="48"/>
      <c r="T46" s="48"/>
      <c r="U46" s="48"/>
    </row>
    <row r="47" spans="1:21" ht="30.75" customHeight="1" x14ac:dyDescent="0.25">
      <c r="A47" s="48"/>
      <c r="B47" s="1256"/>
      <c r="C47" s="1257"/>
      <c r="D47" s="62"/>
      <c r="E47" s="1262" t="s">
        <v>13</v>
      </c>
      <c r="F47" s="1262"/>
      <c r="G47" s="1262"/>
      <c r="H47" s="1262"/>
      <c r="I47" s="1262"/>
      <c r="J47" s="1263"/>
      <c r="K47" s="63" t="s">
        <v>528</v>
      </c>
      <c r="L47" s="64" t="s">
        <v>528</v>
      </c>
      <c r="M47" s="64" t="s">
        <v>528</v>
      </c>
      <c r="N47" s="64" t="s">
        <v>528</v>
      </c>
      <c r="O47" s="65" t="s">
        <v>528</v>
      </c>
      <c r="P47" s="48"/>
      <c r="Q47" s="48"/>
      <c r="R47" s="48"/>
      <c r="S47" s="48"/>
      <c r="T47" s="48"/>
      <c r="U47" s="48"/>
    </row>
    <row r="48" spans="1:21" ht="30.75" customHeight="1" x14ac:dyDescent="0.25">
      <c r="A48" s="48"/>
      <c r="B48" s="1256"/>
      <c r="C48" s="1257"/>
      <c r="D48" s="62"/>
      <c r="E48" s="1262" t="s">
        <v>14</v>
      </c>
      <c r="F48" s="1262"/>
      <c r="G48" s="1262"/>
      <c r="H48" s="1262"/>
      <c r="I48" s="1262"/>
      <c r="J48" s="1263"/>
      <c r="K48" s="63">
        <v>2753</v>
      </c>
      <c r="L48" s="64">
        <v>2963</v>
      </c>
      <c r="M48" s="64">
        <v>2938</v>
      </c>
      <c r="N48" s="64">
        <v>2819</v>
      </c>
      <c r="O48" s="65">
        <v>2851</v>
      </c>
      <c r="P48" s="48"/>
      <c r="Q48" s="48"/>
      <c r="R48" s="48"/>
      <c r="S48" s="48"/>
      <c r="T48" s="48"/>
      <c r="U48" s="48"/>
    </row>
    <row r="49" spans="1:21" ht="30.75" customHeight="1" x14ac:dyDescent="0.25">
      <c r="A49" s="48"/>
      <c r="B49" s="1256"/>
      <c r="C49" s="1257"/>
      <c r="D49" s="62"/>
      <c r="E49" s="1262" t="s">
        <v>15</v>
      </c>
      <c r="F49" s="1262"/>
      <c r="G49" s="1262"/>
      <c r="H49" s="1262"/>
      <c r="I49" s="1262"/>
      <c r="J49" s="1263"/>
      <c r="K49" s="63" t="s">
        <v>528</v>
      </c>
      <c r="L49" s="64" t="s">
        <v>528</v>
      </c>
      <c r="M49" s="64" t="s">
        <v>528</v>
      </c>
      <c r="N49" s="64" t="s">
        <v>528</v>
      </c>
      <c r="O49" s="65" t="s">
        <v>528</v>
      </c>
      <c r="P49" s="48"/>
      <c r="Q49" s="48"/>
      <c r="R49" s="48"/>
      <c r="S49" s="48"/>
      <c r="T49" s="48"/>
      <c r="U49" s="48"/>
    </row>
    <row r="50" spans="1:21" ht="30.75" customHeight="1" x14ac:dyDescent="0.25">
      <c r="A50" s="48"/>
      <c r="B50" s="1256"/>
      <c r="C50" s="1257"/>
      <c r="D50" s="62"/>
      <c r="E50" s="1262" t="s">
        <v>16</v>
      </c>
      <c r="F50" s="1262"/>
      <c r="G50" s="1262"/>
      <c r="H50" s="1262"/>
      <c r="I50" s="1262"/>
      <c r="J50" s="1263"/>
      <c r="K50" s="63">
        <v>144</v>
      </c>
      <c r="L50" s="64">
        <v>186</v>
      </c>
      <c r="M50" s="64">
        <v>244</v>
      </c>
      <c r="N50" s="64">
        <v>205</v>
      </c>
      <c r="O50" s="65">
        <v>246</v>
      </c>
      <c r="P50" s="48"/>
      <c r="Q50" s="48"/>
      <c r="R50" s="48"/>
      <c r="S50" s="48"/>
      <c r="T50" s="48"/>
      <c r="U50" s="48"/>
    </row>
    <row r="51" spans="1:21" ht="30.75" customHeight="1" x14ac:dyDescent="0.25">
      <c r="A51" s="48"/>
      <c r="B51" s="1258"/>
      <c r="C51" s="1259"/>
      <c r="D51" s="66"/>
      <c r="E51" s="1262" t="s">
        <v>17</v>
      </c>
      <c r="F51" s="1262"/>
      <c r="G51" s="1262"/>
      <c r="H51" s="1262"/>
      <c r="I51" s="1262"/>
      <c r="J51" s="1263"/>
      <c r="K51" s="63">
        <v>0</v>
      </c>
      <c r="L51" s="64">
        <v>1</v>
      </c>
      <c r="M51" s="64">
        <v>1</v>
      </c>
      <c r="N51" s="64" t="s">
        <v>528</v>
      </c>
      <c r="O51" s="65" t="s">
        <v>528</v>
      </c>
      <c r="P51" s="48"/>
      <c r="Q51" s="48"/>
      <c r="R51" s="48"/>
      <c r="S51" s="48"/>
      <c r="T51" s="48"/>
      <c r="U51" s="48"/>
    </row>
    <row r="52" spans="1:21" ht="30.75" customHeight="1" x14ac:dyDescent="0.25">
      <c r="A52" s="48"/>
      <c r="B52" s="1264" t="s">
        <v>18</v>
      </c>
      <c r="C52" s="1265"/>
      <c r="D52" s="66"/>
      <c r="E52" s="1262" t="s">
        <v>19</v>
      </c>
      <c r="F52" s="1262"/>
      <c r="G52" s="1262"/>
      <c r="H52" s="1262"/>
      <c r="I52" s="1262"/>
      <c r="J52" s="1263"/>
      <c r="K52" s="63">
        <v>13934</v>
      </c>
      <c r="L52" s="64">
        <v>13774</v>
      </c>
      <c r="M52" s="64">
        <v>13784</v>
      </c>
      <c r="N52" s="64">
        <v>12971</v>
      </c>
      <c r="O52" s="65">
        <v>12892</v>
      </c>
      <c r="P52" s="48"/>
      <c r="Q52" s="48"/>
      <c r="R52" s="48"/>
      <c r="S52" s="48"/>
      <c r="T52" s="48"/>
      <c r="U52" s="48"/>
    </row>
    <row r="53" spans="1:21" ht="30.75" customHeight="1" thickBot="1" x14ac:dyDescent="0.3">
      <c r="A53" s="48"/>
      <c r="B53" s="1266" t="s">
        <v>20</v>
      </c>
      <c r="C53" s="1267"/>
      <c r="D53" s="67"/>
      <c r="E53" s="1268" t="s">
        <v>21</v>
      </c>
      <c r="F53" s="1268"/>
      <c r="G53" s="1268"/>
      <c r="H53" s="1268"/>
      <c r="I53" s="1268"/>
      <c r="J53" s="1269"/>
      <c r="K53" s="68">
        <v>4678</v>
      </c>
      <c r="L53" s="69">
        <v>4856</v>
      </c>
      <c r="M53" s="69">
        <v>5079</v>
      </c>
      <c r="N53" s="69">
        <v>3209</v>
      </c>
      <c r="O53" s="70">
        <v>3134</v>
      </c>
      <c r="P53" s="48"/>
      <c r="Q53" s="48"/>
      <c r="R53" s="48"/>
      <c r="S53" s="48"/>
      <c r="T53" s="48"/>
      <c r="U53" s="48"/>
    </row>
    <row r="54" spans="1:21" ht="24" customHeight="1" x14ac:dyDescent="0.3">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5">
      <c r="A55" s="48"/>
      <c r="B55" s="72" t="s">
        <v>23</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35">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25">
      <c r="B57" s="1270" t="s">
        <v>24</v>
      </c>
      <c r="C57" s="1271"/>
      <c r="D57" s="1274" t="s">
        <v>25</v>
      </c>
      <c r="E57" s="1275"/>
      <c r="F57" s="1275"/>
      <c r="G57" s="1275"/>
      <c r="H57" s="1275"/>
      <c r="I57" s="1275"/>
      <c r="J57" s="1276"/>
      <c r="K57" s="83"/>
      <c r="L57" s="84"/>
      <c r="M57" s="84"/>
      <c r="N57" s="84"/>
      <c r="O57" s="85"/>
    </row>
    <row r="58" spans="1:21" ht="31.5" customHeight="1" thickBot="1" x14ac:dyDescent="0.3">
      <c r="B58" s="1272"/>
      <c r="C58" s="1273"/>
      <c r="D58" s="1277" t="s">
        <v>26</v>
      </c>
      <c r="E58" s="1278"/>
      <c r="F58" s="1278"/>
      <c r="G58" s="1278"/>
      <c r="H58" s="1278"/>
      <c r="I58" s="1278"/>
      <c r="J58" s="1279"/>
      <c r="K58" s="86"/>
      <c r="L58" s="87"/>
      <c r="M58" s="87"/>
      <c r="N58" s="87"/>
      <c r="O58" s="88"/>
    </row>
    <row r="59" spans="1:21" ht="24" customHeight="1" x14ac:dyDescent="0.25">
      <c r="B59" s="89"/>
      <c r="C59" s="89"/>
      <c r="D59" s="90" t="s">
        <v>27</v>
      </c>
      <c r="E59" s="91"/>
      <c r="F59" s="91"/>
      <c r="G59" s="91"/>
      <c r="H59" s="91"/>
      <c r="I59" s="91"/>
      <c r="J59" s="91"/>
      <c r="K59" s="91"/>
      <c r="L59" s="91"/>
      <c r="M59" s="91"/>
      <c r="N59" s="91"/>
      <c r="O59" s="91"/>
    </row>
    <row r="60" spans="1:21" ht="24" customHeight="1" x14ac:dyDescent="0.25">
      <c r="B60" s="92"/>
      <c r="C60" s="92"/>
      <c r="D60" s="90" t="s">
        <v>28</v>
      </c>
      <c r="E60" s="91"/>
      <c r="F60" s="91"/>
      <c r="G60" s="91"/>
      <c r="H60" s="91"/>
      <c r="I60" s="91"/>
      <c r="J60" s="91"/>
      <c r="K60" s="91"/>
      <c r="L60" s="91"/>
      <c r="M60" s="91"/>
      <c r="N60" s="91"/>
      <c r="O60" s="91"/>
    </row>
    <row r="61" spans="1:21" ht="24" customHeight="1" x14ac:dyDescent="0.3">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3">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kbqWL+g69++nNS+No0Cs+G3O3sVveIXa7Vi3NRTzCuhZI46bNkEbjgo9PjYDaN/tcdO3/4+ZJQ2vNMFVR8Euw==" saltValue="pqrTr0nyEOVuxLapLgRL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5"/>
  <cols>
    <col min="1" max="1" width="6.59765625" style="93" customWidth="1"/>
    <col min="2" max="3" width="12.59765625" style="93" customWidth="1"/>
    <col min="4" max="4" width="11.59765625" style="93" customWidth="1"/>
    <col min="5" max="8" width="10.3984375" style="93" customWidth="1"/>
    <col min="9" max="13" width="16.3984375" style="93" customWidth="1"/>
    <col min="14" max="19" width="12.59765625" style="93" customWidth="1"/>
    <col min="20" max="16384" width="0" style="93"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4" t="s">
        <v>8</v>
      </c>
    </row>
    <row r="40" spans="2:13" ht="27.75" customHeight="1" thickBot="1" x14ac:dyDescent="0.35">
      <c r="B40" s="95" t="s">
        <v>9</v>
      </c>
      <c r="C40" s="96"/>
      <c r="D40" s="96"/>
      <c r="E40" s="97"/>
      <c r="F40" s="97"/>
      <c r="G40" s="97"/>
      <c r="H40" s="98" t="s">
        <v>2</v>
      </c>
      <c r="I40" s="99" t="s">
        <v>569</v>
      </c>
      <c r="J40" s="100" t="s">
        <v>570</v>
      </c>
      <c r="K40" s="100" t="s">
        <v>571</v>
      </c>
      <c r="L40" s="100" t="s">
        <v>572</v>
      </c>
      <c r="M40" s="101" t="s">
        <v>573</v>
      </c>
    </row>
    <row r="41" spans="2:13" ht="27.75" customHeight="1" x14ac:dyDescent="0.25">
      <c r="B41" s="1280" t="s">
        <v>29</v>
      </c>
      <c r="C41" s="1281"/>
      <c r="D41" s="102"/>
      <c r="E41" s="1286" t="s">
        <v>30</v>
      </c>
      <c r="F41" s="1286"/>
      <c r="G41" s="1286"/>
      <c r="H41" s="1287"/>
      <c r="I41" s="103">
        <v>144190</v>
      </c>
      <c r="J41" s="104">
        <v>141986</v>
      </c>
      <c r="K41" s="104">
        <v>138299</v>
      </c>
      <c r="L41" s="104">
        <v>140024</v>
      </c>
      <c r="M41" s="105">
        <v>138304</v>
      </c>
    </row>
    <row r="42" spans="2:13" ht="27.75" customHeight="1" x14ac:dyDescent="0.25">
      <c r="B42" s="1282"/>
      <c r="C42" s="1283"/>
      <c r="D42" s="106"/>
      <c r="E42" s="1288" t="s">
        <v>31</v>
      </c>
      <c r="F42" s="1288"/>
      <c r="G42" s="1288"/>
      <c r="H42" s="1289"/>
      <c r="I42" s="107">
        <v>1598</v>
      </c>
      <c r="J42" s="108">
        <v>1448</v>
      </c>
      <c r="K42" s="108">
        <v>1333</v>
      </c>
      <c r="L42" s="108">
        <v>1227</v>
      </c>
      <c r="M42" s="109">
        <v>1115</v>
      </c>
    </row>
    <row r="43" spans="2:13" ht="27.75" customHeight="1" x14ac:dyDescent="0.25">
      <c r="B43" s="1282"/>
      <c r="C43" s="1283"/>
      <c r="D43" s="106"/>
      <c r="E43" s="1288" t="s">
        <v>32</v>
      </c>
      <c r="F43" s="1288"/>
      <c r="G43" s="1288"/>
      <c r="H43" s="1289"/>
      <c r="I43" s="107">
        <v>29822</v>
      </c>
      <c r="J43" s="108">
        <v>28110</v>
      </c>
      <c r="K43" s="108">
        <v>26539</v>
      </c>
      <c r="L43" s="108">
        <v>25329</v>
      </c>
      <c r="M43" s="109">
        <v>24802</v>
      </c>
    </row>
    <row r="44" spans="2:13" ht="27.75" customHeight="1" x14ac:dyDescent="0.25">
      <c r="B44" s="1282"/>
      <c r="C44" s="1283"/>
      <c r="D44" s="106"/>
      <c r="E44" s="1288" t="s">
        <v>33</v>
      </c>
      <c r="F44" s="1288"/>
      <c r="G44" s="1288"/>
      <c r="H44" s="1289"/>
      <c r="I44" s="107">
        <v>2340</v>
      </c>
      <c r="J44" s="108">
        <v>1991</v>
      </c>
      <c r="K44" s="108">
        <v>1637</v>
      </c>
      <c r="L44" s="108">
        <v>1282</v>
      </c>
      <c r="M44" s="109">
        <v>1024</v>
      </c>
    </row>
    <row r="45" spans="2:13" ht="27.75" customHeight="1" x14ac:dyDescent="0.25">
      <c r="B45" s="1282"/>
      <c r="C45" s="1283"/>
      <c r="D45" s="106"/>
      <c r="E45" s="1288" t="s">
        <v>34</v>
      </c>
      <c r="F45" s="1288"/>
      <c r="G45" s="1288"/>
      <c r="H45" s="1289"/>
      <c r="I45" s="107">
        <v>17180</v>
      </c>
      <c r="J45" s="108">
        <v>16203</v>
      </c>
      <c r="K45" s="108">
        <v>16337</v>
      </c>
      <c r="L45" s="108">
        <v>16293</v>
      </c>
      <c r="M45" s="109">
        <v>15576</v>
      </c>
    </row>
    <row r="46" spans="2:13" ht="27.75" customHeight="1" x14ac:dyDescent="0.25">
      <c r="B46" s="1282"/>
      <c r="C46" s="1283"/>
      <c r="D46" s="110"/>
      <c r="E46" s="1288" t="s">
        <v>35</v>
      </c>
      <c r="F46" s="1288"/>
      <c r="G46" s="1288"/>
      <c r="H46" s="1289"/>
      <c r="I46" s="107">
        <v>1940</v>
      </c>
      <c r="J46" s="108">
        <v>1677</v>
      </c>
      <c r="K46" s="108">
        <v>1482</v>
      </c>
      <c r="L46" s="108">
        <v>1384</v>
      </c>
      <c r="M46" s="109">
        <v>1275</v>
      </c>
    </row>
    <row r="47" spans="2:13" ht="27.75" customHeight="1" x14ac:dyDescent="0.25">
      <c r="B47" s="1282"/>
      <c r="C47" s="1283"/>
      <c r="D47" s="111"/>
      <c r="E47" s="1290" t="s">
        <v>36</v>
      </c>
      <c r="F47" s="1291"/>
      <c r="G47" s="1291"/>
      <c r="H47" s="1292"/>
      <c r="I47" s="107" t="s">
        <v>528</v>
      </c>
      <c r="J47" s="108" t="s">
        <v>528</v>
      </c>
      <c r="K47" s="108" t="s">
        <v>528</v>
      </c>
      <c r="L47" s="108" t="s">
        <v>528</v>
      </c>
      <c r="M47" s="109" t="s">
        <v>528</v>
      </c>
    </row>
    <row r="48" spans="2:13" ht="27.75" customHeight="1" x14ac:dyDescent="0.25">
      <c r="B48" s="1282"/>
      <c r="C48" s="1283"/>
      <c r="D48" s="106"/>
      <c r="E48" s="1288" t="s">
        <v>37</v>
      </c>
      <c r="F48" s="1288"/>
      <c r="G48" s="1288"/>
      <c r="H48" s="1289"/>
      <c r="I48" s="107" t="s">
        <v>528</v>
      </c>
      <c r="J48" s="108" t="s">
        <v>528</v>
      </c>
      <c r="K48" s="108" t="s">
        <v>528</v>
      </c>
      <c r="L48" s="108" t="s">
        <v>528</v>
      </c>
      <c r="M48" s="109" t="s">
        <v>528</v>
      </c>
    </row>
    <row r="49" spans="2:13" ht="27.75" customHeight="1" x14ac:dyDescent="0.25">
      <c r="B49" s="1284"/>
      <c r="C49" s="1285"/>
      <c r="D49" s="106"/>
      <c r="E49" s="1288" t="s">
        <v>38</v>
      </c>
      <c r="F49" s="1288"/>
      <c r="G49" s="1288"/>
      <c r="H49" s="1289"/>
      <c r="I49" s="107" t="s">
        <v>528</v>
      </c>
      <c r="J49" s="108" t="s">
        <v>528</v>
      </c>
      <c r="K49" s="108" t="s">
        <v>528</v>
      </c>
      <c r="L49" s="108" t="s">
        <v>528</v>
      </c>
      <c r="M49" s="109" t="s">
        <v>528</v>
      </c>
    </row>
    <row r="50" spans="2:13" ht="27.75" customHeight="1" x14ac:dyDescent="0.25">
      <c r="B50" s="1293" t="s">
        <v>39</v>
      </c>
      <c r="C50" s="1294"/>
      <c r="D50" s="112"/>
      <c r="E50" s="1288" t="s">
        <v>40</v>
      </c>
      <c r="F50" s="1288"/>
      <c r="G50" s="1288"/>
      <c r="H50" s="1289"/>
      <c r="I50" s="107">
        <v>10709</v>
      </c>
      <c r="J50" s="108">
        <v>10290</v>
      </c>
      <c r="K50" s="108">
        <v>10100</v>
      </c>
      <c r="L50" s="108">
        <v>11613</v>
      </c>
      <c r="M50" s="109">
        <v>14187</v>
      </c>
    </row>
    <row r="51" spans="2:13" ht="27.75" customHeight="1" x14ac:dyDescent="0.25">
      <c r="B51" s="1282"/>
      <c r="C51" s="1283"/>
      <c r="D51" s="106"/>
      <c r="E51" s="1288" t="s">
        <v>41</v>
      </c>
      <c r="F51" s="1288"/>
      <c r="G51" s="1288"/>
      <c r="H51" s="1289"/>
      <c r="I51" s="107">
        <v>25029</v>
      </c>
      <c r="J51" s="108">
        <v>23764</v>
      </c>
      <c r="K51" s="108">
        <v>23179</v>
      </c>
      <c r="L51" s="108">
        <v>24190</v>
      </c>
      <c r="M51" s="109">
        <v>24610</v>
      </c>
    </row>
    <row r="52" spans="2:13" ht="27.75" customHeight="1" x14ac:dyDescent="0.25">
      <c r="B52" s="1284"/>
      <c r="C52" s="1285"/>
      <c r="D52" s="106"/>
      <c r="E52" s="1288" t="s">
        <v>42</v>
      </c>
      <c r="F52" s="1288"/>
      <c r="G52" s="1288"/>
      <c r="H52" s="1289"/>
      <c r="I52" s="107">
        <v>123348</v>
      </c>
      <c r="J52" s="108">
        <v>120831</v>
      </c>
      <c r="K52" s="108">
        <v>118447</v>
      </c>
      <c r="L52" s="108">
        <v>118607</v>
      </c>
      <c r="M52" s="109">
        <v>115547</v>
      </c>
    </row>
    <row r="53" spans="2:13" ht="27.75" customHeight="1" thickBot="1" x14ac:dyDescent="0.3">
      <c r="B53" s="1295" t="s">
        <v>43</v>
      </c>
      <c r="C53" s="1296"/>
      <c r="D53" s="113"/>
      <c r="E53" s="1297" t="s">
        <v>44</v>
      </c>
      <c r="F53" s="1297"/>
      <c r="G53" s="1297"/>
      <c r="H53" s="1298"/>
      <c r="I53" s="114">
        <v>37982</v>
      </c>
      <c r="J53" s="115">
        <v>36530</v>
      </c>
      <c r="K53" s="115">
        <v>33903</v>
      </c>
      <c r="L53" s="115">
        <v>31127</v>
      </c>
      <c r="M53" s="116">
        <v>27752</v>
      </c>
    </row>
    <row r="54" spans="2:13" ht="27.75" customHeight="1" x14ac:dyDescent="0.3">
      <c r="B54" s="117" t="s">
        <v>45</v>
      </c>
      <c r="C54" s="118"/>
      <c r="D54" s="118"/>
      <c r="E54" s="119"/>
      <c r="F54" s="119"/>
      <c r="G54" s="119"/>
      <c r="H54" s="119"/>
      <c r="I54" s="120"/>
      <c r="J54" s="120"/>
      <c r="K54" s="120"/>
      <c r="L54" s="120"/>
      <c r="M54" s="120"/>
    </row>
    <row r="55" spans="2:13" ht="12.75" customHeight="1" x14ac:dyDescent="0.25"/>
    <row r="56" spans="2:13" ht="12.75" hidden="1" customHeight="1" x14ac:dyDescent="0.25"/>
    <row r="57" spans="2:13" ht="12.75" hidden="1" customHeight="1" x14ac:dyDescent="0.25"/>
    <row r="58" spans="2:13" ht="12.75" hidden="1" customHeight="1" x14ac:dyDescent="0.25"/>
  </sheetData>
  <sheetProtection algorithmName="SHA-512" hashValue="tN1VZ3kmC0lF5RB5MAAxyk8o9CjYNqYYOLilm5PqrnONUtL1H5WWVAq+izBOjCfgP4Ds8v2g2jqpVybBYKykIw==" saltValue="zJ9Czv28/k3z/cSl0KAi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21" t="s">
        <v>46</v>
      </c>
    </row>
    <row r="54" spans="2:8" ht="29.25" customHeight="1" thickBot="1" x14ac:dyDescent="0.4">
      <c r="B54" s="122" t="s">
        <v>1</v>
      </c>
      <c r="C54" s="123"/>
      <c r="D54" s="123"/>
      <c r="E54" s="124" t="s">
        <v>2</v>
      </c>
      <c r="F54" s="125" t="s">
        <v>571</v>
      </c>
      <c r="G54" s="125" t="s">
        <v>572</v>
      </c>
      <c r="H54" s="126" t="s">
        <v>573</v>
      </c>
    </row>
    <row r="55" spans="2:8" ht="52.5" customHeight="1" x14ac:dyDescent="0.25">
      <c r="B55" s="127"/>
      <c r="C55" s="1307" t="s">
        <v>47</v>
      </c>
      <c r="D55" s="1307"/>
      <c r="E55" s="1308"/>
      <c r="F55" s="128">
        <v>5449</v>
      </c>
      <c r="G55" s="128">
        <v>5671</v>
      </c>
      <c r="H55" s="129">
        <v>7456</v>
      </c>
    </row>
    <row r="56" spans="2:8" ht="52.5" customHeight="1" x14ac:dyDescent="0.25">
      <c r="B56" s="130"/>
      <c r="C56" s="1309" t="s">
        <v>48</v>
      </c>
      <c r="D56" s="1309"/>
      <c r="E56" s="1310"/>
      <c r="F56" s="131">
        <v>1135</v>
      </c>
      <c r="G56" s="131">
        <v>1136</v>
      </c>
      <c r="H56" s="132" t="s">
        <v>528</v>
      </c>
    </row>
    <row r="57" spans="2:8" ht="53.25" customHeight="1" x14ac:dyDescent="0.25">
      <c r="B57" s="130"/>
      <c r="C57" s="1311" t="s">
        <v>49</v>
      </c>
      <c r="D57" s="1311"/>
      <c r="E57" s="1312"/>
      <c r="F57" s="133">
        <v>5593</v>
      </c>
      <c r="G57" s="133">
        <v>6139</v>
      </c>
      <c r="H57" s="134">
        <v>7053</v>
      </c>
    </row>
    <row r="58" spans="2:8" ht="45.75" customHeight="1" x14ac:dyDescent="0.25">
      <c r="B58" s="135"/>
      <c r="C58" s="1299" t="s">
        <v>614</v>
      </c>
      <c r="D58" s="1300"/>
      <c r="E58" s="1301"/>
      <c r="F58" s="136">
        <v>2704</v>
      </c>
      <c r="G58" s="136">
        <v>3066</v>
      </c>
      <c r="H58" s="137">
        <v>2874</v>
      </c>
    </row>
    <row r="59" spans="2:8" ht="45.75" customHeight="1" x14ac:dyDescent="0.25">
      <c r="B59" s="135"/>
      <c r="C59" s="1299" t="s">
        <v>615</v>
      </c>
      <c r="D59" s="1300"/>
      <c r="E59" s="1301"/>
      <c r="F59" s="136">
        <v>1176</v>
      </c>
      <c r="G59" s="136">
        <v>1313</v>
      </c>
      <c r="H59" s="137">
        <v>2354</v>
      </c>
    </row>
    <row r="60" spans="2:8" ht="45.75" customHeight="1" x14ac:dyDescent="0.25">
      <c r="B60" s="135"/>
      <c r="C60" s="1299" t="s">
        <v>616</v>
      </c>
      <c r="D60" s="1300"/>
      <c r="E60" s="1301"/>
      <c r="F60" s="136">
        <v>602</v>
      </c>
      <c r="G60" s="136">
        <v>570</v>
      </c>
      <c r="H60" s="137">
        <v>548</v>
      </c>
    </row>
    <row r="61" spans="2:8" ht="45.75" customHeight="1" x14ac:dyDescent="0.25">
      <c r="B61" s="135"/>
      <c r="C61" s="1299" t="s">
        <v>617</v>
      </c>
      <c r="D61" s="1300"/>
      <c r="E61" s="1301"/>
      <c r="F61" s="136">
        <v>308</v>
      </c>
      <c r="G61" s="136">
        <v>333</v>
      </c>
      <c r="H61" s="137">
        <v>354</v>
      </c>
    </row>
    <row r="62" spans="2:8" ht="45.75" customHeight="1" thickBot="1" x14ac:dyDescent="0.3">
      <c r="B62" s="138"/>
      <c r="C62" s="1302" t="s">
        <v>618</v>
      </c>
      <c r="D62" s="1303"/>
      <c r="E62" s="1304"/>
      <c r="F62" s="139">
        <v>296</v>
      </c>
      <c r="G62" s="139">
        <v>296</v>
      </c>
      <c r="H62" s="140">
        <v>296</v>
      </c>
    </row>
    <row r="63" spans="2:8" ht="52.5" customHeight="1" thickBot="1" x14ac:dyDescent="0.3">
      <c r="B63" s="141"/>
      <c r="C63" s="1305" t="s">
        <v>50</v>
      </c>
      <c r="D63" s="1305"/>
      <c r="E63" s="1306"/>
      <c r="F63" s="142">
        <v>12178</v>
      </c>
      <c r="G63" s="142">
        <v>12945</v>
      </c>
      <c r="H63" s="143">
        <v>14508</v>
      </c>
    </row>
    <row r="64" spans="2:8" ht="15" customHeight="1" x14ac:dyDescent="0.25"/>
  </sheetData>
  <sheetProtection algorithmName="SHA-512" hashValue="W/0s99n2Hp5yu3mz0Tk5XvGpfWDM9RLkZHMzwSmHkq3kuqE5coo0g+BpLLRbb1+i1LZ1xmyyTIbOqWkXZ/xn1Q==" saltValue="xD0s5bHArVGU3g9XMu/U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BD9C8-4FA2-4804-AA71-F048B10DA3C5}">
  <sheetPr>
    <pageSetUpPr fitToPage="1"/>
  </sheetPr>
  <dimension ref="A1:WZM160"/>
  <sheetViews>
    <sheetView showGridLines="0" tabSelected="1" topLeftCell="AB1" zoomScale="85" zoomScaleNormal="85" zoomScaleSheetLayoutView="55" workbookViewId="0">
      <selection activeCell="AN65" sqref="AN65:DC69"/>
    </sheetView>
  </sheetViews>
  <sheetFormatPr defaultColWidth="0" defaultRowHeight="13.5" customHeight="1" zeroHeight="1" x14ac:dyDescent="0.25"/>
  <cols>
    <col min="1" max="1" width="6.3984375" style="390" customWidth="1"/>
    <col min="2" max="107" width="2.46484375" style="390" customWidth="1"/>
    <col min="108" max="108" width="6.1328125" style="398" customWidth="1"/>
    <col min="109" max="109" width="5.86328125" style="397" customWidth="1"/>
    <col min="110" max="110" width="19.1328125" style="390" hidden="1"/>
    <col min="111" max="115" width="12.59765625" style="390" hidden="1"/>
    <col min="116" max="349" width="8.59765625" style="390" hidden="1"/>
    <col min="350" max="355" width="14.86328125" style="390" hidden="1"/>
    <col min="356" max="357" width="15.86328125" style="390" hidden="1"/>
    <col min="358" max="363" width="16.1328125" style="390" hidden="1"/>
    <col min="364" max="364" width="6.1328125" style="390" hidden="1"/>
    <col min="365" max="365" width="3" style="390" hidden="1"/>
    <col min="366" max="605" width="8.59765625" style="390" hidden="1"/>
    <col min="606" max="611" width="14.86328125" style="390" hidden="1"/>
    <col min="612" max="613" width="15.86328125" style="390" hidden="1"/>
    <col min="614" max="619" width="16.1328125" style="390" hidden="1"/>
    <col min="620" max="620" width="6.1328125" style="390" hidden="1"/>
    <col min="621" max="621" width="3" style="390" hidden="1"/>
    <col min="622" max="861" width="8.59765625" style="390" hidden="1"/>
    <col min="862" max="867" width="14.86328125" style="390" hidden="1"/>
    <col min="868" max="869" width="15.86328125" style="390" hidden="1"/>
    <col min="870" max="875" width="16.1328125" style="390" hidden="1"/>
    <col min="876" max="876" width="6.1328125" style="390" hidden="1"/>
    <col min="877" max="877" width="3" style="390" hidden="1"/>
    <col min="878" max="1117" width="8.59765625" style="390" hidden="1"/>
    <col min="1118" max="1123" width="14.86328125" style="390" hidden="1"/>
    <col min="1124" max="1125" width="15.86328125" style="390" hidden="1"/>
    <col min="1126" max="1131" width="16.1328125" style="390" hidden="1"/>
    <col min="1132" max="1132" width="6.1328125" style="390" hidden="1"/>
    <col min="1133" max="1133" width="3" style="390" hidden="1"/>
    <col min="1134" max="1373" width="8.59765625" style="390" hidden="1"/>
    <col min="1374" max="1379" width="14.86328125" style="390" hidden="1"/>
    <col min="1380" max="1381" width="15.86328125" style="390" hidden="1"/>
    <col min="1382" max="1387" width="16.1328125" style="390" hidden="1"/>
    <col min="1388" max="1388" width="6.1328125" style="390" hidden="1"/>
    <col min="1389" max="1389" width="3" style="390" hidden="1"/>
    <col min="1390" max="1629" width="8.59765625" style="390" hidden="1"/>
    <col min="1630" max="1635" width="14.86328125" style="390" hidden="1"/>
    <col min="1636" max="1637" width="15.86328125" style="390" hidden="1"/>
    <col min="1638" max="1643" width="16.1328125" style="390" hidden="1"/>
    <col min="1644" max="1644" width="6.1328125" style="390" hidden="1"/>
    <col min="1645" max="1645" width="3" style="390" hidden="1"/>
    <col min="1646" max="1885" width="8.59765625" style="390" hidden="1"/>
    <col min="1886" max="1891" width="14.86328125" style="390" hidden="1"/>
    <col min="1892" max="1893" width="15.86328125" style="390" hidden="1"/>
    <col min="1894" max="1899" width="16.1328125" style="390" hidden="1"/>
    <col min="1900" max="1900" width="6.1328125" style="390" hidden="1"/>
    <col min="1901" max="1901" width="3" style="390" hidden="1"/>
    <col min="1902" max="2141" width="8.59765625" style="390" hidden="1"/>
    <col min="2142" max="2147" width="14.86328125" style="390" hidden="1"/>
    <col min="2148" max="2149" width="15.86328125" style="390" hidden="1"/>
    <col min="2150" max="2155" width="16.1328125" style="390" hidden="1"/>
    <col min="2156" max="2156" width="6.1328125" style="390" hidden="1"/>
    <col min="2157" max="2157" width="3" style="390" hidden="1"/>
    <col min="2158" max="2397" width="8.59765625" style="390" hidden="1"/>
    <col min="2398" max="2403" width="14.86328125" style="390" hidden="1"/>
    <col min="2404" max="2405" width="15.86328125" style="390" hidden="1"/>
    <col min="2406" max="2411" width="16.1328125" style="390" hidden="1"/>
    <col min="2412" max="2412" width="6.1328125" style="390" hidden="1"/>
    <col min="2413" max="2413" width="3" style="390" hidden="1"/>
    <col min="2414" max="2653" width="8.59765625" style="390" hidden="1"/>
    <col min="2654" max="2659" width="14.86328125" style="390" hidden="1"/>
    <col min="2660" max="2661" width="15.86328125" style="390" hidden="1"/>
    <col min="2662" max="2667" width="16.1328125" style="390" hidden="1"/>
    <col min="2668" max="2668" width="6.1328125" style="390" hidden="1"/>
    <col min="2669" max="2669" width="3" style="390" hidden="1"/>
    <col min="2670" max="2909" width="8.59765625" style="390" hidden="1"/>
    <col min="2910" max="2915" width="14.86328125" style="390" hidden="1"/>
    <col min="2916" max="2917" width="15.86328125" style="390" hidden="1"/>
    <col min="2918" max="2923" width="16.1328125" style="390" hidden="1"/>
    <col min="2924" max="2924" width="6.1328125" style="390" hidden="1"/>
    <col min="2925" max="2925" width="3" style="390" hidden="1"/>
    <col min="2926" max="3165" width="8.59765625" style="390" hidden="1"/>
    <col min="3166" max="3171" width="14.86328125" style="390" hidden="1"/>
    <col min="3172" max="3173" width="15.86328125" style="390" hidden="1"/>
    <col min="3174" max="3179" width="16.1328125" style="390" hidden="1"/>
    <col min="3180" max="3180" width="6.1328125" style="390" hidden="1"/>
    <col min="3181" max="3181" width="3" style="390" hidden="1"/>
    <col min="3182" max="3421" width="8.59765625" style="390" hidden="1"/>
    <col min="3422" max="3427" width="14.86328125" style="390" hidden="1"/>
    <col min="3428" max="3429" width="15.86328125" style="390" hidden="1"/>
    <col min="3430" max="3435" width="16.1328125" style="390" hidden="1"/>
    <col min="3436" max="3436" width="6.1328125" style="390" hidden="1"/>
    <col min="3437" max="3437" width="3" style="390" hidden="1"/>
    <col min="3438" max="3677" width="8.59765625" style="390" hidden="1"/>
    <col min="3678" max="3683" width="14.86328125" style="390" hidden="1"/>
    <col min="3684" max="3685" width="15.86328125" style="390" hidden="1"/>
    <col min="3686" max="3691" width="16.1328125" style="390" hidden="1"/>
    <col min="3692" max="3692" width="6.1328125" style="390" hidden="1"/>
    <col min="3693" max="3693" width="3" style="390" hidden="1"/>
    <col min="3694" max="3933" width="8.59765625" style="390" hidden="1"/>
    <col min="3934" max="3939" width="14.86328125" style="390" hidden="1"/>
    <col min="3940" max="3941" width="15.86328125" style="390" hidden="1"/>
    <col min="3942" max="3947" width="16.1328125" style="390" hidden="1"/>
    <col min="3948" max="3948" width="6.1328125" style="390" hidden="1"/>
    <col min="3949" max="3949" width="3" style="390" hidden="1"/>
    <col min="3950" max="4189" width="8.59765625" style="390" hidden="1"/>
    <col min="4190" max="4195" width="14.86328125" style="390" hidden="1"/>
    <col min="4196" max="4197" width="15.86328125" style="390" hidden="1"/>
    <col min="4198" max="4203" width="16.1328125" style="390" hidden="1"/>
    <col min="4204" max="4204" width="6.1328125" style="390" hidden="1"/>
    <col min="4205" max="4205" width="3" style="390" hidden="1"/>
    <col min="4206" max="4445" width="8.59765625" style="390" hidden="1"/>
    <col min="4446" max="4451" width="14.86328125" style="390" hidden="1"/>
    <col min="4452" max="4453" width="15.86328125" style="390" hidden="1"/>
    <col min="4454" max="4459" width="16.1328125" style="390" hidden="1"/>
    <col min="4460" max="4460" width="6.1328125" style="390" hidden="1"/>
    <col min="4461" max="4461" width="3" style="390" hidden="1"/>
    <col min="4462" max="4701" width="8.59765625" style="390" hidden="1"/>
    <col min="4702" max="4707" width="14.86328125" style="390" hidden="1"/>
    <col min="4708" max="4709" width="15.86328125" style="390" hidden="1"/>
    <col min="4710" max="4715" width="16.1328125" style="390" hidden="1"/>
    <col min="4716" max="4716" width="6.1328125" style="390" hidden="1"/>
    <col min="4717" max="4717" width="3" style="390" hidden="1"/>
    <col min="4718" max="4957" width="8.59765625" style="390" hidden="1"/>
    <col min="4958" max="4963" width="14.86328125" style="390" hidden="1"/>
    <col min="4964" max="4965" width="15.86328125" style="390" hidden="1"/>
    <col min="4966" max="4971" width="16.1328125" style="390" hidden="1"/>
    <col min="4972" max="4972" width="6.1328125" style="390" hidden="1"/>
    <col min="4973" max="4973" width="3" style="390" hidden="1"/>
    <col min="4974" max="5213" width="8.59765625" style="390" hidden="1"/>
    <col min="5214" max="5219" width="14.86328125" style="390" hidden="1"/>
    <col min="5220" max="5221" width="15.86328125" style="390" hidden="1"/>
    <col min="5222" max="5227" width="16.1328125" style="390" hidden="1"/>
    <col min="5228" max="5228" width="6.1328125" style="390" hidden="1"/>
    <col min="5229" max="5229" width="3" style="390" hidden="1"/>
    <col min="5230" max="5469" width="8.59765625" style="390" hidden="1"/>
    <col min="5470" max="5475" width="14.86328125" style="390" hidden="1"/>
    <col min="5476" max="5477" width="15.86328125" style="390" hidden="1"/>
    <col min="5478" max="5483" width="16.1328125" style="390" hidden="1"/>
    <col min="5484" max="5484" width="6.1328125" style="390" hidden="1"/>
    <col min="5485" max="5485" width="3" style="390" hidden="1"/>
    <col min="5486" max="5725" width="8.59765625" style="390" hidden="1"/>
    <col min="5726" max="5731" width="14.86328125" style="390" hidden="1"/>
    <col min="5732" max="5733" width="15.86328125" style="390" hidden="1"/>
    <col min="5734" max="5739" width="16.1328125" style="390" hidden="1"/>
    <col min="5740" max="5740" width="6.1328125" style="390" hidden="1"/>
    <col min="5741" max="5741" width="3" style="390" hidden="1"/>
    <col min="5742" max="5981" width="8.59765625" style="390" hidden="1"/>
    <col min="5982" max="5987" width="14.86328125" style="390" hidden="1"/>
    <col min="5988" max="5989" width="15.86328125" style="390" hidden="1"/>
    <col min="5990" max="5995" width="16.1328125" style="390" hidden="1"/>
    <col min="5996" max="5996" width="6.1328125" style="390" hidden="1"/>
    <col min="5997" max="5997" width="3" style="390" hidden="1"/>
    <col min="5998" max="6237" width="8.59765625" style="390" hidden="1"/>
    <col min="6238" max="6243" width="14.86328125" style="390" hidden="1"/>
    <col min="6244" max="6245" width="15.86328125" style="390" hidden="1"/>
    <col min="6246" max="6251" width="16.1328125" style="390" hidden="1"/>
    <col min="6252" max="6252" width="6.1328125" style="390" hidden="1"/>
    <col min="6253" max="6253" width="3" style="390" hidden="1"/>
    <col min="6254" max="6493" width="8.59765625" style="390" hidden="1"/>
    <col min="6494" max="6499" width="14.86328125" style="390" hidden="1"/>
    <col min="6500" max="6501" width="15.86328125" style="390" hidden="1"/>
    <col min="6502" max="6507" width="16.1328125" style="390" hidden="1"/>
    <col min="6508" max="6508" width="6.1328125" style="390" hidden="1"/>
    <col min="6509" max="6509" width="3" style="390" hidden="1"/>
    <col min="6510" max="6749" width="8.59765625" style="390" hidden="1"/>
    <col min="6750" max="6755" width="14.86328125" style="390" hidden="1"/>
    <col min="6756" max="6757" width="15.86328125" style="390" hidden="1"/>
    <col min="6758" max="6763" width="16.1328125" style="390" hidden="1"/>
    <col min="6764" max="6764" width="6.1328125" style="390" hidden="1"/>
    <col min="6765" max="6765" width="3" style="390" hidden="1"/>
    <col min="6766" max="7005" width="8.59765625" style="390" hidden="1"/>
    <col min="7006" max="7011" width="14.86328125" style="390" hidden="1"/>
    <col min="7012" max="7013" width="15.86328125" style="390" hidden="1"/>
    <col min="7014" max="7019" width="16.1328125" style="390" hidden="1"/>
    <col min="7020" max="7020" width="6.1328125" style="390" hidden="1"/>
    <col min="7021" max="7021" width="3" style="390" hidden="1"/>
    <col min="7022" max="7261" width="8.59765625" style="390" hidden="1"/>
    <col min="7262" max="7267" width="14.86328125" style="390" hidden="1"/>
    <col min="7268" max="7269" width="15.86328125" style="390" hidden="1"/>
    <col min="7270" max="7275" width="16.1328125" style="390" hidden="1"/>
    <col min="7276" max="7276" width="6.1328125" style="390" hidden="1"/>
    <col min="7277" max="7277" width="3" style="390" hidden="1"/>
    <col min="7278" max="7517" width="8.59765625" style="390" hidden="1"/>
    <col min="7518" max="7523" width="14.86328125" style="390" hidden="1"/>
    <col min="7524" max="7525" width="15.86328125" style="390" hidden="1"/>
    <col min="7526" max="7531" width="16.1328125" style="390" hidden="1"/>
    <col min="7532" max="7532" width="6.1328125" style="390" hidden="1"/>
    <col min="7533" max="7533" width="3" style="390" hidden="1"/>
    <col min="7534" max="7773" width="8.59765625" style="390" hidden="1"/>
    <col min="7774" max="7779" width="14.86328125" style="390" hidden="1"/>
    <col min="7780" max="7781" width="15.86328125" style="390" hidden="1"/>
    <col min="7782" max="7787" width="16.1328125" style="390" hidden="1"/>
    <col min="7788" max="7788" width="6.1328125" style="390" hidden="1"/>
    <col min="7789" max="7789" width="3" style="390" hidden="1"/>
    <col min="7790" max="8029" width="8.59765625" style="390" hidden="1"/>
    <col min="8030" max="8035" width="14.86328125" style="390" hidden="1"/>
    <col min="8036" max="8037" width="15.86328125" style="390" hidden="1"/>
    <col min="8038" max="8043" width="16.1328125" style="390" hidden="1"/>
    <col min="8044" max="8044" width="6.1328125" style="390" hidden="1"/>
    <col min="8045" max="8045" width="3" style="390" hidden="1"/>
    <col min="8046" max="8285" width="8.59765625" style="390" hidden="1"/>
    <col min="8286" max="8291" width="14.86328125" style="390" hidden="1"/>
    <col min="8292" max="8293" width="15.86328125" style="390" hidden="1"/>
    <col min="8294" max="8299" width="16.1328125" style="390" hidden="1"/>
    <col min="8300" max="8300" width="6.1328125" style="390" hidden="1"/>
    <col min="8301" max="8301" width="3" style="390" hidden="1"/>
    <col min="8302" max="8541" width="8.59765625" style="390" hidden="1"/>
    <col min="8542" max="8547" width="14.86328125" style="390" hidden="1"/>
    <col min="8548" max="8549" width="15.86328125" style="390" hidden="1"/>
    <col min="8550" max="8555" width="16.1328125" style="390" hidden="1"/>
    <col min="8556" max="8556" width="6.1328125" style="390" hidden="1"/>
    <col min="8557" max="8557" width="3" style="390" hidden="1"/>
    <col min="8558" max="8797" width="8.59765625" style="390" hidden="1"/>
    <col min="8798" max="8803" width="14.86328125" style="390" hidden="1"/>
    <col min="8804" max="8805" width="15.86328125" style="390" hidden="1"/>
    <col min="8806" max="8811" width="16.1328125" style="390" hidden="1"/>
    <col min="8812" max="8812" width="6.1328125" style="390" hidden="1"/>
    <col min="8813" max="8813" width="3" style="390" hidden="1"/>
    <col min="8814" max="9053" width="8.59765625" style="390" hidden="1"/>
    <col min="9054" max="9059" width="14.86328125" style="390" hidden="1"/>
    <col min="9060" max="9061" width="15.86328125" style="390" hidden="1"/>
    <col min="9062" max="9067" width="16.1328125" style="390" hidden="1"/>
    <col min="9068" max="9068" width="6.1328125" style="390" hidden="1"/>
    <col min="9069" max="9069" width="3" style="390" hidden="1"/>
    <col min="9070" max="9309" width="8.59765625" style="390" hidden="1"/>
    <col min="9310" max="9315" width="14.86328125" style="390" hidden="1"/>
    <col min="9316" max="9317" width="15.86328125" style="390" hidden="1"/>
    <col min="9318" max="9323" width="16.1328125" style="390" hidden="1"/>
    <col min="9324" max="9324" width="6.1328125" style="390" hidden="1"/>
    <col min="9325" max="9325" width="3" style="390" hidden="1"/>
    <col min="9326" max="9565" width="8.59765625" style="390" hidden="1"/>
    <col min="9566" max="9571" width="14.86328125" style="390" hidden="1"/>
    <col min="9572" max="9573" width="15.86328125" style="390" hidden="1"/>
    <col min="9574" max="9579" width="16.1328125" style="390" hidden="1"/>
    <col min="9580" max="9580" width="6.1328125" style="390" hidden="1"/>
    <col min="9581" max="9581" width="3" style="390" hidden="1"/>
    <col min="9582" max="9821" width="8.59765625" style="390" hidden="1"/>
    <col min="9822" max="9827" width="14.86328125" style="390" hidden="1"/>
    <col min="9828" max="9829" width="15.86328125" style="390" hidden="1"/>
    <col min="9830" max="9835" width="16.1328125" style="390" hidden="1"/>
    <col min="9836" max="9836" width="6.1328125" style="390" hidden="1"/>
    <col min="9837" max="9837" width="3" style="390" hidden="1"/>
    <col min="9838" max="10077" width="8.59765625" style="390" hidden="1"/>
    <col min="10078" max="10083" width="14.86328125" style="390" hidden="1"/>
    <col min="10084" max="10085" width="15.86328125" style="390" hidden="1"/>
    <col min="10086" max="10091" width="16.1328125" style="390" hidden="1"/>
    <col min="10092" max="10092" width="6.1328125" style="390" hidden="1"/>
    <col min="10093" max="10093" width="3" style="390" hidden="1"/>
    <col min="10094" max="10333" width="8.59765625" style="390" hidden="1"/>
    <col min="10334" max="10339" width="14.86328125" style="390" hidden="1"/>
    <col min="10340" max="10341" width="15.86328125" style="390" hidden="1"/>
    <col min="10342" max="10347" width="16.1328125" style="390" hidden="1"/>
    <col min="10348" max="10348" width="6.1328125" style="390" hidden="1"/>
    <col min="10349" max="10349" width="3" style="390" hidden="1"/>
    <col min="10350" max="10589" width="8.59765625" style="390" hidden="1"/>
    <col min="10590" max="10595" width="14.86328125" style="390" hidden="1"/>
    <col min="10596" max="10597" width="15.86328125" style="390" hidden="1"/>
    <col min="10598" max="10603" width="16.1328125" style="390" hidden="1"/>
    <col min="10604" max="10604" width="6.1328125" style="390" hidden="1"/>
    <col min="10605" max="10605" width="3" style="390" hidden="1"/>
    <col min="10606" max="10845" width="8.59765625" style="390" hidden="1"/>
    <col min="10846" max="10851" width="14.86328125" style="390" hidden="1"/>
    <col min="10852" max="10853" width="15.86328125" style="390" hidden="1"/>
    <col min="10854" max="10859" width="16.1328125" style="390" hidden="1"/>
    <col min="10860" max="10860" width="6.1328125" style="390" hidden="1"/>
    <col min="10861" max="10861" width="3" style="390" hidden="1"/>
    <col min="10862" max="11101" width="8.59765625" style="390" hidden="1"/>
    <col min="11102" max="11107" width="14.86328125" style="390" hidden="1"/>
    <col min="11108" max="11109" width="15.86328125" style="390" hidden="1"/>
    <col min="11110" max="11115" width="16.1328125" style="390" hidden="1"/>
    <col min="11116" max="11116" width="6.1328125" style="390" hidden="1"/>
    <col min="11117" max="11117" width="3" style="390" hidden="1"/>
    <col min="11118" max="11357" width="8.59765625" style="390" hidden="1"/>
    <col min="11358" max="11363" width="14.86328125" style="390" hidden="1"/>
    <col min="11364" max="11365" width="15.86328125" style="390" hidden="1"/>
    <col min="11366" max="11371" width="16.1328125" style="390" hidden="1"/>
    <col min="11372" max="11372" width="6.1328125" style="390" hidden="1"/>
    <col min="11373" max="11373" width="3" style="390" hidden="1"/>
    <col min="11374" max="11613" width="8.59765625" style="390" hidden="1"/>
    <col min="11614" max="11619" width="14.86328125" style="390" hidden="1"/>
    <col min="11620" max="11621" width="15.86328125" style="390" hidden="1"/>
    <col min="11622" max="11627" width="16.1328125" style="390" hidden="1"/>
    <col min="11628" max="11628" width="6.1328125" style="390" hidden="1"/>
    <col min="11629" max="11629" width="3" style="390" hidden="1"/>
    <col min="11630" max="11869" width="8.59765625" style="390" hidden="1"/>
    <col min="11870" max="11875" width="14.86328125" style="390" hidden="1"/>
    <col min="11876" max="11877" width="15.86328125" style="390" hidden="1"/>
    <col min="11878" max="11883" width="16.1328125" style="390" hidden="1"/>
    <col min="11884" max="11884" width="6.1328125" style="390" hidden="1"/>
    <col min="11885" max="11885" width="3" style="390" hidden="1"/>
    <col min="11886" max="12125" width="8.59765625" style="390" hidden="1"/>
    <col min="12126" max="12131" width="14.86328125" style="390" hidden="1"/>
    <col min="12132" max="12133" width="15.86328125" style="390" hidden="1"/>
    <col min="12134" max="12139" width="16.1328125" style="390" hidden="1"/>
    <col min="12140" max="12140" width="6.1328125" style="390" hidden="1"/>
    <col min="12141" max="12141" width="3" style="390" hidden="1"/>
    <col min="12142" max="12381" width="8.59765625" style="390" hidden="1"/>
    <col min="12382" max="12387" width="14.86328125" style="390" hidden="1"/>
    <col min="12388" max="12389" width="15.86328125" style="390" hidden="1"/>
    <col min="12390" max="12395" width="16.1328125" style="390" hidden="1"/>
    <col min="12396" max="12396" width="6.1328125" style="390" hidden="1"/>
    <col min="12397" max="12397" width="3" style="390" hidden="1"/>
    <col min="12398" max="12637" width="8.59765625" style="390" hidden="1"/>
    <col min="12638" max="12643" width="14.86328125" style="390" hidden="1"/>
    <col min="12644" max="12645" width="15.86328125" style="390" hidden="1"/>
    <col min="12646" max="12651" width="16.1328125" style="390" hidden="1"/>
    <col min="12652" max="12652" width="6.1328125" style="390" hidden="1"/>
    <col min="12653" max="12653" width="3" style="390" hidden="1"/>
    <col min="12654" max="12893" width="8.59765625" style="390" hidden="1"/>
    <col min="12894" max="12899" width="14.86328125" style="390" hidden="1"/>
    <col min="12900" max="12901" width="15.86328125" style="390" hidden="1"/>
    <col min="12902" max="12907" width="16.1328125" style="390" hidden="1"/>
    <col min="12908" max="12908" width="6.1328125" style="390" hidden="1"/>
    <col min="12909" max="12909" width="3" style="390" hidden="1"/>
    <col min="12910" max="13149" width="8.59765625" style="390" hidden="1"/>
    <col min="13150" max="13155" width="14.86328125" style="390" hidden="1"/>
    <col min="13156" max="13157" width="15.86328125" style="390" hidden="1"/>
    <col min="13158" max="13163" width="16.1328125" style="390" hidden="1"/>
    <col min="13164" max="13164" width="6.1328125" style="390" hidden="1"/>
    <col min="13165" max="13165" width="3" style="390" hidden="1"/>
    <col min="13166" max="13405" width="8.59765625" style="390" hidden="1"/>
    <col min="13406" max="13411" width="14.86328125" style="390" hidden="1"/>
    <col min="13412" max="13413" width="15.86328125" style="390" hidden="1"/>
    <col min="13414" max="13419" width="16.1328125" style="390" hidden="1"/>
    <col min="13420" max="13420" width="6.1328125" style="390" hidden="1"/>
    <col min="13421" max="13421" width="3" style="390" hidden="1"/>
    <col min="13422" max="13661" width="8.59765625" style="390" hidden="1"/>
    <col min="13662" max="13667" width="14.86328125" style="390" hidden="1"/>
    <col min="13668" max="13669" width="15.86328125" style="390" hidden="1"/>
    <col min="13670" max="13675" width="16.1328125" style="390" hidden="1"/>
    <col min="13676" max="13676" width="6.1328125" style="390" hidden="1"/>
    <col min="13677" max="13677" width="3" style="390" hidden="1"/>
    <col min="13678" max="13917" width="8.59765625" style="390" hidden="1"/>
    <col min="13918" max="13923" width="14.86328125" style="390" hidden="1"/>
    <col min="13924" max="13925" width="15.86328125" style="390" hidden="1"/>
    <col min="13926" max="13931" width="16.1328125" style="390" hidden="1"/>
    <col min="13932" max="13932" width="6.1328125" style="390" hidden="1"/>
    <col min="13933" max="13933" width="3" style="390" hidden="1"/>
    <col min="13934" max="14173" width="8.59765625" style="390" hidden="1"/>
    <col min="14174" max="14179" width="14.86328125" style="390" hidden="1"/>
    <col min="14180" max="14181" width="15.86328125" style="390" hidden="1"/>
    <col min="14182" max="14187" width="16.1328125" style="390" hidden="1"/>
    <col min="14188" max="14188" width="6.1328125" style="390" hidden="1"/>
    <col min="14189" max="14189" width="3" style="390" hidden="1"/>
    <col min="14190" max="14429" width="8.59765625" style="390" hidden="1"/>
    <col min="14430" max="14435" width="14.86328125" style="390" hidden="1"/>
    <col min="14436" max="14437" width="15.86328125" style="390" hidden="1"/>
    <col min="14438" max="14443" width="16.1328125" style="390" hidden="1"/>
    <col min="14444" max="14444" width="6.1328125" style="390" hidden="1"/>
    <col min="14445" max="14445" width="3" style="390" hidden="1"/>
    <col min="14446" max="14685" width="8.59765625" style="390" hidden="1"/>
    <col min="14686" max="14691" width="14.86328125" style="390" hidden="1"/>
    <col min="14692" max="14693" width="15.86328125" style="390" hidden="1"/>
    <col min="14694" max="14699" width="16.1328125" style="390" hidden="1"/>
    <col min="14700" max="14700" width="6.1328125" style="390" hidden="1"/>
    <col min="14701" max="14701" width="3" style="390" hidden="1"/>
    <col min="14702" max="14941" width="8.59765625" style="390" hidden="1"/>
    <col min="14942" max="14947" width="14.86328125" style="390" hidden="1"/>
    <col min="14948" max="14949" width="15.86328125" style="390" hidden="1"/>
    <col min="14950" max="14955" width="16.1328125" style="390" hidden="1"/>
    <col min="14956" max="14956" width="6.1328125" style="390" hidden="1"/>
    <col min="14957" max="14957" width="3" style="390" hidden="1"/>
    <col min="14958" max="15197" width="8.59765625" style="390" hidden="1"/>
    <col min="15198" max="15203" width="14.86328125" style="390" hidden="1"/>
    <col min="15204" max="15205" width="15.86328125" style="390" hidden="1"/>
    <col min="15206" max="15211" width="16.1328125" style="390" hidden="1"/>
    <col min="15212" max="15212" width="6.1328125" style="390" hidden="1"/>
    <col min="15213" max="15213" width="3" style="390" hidden="1"/>
    <col min="15214" max="15453" width="8.59765625" style="390" hidden="1"/>
    <col min="15454" max="15459" width="14.86328125" style="390" hidden="1"/>
    <col min="15460" max="15461" width="15.86328125" style="390" hidden="1"/>
    <col min="15462" max="15467" width="16.1328125" style="390" hidden="1"/>
    <col min="15468" max="15468" width="6.1328125" style="390" hidden="1"/>
    <col min="15469" max="15469" width="3" style="390" hidden="1"/>
    <col min="15470" max="15709" width="8.59765625" style="390" hidden="1"/>
    <col min="15710" max="15715" width="14.86328125" style="390" hidden="1"/>
    <col min="15716" max="15717" width="15.86328125" style="390" hidden="1"/>
    <col min="15718" max="15723" width="16.1328125" style="390" hidden="1"/>
    <col min="15724" max="15724" width="6.1328125" style="390" hidden="1"/>
    <col min="15725" max="15725" width="3" style="390" hidden="1"/>
    <col min="15726" max="15965" width="8.59765625" style="390" hidden="1"/>
    <col min="15966" max="15971" width="14.86328125" style="390" hidden="1"/>
    <col min="15972" max="15973" width="15.86328125" style="390" hidden="1"/>
    <col min="15974" max="15979" width="16.1328125" style="390" hidden="1"/>
    <col min="15980" max="15980" width="6.1328125" style="390" hidden="1"/>
    <col min="15981" max="15981" width="3" style="390" hidden="1"/>
    <col min="15982" max="16221" width="8.59765625" style="390" hidden="1"/>
    <col min="16222" max="16227" width="14.86328125" style="390" hidden="1"/>
    <col min="16228" max="16229" width="15.86328125" style="390" hidden="1"/>
    <col min="16230" max="16235" width="16.1328125" style="390" hidden="1"/>
    <col min="16236" max="16236" width="6.1328125" style="390" hidden="1"/>
    <col min="16237" max="16237" width="3" style="390" hidden="1"/>
    <col min="16238" max="16384" width="8.59765625" style="390" hidden="1"/>
  </cols>
  <sheetData>
    <row r="1" spans="1:143" ht="42.75" customHeight="1" x14ac:dyDescent="0.25">
      <c r="A1" s="388"/>
      <c r="B1" s="389"/>
      <c r="DD1" s="390"/>
      <c r="DE1" s="390"/>
    </row>
    <row r="2" spans="1:143" ht="25.5" customHeight="1" x14ac:dyDescent="0.2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2.75" x14ac:dyDescent="0.2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2.75" x14ac:dyDescent="0.2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2.75" x14ac:dyDescent="0.2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2.75" x14ac:dyDescent="0.2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2.75" x14ac:dyDescent="0.2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2.75" x14ac:dyDescent="0.2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2.75" x14ac:dyDescent="0.2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ht="12.75" x14ac:dyDescent="0.2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2.75" x14ac:dyDescent="0.2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ht="12.75" x14ac:dyDescent="0.2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2.75" x14ac:dyDescent="0.2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2.75" x14ac:dyDescent="0.2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2.75" x14ac:dyDescent="0.2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2.75" x14ac:dyDescent="0.2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2.75" x14ac:dyDescent="0.2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2.75" x14ac:dyDescent="0.25">
      <c r="DD19" s="390"/>
      <c r="DE19" s="390"/>
    </row>
    <row r="20" spans="1:351" ht="12.75" x14ac:dyDescent="0.25">
      <c r="DD20" s="390"/>
      <c r="DE20" s="390"/>
    </row>
    <row r="21" spans="1:351" ht="16.149999999999999" x14ac:dyDescent="0.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149999999999999" x14ac:dyDescent="0.25">
      <c r="B22" s="397"/>
      <c r="MM22" s="396"/>
    </row>
    <row r="23" spans="1:351" ht="12.75" x14ac:dyDescent="0.25">
      <c r="B23" s="397"/>
    </row>
    <row r="24" spans="1:351" ht="12.75" x14ac:dyDescent="0.25">
      <c r="B24" s="397"/>
    </row>
    <row r="25" spans="1:351" ht="12.75" x14ac:dyDescent="0.25">
      <c r="B25" s="397"/>
    </row>
    <row r="26" spans="1:351" ht="12.75" x14ac:dyDescent="0.25">
      <c r="B26" s="397"/>
    </row>
    <row r="27" spans="1:351" ht="12.75" x14ac:dyDescent="0.25">
      <c r="B27" s="397"/>
    </row>
    <row r="28" spans="1:351" ht="12.75" x14ac:dyDescent="0.25">
      <c r="B28" s="397"/>
    </row>
    <row r="29" spans="1:351" ht="12.75" x14ac:dyDescent="0.25">
      <c r="B29" s="397"/>
    </row>
    <row r="30" spans="1:351" ht="12.75" x14ac:dyDescent="0.25">
      <c r="B30" s="397"/>
    </row>
    <row r="31" spans="1:351" ht="12.75" x14ac:dyDescent="0.25">
      <c r="B31" s="397"/>
    </row>
    <row r="32" spans="1:351" ht="12.75" x14ac:dyDescent="0.25">
      <c r="B32" s="397"/>
    </row>
    <row r="33" spans="2:109" ht="12.75" x14ac:dyDescent="0.25">
      <c r="B33" s="397"/>
    </row>
    <row r="34" spans="2:109" ht="12.75" x14ac:dyDescent="0.25">
      <c r="B34" s="397"/>
    </row>
    <row r="35" spans="2:109" ht="12.75" x14ac:dyDescent="0.25">
      <c r="B35" s="397"/>
    </row>
    <row r="36" spans="2:109" ht="12.75" x14ac:dyDescent="0.25">
      <c r="B36" s="397"/>
    </row>
    <row r="37" spans="2:109" ht="12.75" x14ac:dyDescent="0.25">
      <c r="B37" s="397"/>
    </row>
    <row r="38" spans="2:109" ht="12.75" x14ac:dyDescent="0.25">
      <c r="B38" s="397"/>
    </row>
    <row r="39" spans="2:109" ht="12.75" x14ac:dyDescent="0.2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2.75" x14ac:dyDescent="0.25">
      <c r="B40" s="402"/>
      <c r="DD40" s="402"/>
      <c r="DE40" s="390"/>
    </row>
    <row r="41" spans="2:109" ht="16.149999999999999" x14ac:dyDescent="0.25">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2.75" x14ac:dyDescent="0.25">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5">
      <c r="B43" s="397"/>
      <c r="AN43" s="1325" t="s">
        <v>622</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ht="12.75" x14ac:dyDescent="0.25">
      <c r="B44" s="397"/>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ht="12.75" x14ac:dyDescent="0.25">
      <c r="B45" s="397"/>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ht="12.75" x14ac:dyDescent="0.25">
      <c r="B46" s="397"/>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ht="12.75" x14ac:dyDescent="0.25">
      <c r="B47" s="397"/>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ht="12.75" x14ac:dyDescent="0.2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2.75" x14ac:dyDescent="0.25">
      <c r="B49" s="397"/>
      <c r="AN49" s="390" t="s">
        <v>623</v>
      </c>
    </row>
    <row r="50" spans="1:109" ht="12.75" x14ac:dyDescent="0.25">
      <c r="B50" s="397"/>
      <c r="G50" s="1319"/>
      <c r="H50" s="1319"/>
      <c r="I50" s="1319"/>
      <c r="J50" s="1319"/>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569</v>
      </c>
      <c r="BQ50" s="1318"/>
      <c r="BR50" s="1318"/>
      <c r="BS50" s="1318"/>
      <c r="BT50" s="1318"/>
      <c r="BU50" s="1318"/>
      <c r="BV50" s="1318"/>
      <c r="BW50" s="1318"/>
      <c r="BX50" s="1318" t="s">
        <v>570</v>
      </c>
      <c r="BY50" s="1318"/>
      <c r="BZ50" s="1318"/>
      <c r="CA50" s="1318"/>
      <c r="CB50" s="1318"/>
      <c r="CC50" s="1318"/>
      <c r="CD50" s="1318"/>
      <c r="CE50" s="1318"/>
      <c r="CF50" s="1318" t="s">
        <v>571</v>
      </c>
      <c r="CG50" s="1318"/>
      <c r="CH50" s="1318"/>
      <c r="CI50" s="1318"/>
      <c r="CJ50" s="1318"/>
      <c r="CK50" s="1318"/>
      <c r="CL50" s="1318"/>
      <c r="CM50" s="1318"/>
      <c r="CN50" s="1318" t="s">
        <v>572</v>
      </c>
      <c r="CO50" s="1318"/>
      <c r="CP50" s="1318"/>
      <c r="CQ50" s="1318"/>
      <c r="CR50" s="1318"/>
      <c r="CS50" s="1318"/>
      <c r="CT50" s="1318"/>
      <c r="CU50" s="1318"/>
      <c r="CV50" s="1318" t="s">
        <v>573</v>
      </c>
      <c r="CW50" s="1318"/>
      <c r="CX50" s="1318"/>
      <c r="CY50" s="1318"/>
      <c r="CZ50" s="1318"/>
      <c r="DA50" s="1318"/>
      <c r="DB50" s="1318"/>
      <c r="DC50" s="1318"/>
    </row>
    <row r="51" spans="1:109" ht="13.5" customHeight="1" x14ac:dyDescent="0.25">
      <c r="B51" s="397"/>
      <c r="G51" s="1321"/>
      <c r="H51" s="1321"/>
      <c r="I51" s="1334"/>
      <c r="J51" s="1334"/>
      <c r="K51" s="1320"/>
      <c r="L51" s="1320"/>
      <c r="M51" s="1320"/>
      <c r="N51" s="1320"/>
      <c r="AM51" s="406"/>
      <c r="AN51" s="1316" t="s">
        <v>624</v>
      </c>
      <c r="AO51" s="1316"/>
      <c r="AP51" s="1316"/>
      <c r="AQ51" s="1316"/>
      <c r="AR51" s="1316"/>
      <c r="AS51" s="1316"/>
      <c r="AT51" s="1316"/>
      <c r="AU51" s="1316"/>
      <c r="AV51" s="1316"/>
      <c r="AW51" s="1316"/>
      <c r="AX51" s="1316"/>
      <c r="AY51" s="1316"/>
      <c r="AZ51" s="1316"/>
      <c r="BA51" s="1316"/>
      <c r="BB51" s="1316" t="s">
        <v>625</v>
      </c>
      <c r="BC51" s="1316"/>
      <c r="BD51" s="1316"/>
      <c r="BE51" s="1316"/>
      <c r="BF51" s="1316"/>
      <c r="BG51" s="1316"/>
      <c r="BH51" s="1316"/>
      <c r="BI51" s="1316"/>
      <c r="BJ51" s="1316"/>
      <c r="BK51" s="1316"/>
      <c r="BL51" s="1316"/>
      <c r="BM51" s="1316"/>
      <c r="BN51" s="1316"/>
      <c r="BO51" s="1316"/>
      <c r="BP51" s="1313">
        <v>62.9</v>
      </c>
      <c r="BQ51" s="1313"/>
      <c r="BR51" s="1313"/>
      <c r="BS51" s="1313"/>
      <c r="BT51" s="1313"/>
      <c r="BU51" s="1313"/>
      <c r="BV51" s="1313"/>
      <c r="BW51" s="1313"/>
      <c r="BX51" s="1313">
        <v>61.1</v>
      </c>
      <c r="BY51" s="1313"/>
      <c r="BZ51" s="1313"/>
      <c r="CA51" s="1313"/>
      <c r="CB51" s="1313"/>
      <c r="CC51" s="1313"/>
      <c r="CD51" s="1313"/>
      <c r="CE51" s="1313"/>
      <c r="CF51" s="1313">
        <v>57.2</v>
      </c>
      <c r="CG51" s="1313"/>
      <c r="CH51" s="1313"/>
      <c r="CI51" s="1313"/>
      <c r="CJ51" s="1313"/>
      <c r="CK51" s="1313"/>
      <c r="CL51" s="1313"/>
      <c r="CM51" s="1313"/>
      <c r="CN51" s="1313">
        <v>52.4</v>
      </c>
      <c r="CO51" s="1313"/>
      <c r="CP51" s="1313"/>
      <c r="CQ51" s="1313"/>
      <c r="CR51" s="1313"/>
      <c r="CS51" s="1313"/>
      <c r="CT51" s="1313"/>
      <c r="CU51" s="1313"/>
      <c r="CV51" s="1313">
        <v>46.1</v>
      </c>
      <c r="CW51" s="1313"/>
      <c r="CX51" s="1313"/>
      <c r="CY51" s="1313"/>
      <c r="CZ51" s="1313"/>
      <c r="DA51" s="1313"/>
      <c r="DB51" s="1313"/>
      <c r="DC51" s="1313"/>
    </row>
    <row r="52" spans="1:109" ht="12.75" x14ac:dyDescent="0.25">
      <c r="B52" s="397"/>
      <c r="G52" s="1321"/>
      <c r="H52" s="1321"/>
      <c r="I52" s="1334"/>
      <c r="J52" s="1334"/>
      <c r="K52" s="1320"/>
      <c r="L52" s="1320"/>
      <c r="M52" s="1320"/>
      <c r="N52" s="1320"/>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2.75" x14ac:dyDescent="0.25">
      <c r="A53" s="405"/>
      <c r="B53" s="397"/>
      <c r="G53" s="1321"/>
      <c r="H53" s="1321"/>
      <c r="I53" s="1319"/>
      <c r="J53" s="1319"/>
      <c r="K53" s="1320"/>
      <c r="L53" s="1320"/>
      <c r="M53" s="1320"/>
      <c r="N53" s="1320"/>
      <c r="AM53" s="406"/>
      <c r="AN53" s="1316"/>
      <c r="AO53" s="1316"/>
      <c r="AP53" s="1316"/>
      <c r="AQ53" s="1316"/>
      <c r="AR53" s="1316"/>
      <c r="AS53" s="1316"/>
      <c r="AT53" s="1316"/>
      <c r="AU53" s="1316"/>
      <c r="AV53" s="1316"/>
      <c r="AW53" s="1316"/>
      <c r="AX53" s="1316"/>
      <c r="AY53" s="1316"/>
      <c r="AZ53" s="1316"/>
      <c r="BA53" s="1316"/>
      <c r="BB53" s="1316" t="s">
        <v>626</v>
      </c>
      <c r="BC53" s="1316"/>
      <c r="BD53" s="1316"/>
      <c r="BE53" s="1316"/>
      <c r="BF53" s="1316"/>
      <c r="BG53" s="1316"/>
      <c r="BH53" s="1316"/>
      <c r="BI53" s="1316"/>
      <c r="BJ53" s="1316"/>
      <c r="BK53" s="1316"/>
      <c r="BL53" s="1316"/>
      <c r="BM53" s="1316"/>
      <c r="BN53" s="1316"/>
      <c r="BO53" s="1316"/>
      <c r="BP53" s="1313">
        <v>67.7</v>
      </c>
      <c r="BQ53" s="1313"/>
      <c r="BR53" s="1313"/>
      <c r="BS53" s="1313"/>
      <c r="BT53" s="1313"/>
      <c r="BU53" s="1313"/>
      <c r="BV53" s="1313"/>
      <c r="BW53" s="1313"/>
      <c r="BX53" s="1313">
        <v>68.2</v>
      </c>
      <c r="BY53" s="1313"/>
      <c r="BZ53" s="1313"/>
      <c r="CA53" s="1313"/>
      <c r="CB53" s="1313"/>
      <c r="CC53" s="1313"/>
      <c r="CD53" s="1313"/>
      <c r="CE53" s="1313"/>
      <c r="CF53" s="1313">
        <v>69.599999999999994</v>
      </c>
      <c r="CG53" s="1313"/>
      <c r="CH53" s="1313"/>
      <c r="CI53" s="1313"/>
      <c r="CJ53" s="1313"/>
      <c r="CK53" s="1313"/>
      <c r="CL53" s="1313"/>
      <c r="CM53" s="1313"/>
      <c r="CN53" s="1313">
        <v>69.8</v>
      </c>
      <c r="CO53" s="1313"/>
      <c r="CP53" s="1313"/>
      <c r="CQ53" s="1313"/>
      <c r="CR53" s="1313"/>
      <c r="CS53" s="1313"/>
      <c r="CT53" s="1313"/>
      <c r="CU53" s="1313"/>
      <c r="CV53" s="1313">
        <v>70.400000000000006</v>
      </c>
      <c r="CW53" s="1313"/>
      <c r="CX53" s="1313"/>
      <c r="CY53" s="1313"/>
      <c r="CZ53" s="1313"/>
      <c r="DA53" s="1313"/>
      <c r="DB53" s="1313"/>
      <c r="DC53" s="1313"/>
    </row>
    <row r="54" spans="1:109" ht="12.75" x14ac:dyDescent="0.25">
      <c r="A54" s="405"/>
      <c r="B54" s="397"/>
      <c r="G54" s="1321"/>
      <c r="H54" s="1321"/>
      <c r="I54" s="1319"/>
      <c r="J54" s="1319"/>
      <c r="K54" s="1320"/>
      <c r="L54" s="1320"/>
      <c r="M54" s="1320"/>
      <c r="N54" s="1320"/>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2.75" x14ac:dyDescent="0.25">
      <c r="A55" s="405"/>
      <c r="B55" s="397"/>
      <c r="G55" s="1319"/>
      <c r="H55" s="1319"/>
      <c r="I55" s="1319"/>
      <c r="J55" s="1319"/>
      <c r="K55" s="1320"/>
      <c r="L55" s="1320"/>
      <c r="M55" s="1320"/>
      <c r="N55" s="1320"/>
      <c r="AN55" s="1318" t="s">
        <v>627</v>
      </c>
      <c r="AO55" s="1318"/>
      <c r="AP55" s="1318"/>
      <c r="AQ55" s="1318"/>
      <c r="AR55" s="1318"/>
      <c r="AS55" s="1318"/>
      <c r="AT55" s="1318"/>
      <c r="AU55" s="1318"/>
      <c r="AV55" s="1318"/>
      <c r="AW55" s="1318"/>
      <c r="AX55" s="1318"/>
      <c r="AY55" s="1318"/>
      <c r="AZ55" s="1318"/>
      <c r="BA55" s="1318"/>
      <c r="BB55" s="1316" t="s">
        <v>625</v>
      </c>
      <c r="BC55" s="1316"/>
      <c r="BD55" s="1316"/>
      <c r="BE55" s="1316"/>
      <c r="BF55" s="1316"/>
      <c r="BG55" s="1316"/>
      <c r="BH55" s="1316"/>
      <c r="BI55" s="1316"/>
      <c r="BJ55" s="1316"/>
      <c r="BK55" s="1316"/>
      <c r="BL55" s="1316"/>
      <c r="BM55" s="1316"/>
      <c r="BN55" s="1316"/>
      <c r="BO55" s="1316"/>
      <c r="BP55" s="1313">
        <v>38.9</v>
      </c>
      <c r="BQ55" s="1313"/>
      <c r="BR55" s="1313"/>
      <c r="BS55" s="1313"/>
      <c r="BT55" s="1313"/>
      <c r="BU55" s="1313"/>
      <c r="BV55" s="1313"/>
      <c r="BW55" s="1313"/>
      <c r="BX55" s="1313">
        <v>37.6</v>
      </c>
      <c r="BY55" s="1313"/>
      <c r="BZ55" s="1313"/>
      <c r="CA55" s="1313"/>
      <c r="CB55" s="1313"/>
      <c r="CC55" s="1313"/>
      <c r="CD55" s="1313"/>
      <c r="CE55" s="1313"/>
      <c r="CF55" s="1313">
        <v>34</v>
      </c>
      <c r="CG55" s="1313"/>
      <c r="CH55" s="1313"/>
      <c r="CI55" s="1313"/>
      <c r="CJ55" s="1313"/>
      <c r="CK55" s="1313"/>
      <c r="CL55" s="1313"/>
      <c r="CM55" s="1313"/>
      <c r="CN55" s="1313">
        <v>33.9</v>
      </c>
      <c r="CO55" s="1313"/>
      <c r="CP55" s="1313"/>
      <c r="CQ55" s="1313"/>
      <c r="CR55" s="1313"/>
      <c r="CS55" s="1313"/>
      <c r="CT55" s="1313"/>
      <c r="CU55" s="1313"/>
      <c r="CV55" s="1313">
        <v>31.5</v>
      </c>
      <c r="CW55" s="1313"/>
      <c r="CX55" s="1313"/>
      <c r="CY55" s="1313"/>
      <c r="CZ55" s="1313"/>
      <c r="DA55" s="1313"/>
      <c r="DB55" s="1313"/>
      <c r="DC55" s="1313"/>
    </row>
    <row r="56" spans="1:109" ht="12.75" x14ac:dyDescent="0.25">
      <c r="A56" s="405"/>
      <c r="B56" s="397"/>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2.75" x14ac:dyDescent="0.25">
      <c r="B57" s="409"/>
      <c r="G57" s="1319"/>
      <c r="H57" s="1319"/>
      <c r="I57" s="1314"/>
      <c r="J57" s="1314"/>
      <c r="K57" s="1320"/>
      <c r="L57" s="1320"/>
      <c r="M57" s="1320"/>
      <c r="N57" s="1320"/>
      <c r="AM57" s="390"/>
      <c r="AN57" s="1318"/>
      <c r="AO57" s="1318"/>
      <c r="AP57" s="1318"/>
      <c r="AQ57" s="1318"/>
      <c r="AR57" s="1318"/>
      <c r="AS57" s="1318"/>
      <c r="AT57" s="1318"/>
      <c r="AU57" s="1318"/>
      <c r="AV57" s="1318"/>
      <c r="AW57" s="1318"/>
      <c r="AX57" s="1318"/>
      <c r="AY57" s="1318"/>
      <c r="AZ57" s="1318"/>
      <c r="BA57" s="1318"/>
      <c r="BB57" s="1316" t="s">
        <v>626</v>
      </c>
      <c r="BC57" s="1316"/>
      <c r="BD57" s="1316"/>
      <c r="BE57" s="1316"/>
      <c r="BF57" s="1316"/>
      <c r="BG57" s="1316"/>
      <c r="BH57" s="1316"/>
      <c r="BI57" s="1316"/>
      <c r="BJ57" s="1316"/>
      <c r="BK57" s="1316"/>
      <c r="BL57" s="1316"/>
      <c r="BM57" s="1316"/>
      <c r="BN57" s="1316"/>
      <c r="BO57" s="1316"/>
      <c r="BP57" s="1313">
        <v>59.3</v>
      </c>
      <c r="BQ57" s="1313"/>
      <c r="BR57" s="1313"/>
      <c r="BS57" s="1313"/>
      <c r="BT57" s="1313"/>
      <c r="BU57" s="1313"/>
      <c r="BV57" s="1313"/>
      <c r="BW57" s="1313"/>
      <c r="BX57" s="1313">
        <v>60</v>
      </c>
      <c r="BY57" s="1313"/>
      <c r="BZ57" s="1313"/>
      <c r="CA57" s="1313"/>
      <c r="CB57" s="1313"/>
      <c r="CC57" s="1313"/>
      <c r="CD57" s="1313"/>
      <c r="CE57" s="1313"/>
      <c r="CF57" s="1313">
        <v>61.1</v>
      </c>
      <c r="CG57" s="1313"/>
      <c r="CH57" s="1313"/>
      <c r="CI57" s="1313"/>
      <c r="CJ57" s="1313"/>
      <c r="CK57" s="1313"/>
      <c r="CL57" s="1313"/>
      <c r="CM57" s="1313"/>
      <c r="CN57" s="1313">
        <v>61.9</v>
      </c>
      <c r="CO57" s="1313"/>
      <c r="CP57" s="1313"/>
      <c r="CQ57" s="1313"/>
      <c r="CR57" s="1313"/>
      <c r="CS57" s="1313"/>
      <c r="CT57" s="1313"/>
      <c r="CU57" s="1313"/>
      <c r="CV57" s="1313">
        <v>62.6</v>
      </c>
      <c r="CW57" s="1313"/>
      <c r="CX57" s="1313"/>
      <c r="CY57" s="1313"/>
      <c r="CZ57" s="1313"/>
      <c r="DA57" s="1313"/>
      <c r="DB57" s="1313"/>
      <c r="DC57" s="1313"/>
      <c r="DD57" s="410"/>
      <c r="DE57" s="409"/>
    </row>
    <row r="58" spans="1:109" s="405" customFormat="1" ht="12.75" x14ac:dyDescent="0.25">
      <c r="A58" s="390"/>
      <c r="B58" s="409"/>
      <c r="G58" s="1319"/>
      <c r="H58" s="1319"/>
      <c r="I58" s="1314"/>
      <c r="J58" s="1314"/>
      <c r="K58" s="1320"/>
      <c r="L58" s="1320"/>
      <c r="M58" s="1320"/>
      <c r="N58" s="1320"/>
      <c r="AM58" s="390"/>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2.75" x14ac:dyDescent="0.2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2.75" x14ac:dyDescent="0.2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2.75" x14ac:dyDescent="0.2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2.75" x14ac:dyDescent="0.2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149999999999999" x14ac:dyDescent="0.25">
      <c r="B63" s="416" t="s">
        <v>628</v>
      </c>
    </row>
    <row r="64" spans="1:109" ht="12.75" x14ac:dyDescent="0.25">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2.75" x14ac:dyDescent="0.25">
      <c r="B65" s="397"/>
      <c r="AN65" s="1325" t="s">
        <v>629</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ht="12.75" x14ac:dyDescent="0.25">
      <c r="B66" s="397"/>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ht="12.75" x14ac:dyDescent="0.25">
      <c r="B67" s="397"/>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ht="12.75" x14ac:dyDescent="0.25">
      <c r="B68" s="397"/>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ht="12.75" x14ac:dyDescent="0.25">
      <c r="B69" s="397"/>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ht="12.75" x14ac:dyDescent="0.2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2.75" x14ac:dyDescent="0.25">
      <c r="B71" s="397"/>
      <c r="G71" s="422"/>
      <c r="I71" s="423"/>
      <c r="J71" s="420"/>
      <c r="K71" s="420"/>
      <c r="L71" s="421"/>
      <c r="M71" s="420"/>
      <c r="N71" s="421"/>
      <c r="AM71" s="422"/>
      <c r="AN71" s="390" t="s">
        <v>623</v>
      </c>
    </row>
    <row r="72" spans="2:107" ht="12.75" x14ac:dyDescent="0.25">
      <c r="B72" s="397"/>
      <c r="G72" s="1319"/>
      <c r="H72" s="1319"/>
      <c r="I72" s="1319"/>
      <c r="J72" s="1319"/>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569</v>
      </c>
      <c r="BQ72" s="1318"/>
      <c r="BR72" s="1318"/>
      <c r="BS72" s="1318"/>
      <c r="BT72" s="1318"/>
      <c r="BU72" s="1318"/>
      <c r="BV72" s="1318"/>
      <c r="BW72" s="1318"/>
      <c r="BX72" s="1318" t="s">
        <v>570</v>
      </c>
      <c r="BY72" s="1318"/>
      <c r="BZ72" s="1318"/>
      <c r="CA72" s="1318"/>
      <c r="CB72" s="1318"/>
      <c r="CC72" s="1318"/>
      <c r="CD72" s="1318"/>
      <c r="CE72" s="1318"/>
      <c r="CF72" s="1318" t="s">
        <v>571</v>
      </c>
      <c r="CG72" s="1318"/>
      <c r="CH72" s="1318"/>
      <c r="CI72" s="1318"/>
      <c r="CJ72" s="1318"/>
      <c r="CK72" s="1318"/>
      <c r="CL72" s="1318"/>
      <c r="CM72" s="1318"/>
      <c r="CN72" s="1318" t="s">
        <v>572</v>
      </c>
      <c r="CO72" s="1318"/>
      <c r="CP72" s="1318"/>
      <c r="CQ72" s="1318"/>
      <c r="CR72" s="1318"/>
      <c r="CS72" s="1318"/>
      <c r="CT72" s="1318"/>
      <c r="CU72" s="1318"/>
      <c r="CV72" s="1318" t="s">
        <v>573</v>
      </c>
      <c r="CW72" s="1318"/>
      <c r="CX72" s="1318"/>
      <c r="CY72" s="1318"/>
      <c r="CZ72" s="1318"/>
      <c r="DA72" s="1318"/>
      <c r="DB72" s="1318"/>
      <c r="DC72" s="1318"/>
    </row>
    <row r="73" spans="2:107" ht="12.75" x14ac:dyDescent="0.25">
      <c r="B73" s="397"/>
      <c r="G73" s="1321"/>
      <c r="H73" s="1321"/>
      <c r="I73" s="1321"/>
      <c r="J73" s="1321"/>
      <c r="K73" s="1317"/>
      <c r="L73" s="1317"/>
      <c r="M73" s="1317"/>
      <c r="N73" s="1317"/>
      <c r="AM73" s="406"/>
      <c r="AN73" s="1316" t="s">
        <v>624</v>
      </c>
      <c r="AO73" s="1316"/>
      <c r="AP73" s="1316"/>
      <c r="AQ73" s="1316"/>
      <c r="AR73" s="1316"/>
      <c r="AS73" s="1316"/>
      <c r="AT73" s="1316"/>
      <c r="AU73" s="1316"/>
      <c r="AV73" s="1316"/>
      <c r="AW73" s="1316"/>
      <c r="AX73" s="1316"/>
      <c r="AY73" s="1316"/>
      <c r="AZ73" s="1316"/>
      <c r="BA73" s="1316"/>
      <c r="BB73" s="1316" t="s">
        <v>625</v>
      </c>
      <c r="BC73" s="1316"/>
      <c r="BD73" s="1316"/>
      <c r="BE73" s="1316"/>
      <c r="BF73" s="1316"/>
      <c r="BG73" s="1316"/>
      <c r="BH73" s="1316"/>
      <c r="BI73" s="1316"/>
      <c r="BJ73" s="1316"/>
      <c r="BK73" s="1316"/>
      <c r="BL73" s="1316"/>
      <c r="BM73" s="1316"/>
      <c r="BN73" s="1316"/>
      <c r="BO73" s="1316"/>
      <c r="BP73" s="1313">
        <v>62.9</v>
      </c>
      <c r="BQ73" s="1313"/>
      <c r="BR73" s="1313"/>
      <c r="BS73" s="1313"/>
      <c r="BT73" s="1313"/>
      <c r="BU73" s="1313"/>
      <c r="BV73" s="1313"/>
      <c r="BW73" s="1313"/>
      <c r="BX73" s="1313">
        <v>61.1</v>
      </c>
      <c r="BY73" s="1313"/>
      <c r="BZ73" s="1313"/>
      <c r="CA73" s="1313"/>
      <c r="CB73" s="1313"/>
      <c r="CC73" s="1313"/>
      <c r="CD73" s="1313"/>
      <c r="CE73" s="1313"/>
      <c r="CF73" s="1313">
        <v>57.2</v>
      </c>
      <c r="CG73" s="1313"/>
      <c r="CH73" s="1313"/>
      <c r="CI73" s="1313"/>
      <c r="CJ73" s="1313"/>
      <c r="CK73" s="1313"/>
      <c r="CL73" s="1313"/>
      <c r="CM73" s="1313"/>
      <c r="CN73" s="1313">
        <v>52.4</v>
      </c>
      <c r="CO73" s="1313"/>
      <c r="CP73" s="1313"/>
      <c r="CQ73" s="1313"/>
      <c r="CR73" s="1313"/>
      <c r="CS73" s="1313"/>
      <c r="CT73" s="1313"/>
      <c r="CU73" s="1313"/>
      <c r="CV73" s="1313">
        <v>46.1</v>
      </c>
      <c r="CW73" s="1313"/>
      <c r="CX73" s="1313"/>
      <c r="CY73" s="1313"/>
      <c r="CZ73" s="1313"/>
      <c r="DA73" s="1313"/>
      <c r="DB73" s="1313"/>
      <c r="DC73" s="1313"/>
    </row>
    <row r="74" spans="2:107" ht="12.75" x14ac:dyDescent="0.25">
      <c r="B74" s="397"/>
      <c r="G74" s="1321"/>
      <c r="H74" s="1321"/>
      <c r="I74" s="1321"/>
      <c r="J74" s="1321"/>
      <c r="K74" s="1317"/>
      <c r="L74" s="1317"/>
      <c r="M74" s="1317"/>
      <c r="N74" s="1317"/>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2.75" x14ac:dyDescent="0.25">
      <c r="B75" s="397"/>
      <c r="G75" s="1321"/>
      <c r="H75" s="1321"/>
      <c r="I75" s="1319"/>
      <c r="J75" s="1319"/>
      <c r="K75" s="1320"/>
      <c r="L75" s="1320"/>
      <c r="M75" s="1320"/>
      <c r="N75" s="1320"/>
      <c r="AM75" s="406"/>
      <c r="AN75" s="1316"/>
      <c r="AO75" s="1316"/>
      <c r="AP75" s="1316"/>
      <c r="AQ75" s="1316"/>
      <c r="AR75" s="1316"/>
      <c r="AS75" s="1316"/>
      <c r="AT75" s="1316"/>
      <c r="AU75" s="1316"/>
      <c r="AV75" s="1316"/>
      <c r="AW75" s="1316"/>
      <c r="AX75" s="1316"/>
      <c r="AY75" s="1316"/>
      <c r="AZ75" s="1316"/>
      <c r="BA75" s="1316"/>
      <c r="BB75" s="1316" t="s">
        <v>630</v>
      </c>
      <c r="BC75" s="1316"/>
      <c r="BD75" s="1316"/>
      <c r="BE75" s="1316"/>
      <c r="BF75" s="1316"/>
      <c r="BG75" s="1316"/>
      <c r="BH75" s="1316"/>
      <c r="BI75" s="1316"/>
      <c r="BJ75" s="1316"/>
      <c r="BK75" s="1316"/>
      <c r="BL75" s="1316"/>
      <c r="BM75" s="1316"/>
      <c r="BN75" s="1316"/>
      <c r="BO75" s="1316"/>
      <c r="BP75" s="1313">
        <v>7.5</v>
      </c>
      <c r="BQ75" s="1313"/>
      <c r="BR75" s="1313"/>
      <c r="BS75" s="1313"/>
      <c r="BT75" s="1313"/>
      <c r="BU75" s="1313"/>
      <c r="BV75" s="1313"/>
      <c r="BW75" s="1313"/>
      <c r="BX75" s="1313">
        <v>7.9</v>
      </c>
      <c r="BY75" s="1313"/>
      <c r="BZ75" s="1313"/>
      <c r="CA75" s="1313"/>
      <c r="CB75" s="1313"/>
      <c r="CC75" s="1313"/>
      <c r="CD75" s="1313"/>
      <c r="CE75" s="1313"/>
      <c r="CF75" s="1313">
        <v>8.1</v>
      </c>
      <c r="CG75" s="1313"/>
      <c r="CH75" s="1313"/>
      <c r="CI75" s="1313"/>
      <c r="CJ75" s="1313"/>
      <c r="CK75" s="1313"/>
      <c r="CL75" s="1313"/>
      <c r="CM75" s="1313"/>
      <c r="CN75" s="1313">
        <v>7.3</v>
      </c>
      <c r="CO75" s="1313"/>
      <c r="CP75" s="1313"/>
      <c r="CQ75" s="1313"/>
      <c r="CR75" s="1313"/>
      <c r="CS75" s="1313"/>
      <c r="CT75" s="1313"/>
      <c r="CU75" s="1313"/>
      <c r="CV75" s="1313">
        <v>6.4</v>
      </c>
      <c r="CW75" s="1313"/>
      <c r="CX75" s="1313"/>
      <c r="CY75" s="1313"/>
      <c r="CZ75" s="1313"/>
      <c r="DA75" s="1313"/>
      <c r="DB75" s="1313"/>
      <c r="DC75" s="1313"/>
    </row>
    <row r="76" spans="2:107" ht="12.75" x14ac:dyDescent="0.25">
      <c r="B76" s="397"/>
      <c r="G76" s="1321"/>
      <c r="H76" s="1321"/>
      <c r="I76" s="1319"/>
      <c r="J76" s="1319"/>
      <c r="K76" s="1320"/>
      <c r="L76" s="1320"/>
      <c r="M76" s="1320"/>
      <c r="N76" s="1320"/>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2.75" x14ac:dyDescent="0.25">
      <c r="B77" s="397"/>
      <c r="G77" s="1319"/>
      <c r="H77" s="1319"/>
      <c r="I77" s="1319"/>
      <c r="J77" s="1319"/>
      <c r="K77" s="1317"/>
      <c r="L77" s="1317"/>
      <c r="M77" s="1317"/>
      <c r="N77" s="1317"/>
      <c r="AN77" s="1318" t="s">
        <v>627</v>
      </c>
      <c r="AO77" s="1318"/>
      <c r="AP77" s="1318"/>
      <c r="AQ77" s="1318"/>
      <c r="AR77" s="1318"/>
      <c r="AS77" s="1318"/>
      <c r="AT77" s="1318"/>
      <c r="AU77" s="1318"/>
      <c r="AV77" s="1318"/>
      <c r="AW77" s="1318"/>
      <c r="AX77" s="1318"/>
      <c r="AY77" s="1318"/>
      <c r="AZ77" s="1318"/>
      <c r="BA77" s="1318"/>
      <c r="BB77" s="1316" t="s">
        <v>625</v>
      </c>
      <c r="BC77" s="1316"/>
      <c r="BD77" s="1316"/>
      <c r="BE77" s="1316"/>
      <c r="BF77" s="1316"/>
      <c r="BG77" s="1316"/>
      <c r="BH77" s="1316"/>
      <c r="BI77" s="1316"/>
      <c r="BJ77" s="1316"/>
      <c r="BK77" s="1316"/>
      <c r="BL77" s="1316"/>
      <c r="BM77" s="1316"/>
      <c r="BN77" s="1316"/>
      <c r="BO77" s="1316"/>
      <c r="BP77" s="1313">
        <v>38.9</v>
      </c>
      <c r="BQ77" s="1313"/>
      <c r="BR77" s="1313"/>
      <c r="BS77" s="1313"/>
      <c r="BT77" s="1313"/>
      <c r="BU77" s="1313"/>
      <c r="BV77" s="1313"/>
      <c r="BW77" s="1313"/>
      <c r="BX77" s="1313">
        <v>37.6</v>
      </c>
      <c r="BY77" s="1313"/>
      <c r="BZ77" s="1313"/>
      <c r="CA77" s="1313"/>
      <c r="CB77" s="1313"/>
      <c r="CC77" s="1313"/>
      <c r="CD77" s="1313"/>
      <c r="CE77" s="1313"/>
      <c r="CF77" s="1313">
        <v>34</v>
      </c>
      <c r="CG77" s="1313"/>
      <c r="CH77" s="1313"/>
      <c r="CI77" s="1313"/>
      <c r="CJ77" s="1313"/>
      <c r="CK77" s="1313"/>
      <c r="CL77" s="1313"/>
      <c r="CM77" s="1313"/>
      <c r="CN77" s="1313">
        <v>33.9</v>
      </c>
      <c r="CO77" s="1313"/>
      <c r="CP77" s="1313"/>
      <c r="CQ77" s="1313"/>
      <c r="CR77" s="1313"/>
      <c r="CS77" s="1313"/>
      <c r="CT77" s="1313"/>
      <c r="CU77" s="1313"/>
      <c r="CV77" s="1313">
        <v>31.5</v>
      </c>
      <c r="CW77" s="1313"/>
      <c r="CX77" s="1313"/>
      <c r="CY77" s="1313"/>
      <c r="CZ77" s="1313"/>
      <c r="DA77" s="1313"/>
      <c r="DB77" s="1313"/>
      <c r="DC77" s="1313"/>
    </row>
    <row r="78" spans="2:107" ht="12.75" x14ac:dyDescent="0.25">
      <c r="B78" s="397"/>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2.75" x14ac:dyDescent="0.25">
      <c r="B79" s="397"/>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630</v>
      </c>
      <c r="BC79" s="1316"/>
      <c r="BD79" s="1316"/>
      <c r="BE79" s="1316"/>
      <c r="BF79" s="1316"/>
      <c r="BG79" s="1316"/>
      <c r="BH79" s="1316"/>
      <c r="BI79" s="1316"/>
      <c r="BJ79" s="1316"/>
      <c r="BK79" s="1316"/>
      <c r="BL79" s="1316"/>
      <c r="BM79" s="1316"/>
      <c r="BN79" s="1316"/>
      <c r="BO79" s="1316"/>
      <c r="BP79" s="1313">
        <v>6.4</v>
      </c>
      <c r="BQ79" s="1313"/>
      <c r="BR79" s="1313"/>
      <c r="BS79" s="1313"/>
      <c r="BT79" s="1313"/>
      <c r="BU79" s="1313"/>
      <c r="BV79" s="1313"/>
      <c r="BW79" s="1313"/>
      <c r="BX79" s="1313">
        <v>6.1</v>
      </c>
      <c r="BY79" s="1313"/>
      <c r="BZ79" s="1313"/>
      <c r="CA79" s="1313"/>
      <c r="CB79" s="1313"/>
      <c r="CC79" s="1313"/>
      <c r="CD79" s="1313"/>
      <c r="CE79" s="1313"/>
      <c r="CF79" s="1313">
        <v>5.9</v>
      </c>
      <c r="CG79" s="1313"/>
      <c r="CH79" s="1313"/>
      <c r="CI79" s="1313"/>
      <c r="CJ79" s="1313"/>
      <c r="CK79" s="1313"/>
      <c r="CL79" s="1313"/>
      <c r="CM79" s="1313"/>
      <c r="CN79" s="1313">
        <v>5.7</v>
      </c>
      <c r="CO79" s="1313"/>
      <c r="CP79" s="1313"/>
      <c r="CQ79" s="1313"/>
      <c r="CR79" s="1313"/>
      <c r="CS79" s="1313"/>
      <c r="CT79" s="1313"/>
      <c r="CU79" s="1313"/>
      <c r="CV79" s="1313">
        <v>5.4</v>
      </c>
      <c r="CW79" s="1313"/>
      <c r="CX79" s="1313"/>
      <c r="CY79" s="1313"/>
      <c r="CZ79" s="1313"/>
      <c r="DA79" s="1313"/>
      <c r="DB79" s="1313"/>
      <c r="DC79" s="1313"/>
    </row>
    <row r="80" spans="2:107" ht="12.75" x14ac:dyDescent="0.25">
      <c r="B80" s="397"/>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2.75" x14ac:dyDescent="0.25">
      <c r="B81" s="397"/>
    </row>
    <row r="82" spans="2:109" ht="16.149999999999999" x14ac:dyDescent="0.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2.75" x14ac:dyDescent="0.2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2.75" x14ac:dyDescent="0.25">
      <c r="DD84" s="390"/>
      <c r="DE84" s="390"/>
    </row>
    <row r="85" spans="2:109" ht="12.75" x14ac:dyDescent="0.25">
      <c r="DD85" s="390"/>
      <c r="DE85" s="390"/>
    </row>
    <row r="86" spans="2:109" ht="12.75" hidden="1" x14ac:dyDescent="0.25">
      <c r="DD86" s="390"/>
      <c r="DE86" s="390"/>
    </row>
    <row r="87" spans="2:109" ht="12.75" hidden="1" x14ac:dyDescent="0.25">
      <c r="K87" s="425"/>
      <c r="AQ87" s="425"/>
      <c r="BC87" s="425"/>
      <c r="BO87" s="425"/>
      <c r="CA87" s="425"/>
      <c r="CM87" s="425"/>
      <c r="CY87" s="425"/>
      <c r="DD87" s="390"/>
      <c r="DE87" s="390"/>
    </row>
    <row r="88" spans="2:109" ht="12.75" hidden="1" x14ac:dyDescent="0.25">
      <c r="DD88" s="390"/>
      <c r="DE88" s="390"/>
    </row>
    <row r="89" spans="2:109" ht="12.75" hidden="1" x14ac:dyDescent="0.25">
      <c r="DD89" s="390"/>
      <c r="DE89" s="390"/>
    </row>
    <row r="90" spans="2:109" ht="12.75" hidden="1" x14ac:dyDescent="0.25">
      <c r="DD90" s="390"/>
      <c r="DE90" s="390"/>
    </row>
    <row r="91" spans="2:109" ht="12.75" hidden="1" x14ac:dyDescent="0.25">
      <c r="DD91" s="390"/>
      <c r="DE91" s="390"/>
    </row>
    <row r="92" spans="2:109" ht="13.5" hidden="1" customHeight="1" x14ac:dyDescent="0.25">
      <c r="DD92" s="390"/>
      <c r="DE92" s="390"/>
    </row>
    <row r="93" spans="2:109" ht="13.5" hidden="1" customHeight="1" x14ac:dyDescent="0.25">
      <c r="DD93" s="390"/>
      <c r="DE93" s="390"/>
    </row>
    <row r="94" spans="2:109" ht="13.5" hidden="1" customHeight="1" x14ac:dyDescent="0.25">
      <c r="DD94" s="390"/>
      <c r="DE94" s="390"/>
    </row>
    <row r="95" spans="2:109" ht="13.5" hidden="1" customHeight="1" x14ac:dyDescent="0.25">
      <c r="DD95" s="390"/>
      <c r="DE95" s="390"/>
    </row>
    <row r="96" spans="2:109" ht="13.5" hidden="1" customHeight="1" x14ac:dyDescent="0.25">
      <c r="DD96" s="390"/>
      <c r="DE96" s="390"/>
    </row>
    <row r="97" s="390" customFormat="1" ht="13.5" hidden="1" customHeight="1" x14ac:dyDescent="0.25"/>
    <row r="98" s="390" customFormat="1" ht="13.5" hidden="1" customHeight="1" x14ac:dyDescent="0.25"/>
    <row r="99" s="390" customFormat="1" ht="13.5" hidden="1" customHeight="1" x14ac:dyDescent="0.25"/>
    <row r="100" s="390" customFormat="1" ht="13.5" hidden="1" customHeight="1" x14ac:dyDescent="0.25"/>
    <row r="101" s="390" customFormat="1" ht="13.5" hidden="1" customHeight="1" x14ac:dyDescent="0.25"/>
    <row r="102" s="390" customFormat="1" ht="13.5" hidden="1" customHeight="1" x14ac:dyDescent="0.25"/>
    <row r="103" s="390" customFormat="1" ht="13.5" hidden="1" customHeight="1" x14ac:dyDescent="0.25"/>
    <row r="104" s="390" customFormat="1" ht="13.5" hidden="1" customHeight="1" x14ac:dyDescent="0.25"/>
    <row r="105" s="390" customFormat="1" ht="13.5" hidden="1" customHeight="1" x14ac:dyDescent="0.25"/>
    <row r="106" s="390" customFormat="1" ht="13.5" hidden="1" customHeight="1" x14ac:dyDescent="0.25"/>
    <row r="107" s="390" customFormat="1" ht="13.5" hidden="1" customHeight="1" x14ac:dyDescent="0.25"/>
    <row r="108" s="390" customFormat="1" ht="13.5" hidden="1" customHeight="1" x14ac:dyDescent="0.25"/>
    <row r="109" s="390" customFormat="1" ht="13.5" hidden="1" customHeight="1" x14ac:dyDescent="0.25"/>
    <row r="110" s="390" customFormat="1" ht="13.5" hidden="1" customHeight="1" x14ac:dyDescent="0.25"/>
    <row r="111" s="390" customFormat="1" ht="13.5" hidden="1" customHeight="1" x14ac:dyDescent="0.25"/>
    <row r="112" s="390" customFormat="1" ht="13.5" hidden="1" customHeight="1" x14ac:dyDescent="0.25"/>
    <row r="113" s="390" customFormat="1" ht="13.5" hidden="1" customHeight="1" x14ac:dyDescent="0.25"/>
    <row r="114" s="390" customFormat="1" ht="13.5" hidden="1" customHeight="1" x14ac:dyDescent="0.25"/>
    <row r="115" s="390" customFormat="1" ht="13.5" hidden="1" customHeight="1" x14ac:dyDescent="0.25"/>
    <row r="116" s="390" customFormat="1" ht="13.5" hidden="1" customHeight="1" x14ac:dyDescent="0.25"/>
    <row r="117" s="390" customFormat="1" ht="13.5" hidden="1" customHeight="1" x14ac:dyDescent="0.25"/>
    <row r="118" s="390" customFormat="1" ht="13.5" hidden="1" customHeight="1" x14ac:dyDescent="0.25"/>
    <row r="119" s="390" customFormat="1" ht="13.5" hidden="1" customHeight="1" x14ac:dyDescent="0.25"/>
    <row r="120" s="390" customFormat="1" ht="13.5" hidden="1" customHeight="1" x14ac:dyDescent="0.25"/>
    <row r="121" s="390" customFormat="1" ht="13.5" hidden="1" customHeight="1" x14ac:dyDescent="0.25"/>
    <row r="122" s="390" customFormat="1" ht="13.5" hidden="1" customHeight="1" x14ac:dyDescent="0.25"/>
    <row r="123" s="390" customFormat="1" ht="13.5" hidden="1" customHeight="1" x14ac:dyDescent="0.25"/>
    <row r="124" s="390" customFormat="1" ht="13.5" hidden="1" customHeight="1" x14ac:dyDescent="0.25"/>
    <row r="125" s="390" customFormat="1" ht="13.5" hidden="1" customHeight="1" x14ac:dyDescent="0.25"/>
    <row r="126" s="390" customFormat="1" ht="13.5" hidden="1" customHeight="1" x14ac:dyDescent="0.25"/>
    <row r="127" s="390" customFormat="1" ht="13.5" hidden="1" customHeight="1" x14ac:dyDescent="0.25"/>
    <row r="128" s="390" customFormat="1" ht="13.5" hidden="1" customHeight="1" x14ac:dyDescent="0.25"/>
    <row r="129" s="390" customFormat="1" ht="13.5" hidden="1" customHeight="1" x14ac:dyDescent="0.25"/>
    <row r="130" s="390" customFormat="1" ht="13.5" hidden="1" customHeight="1" x14ac:dyDescent="0.25"/>
    <row r="131" s="390" customFormat="1" ht="13.5" hidden="1" customHeight="1" x14ac:dyDescent="0.25"/>
    <row r="132" s="390" customFormat="1" ht="13.5" hidden="1" customHeight="1" x14ac:dyDescent="0.25"/>
    <row r="133" s="390" customFormat="1" ht="13.5" hidden="1" customHeight="1" x14ac:dyDescent="0.25"/>
    <row r="134" s="390" customFormat="1" ht="13.5" hidden="1" customHeight="1" x14ac:dyDescent="0.25"/>
    <row r="135" s="390" customFormat="1" ht="13.5" hidden="1" customHeight="1" x14ac:dyDescent="0.25"/>
    <row r="136" s="390" customFormat="1" ht="13.5" hidden="1" customHeight="1" x14ac:dyDescent="0.25"/>
    <row r="137" s="390" customFormat="1" ht="13.5" hidden="1" customHeight="1" x14ac:dyDescent="0.25"/>
    <row r="138" s="390" customFormat="1" ht="13.5" hidden="1" customHeight="1" x14ac:dyDescent="0.25"/>
    <row r="139" s="390" customFormat="1" ht="13.5" hidden="1" customHeight="1" x14ac:dyDescent="0.25"/>
    <row r="140" s="390" customFormat="1" ht="13.5" hidden="1" customHeight="1" x14ac:dyDescent="0.25"/>
    <row r="141" s="390" customFormat="1" ht="13.5" hidden="1" customHeight="1" x14ac:dyDescent="0.25"/>
    <row r="142" s="390" customFormat="1" ht="13.5" hidden="1" customHeight="1" x14ac:dyDescent="0.25"/>
    <row r="143" s="390" customFormat="1" ht="13.5" hidden="1" customHeight="1" x14ac:dyDescent="0.25"/>
    <row r="144" s="390" customFormat="1" ht="13.5" hidden="1" customHeight="1" x14ac:dyDescent="0.25"/>
    <row r="145" s="390" customFormat="1" ht="13.5" hidden="1" customHeight="1" x14ac:dyDescent="0.25"/>
    <row r="146" s="390" customFormat="1" ht="13.5" hidden="1" customHeight="1" x14ac:dyDescent="0.25"/>
    <row r="147" s="390" customFormat="1" ht="13.5" hidden="1" customHeight="1" x14ac:dyDescent="0.25"/>
    <row r="148" s="390" customFormat="1" ht="13.5" hidden="1" customHeight="1" x14ac:dyDescent="0.25"/>
    <row r="149" s="390" customFormat="1" ht="13.5" hidden="1" customHeight="1" x14ac:dyDescent="0.25"/>
    <row r="150" s="390" customFormat="1" ht="13.5" hidden="1" customHeight="1" x14ac:dyDescent="0.25"/>
    <row r="151" s="390" customFormat="1" ht="13.5" hidden="1" customHeight="1" x14ac:dyDescent="0.25"/>
    <row r="152" s="390" customFormat="1" ht="13.5" hidden="1" customHeight="1" x14ac:dyDescent="0.25"/>
    <row r="153" s="390" customFormat="1" ht="13.5" hidden="1" customHeight="1" x14ac:dyDescent="0.25"/>
    <row r="154" s="390" customFormat="1" ht="13.5" hidden="1" customHeight="1" x14ac:dyDescent="0.25"/>
    <row r="155" s="390" customFormat="1" ht="13.5" hidden="1" customHeight="1" x14ac:dyDescent="0.25"/>
    <row r="156" s="390" customFormat="1" ht="13.5" hidden="1" customHeight="1" x14ac:dyDescent="0.25"/>
    <row r="157" s="390" customFormat="1" ht="13.5" hidden="1" customHeight="1" x14ac:dyDescent="0.25"/>
    <row r="158" s="390" customFormat="1" ht="13.5" hidden="1" customHeight="1" x14ac:dyDescent="0.25"/>
    <row r="159" s="390" customFormat="1" ht="13.5" hidden="1" customHeight="1" x14ac:dyDescent="0.25"/>
    <row r="160" s="390" customFormat="1" ht="13.5" hidden="1" customHeight="1" x14ac:dyDescent="0.25"/>
  </sheetData>
  <sheetProtection algorithmName="SHA-512" hashValue="OB4IOg3nV3iHjYViASd7hkxuSmjL45TT224lEtDdgtuiWcLtuRdZDKTlS4uTb/ZzzUNXHCB1Orxx53IzkGtPxw==" saltValue="Rz5KAoIjdA4a/s7F2f7H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20DA2-3968-4DF7-A904-A3E5422EE6F1}">
  <sheetPr>
    <pageSetUpPr fitToPage="1"/>
  </sheetPr>
  <dimension ref="A1:DR125"/>
  <sheetViews>
    <sheetView showGridLines="0" topLeftCell="O95" zoomScaleNormal="100" zoomScaleSheetLayoutView="70" workbookViewId="0">
      <selection activeCell="AN65" sqref="AN65:DC69"/>
    </sheetView>
  </sheetViews>
  <sheetFormatPr defaultColWidth="0" defaultRowHeight="13.5" customHeight="1" zeroHeight="1" x14ac:dyDescent="0.25"/>
  <cols>
    <col min="1" max="34" width="2.46484375" style="293" customWidth="1"/>
    <col min="35" max="122" width="2.46484375" style="292" customWidth="1"/>
    <col min="123" max="16384" width="2.46484375" style="292" hidden="1"/>
  </cols>
  <sheetData>
    <row r="1" spans="1:34" ht="13.5" customHeight="1" x14ac:dyDescent="0.2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2.75" x14ac:dyDescent="0.25">
      <c r="S2" s="292"/>
      <c r="AH2" s="292"/>
    </row>
    <row r="3" spans="1:34" ht="12.75" x14ac:dyDescent="0.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2.75" x14ac:dyDescent="0.25"/>
    <row r="5" spans="1:34" ht="12.75" x14ac:dyDescent="0.25"/>
    <row r="6" spans="1:34" ht="12.75" x14ac:dyDescent="0.25"/>
    <row r="7" spans="1:34" ht="12.75" x14ac:dyDescent="0.25"/>
    <row r="8" spans="1:34" ht="12.75" x14ac:dyDescent="0.25"/>
    <row r="9" spans="1:34" ht="12.75" x14ac:dyDescent="0.25">
      <c r="AH9" s="292"/>
    </row>
    <row r="10" spans="1:34" ht="12.75" x14ac:dyDescent="0.25"/>
    <row r="11" spans="1:34" ht="12.75" x14ac:dyDescent="0.25"/>
    <row r="12" spans="1:34" ht="12.75" x14ac:dyDescent="0.25"/>
    <row r="13" spans="1:34" ht="12.75" x14ac:dyDescent="0.25"/>
    <row r="14" spans="1:34" ht="12.75" x14ac:dyDescent="0.25"/>
    <row r="15" spans="1:34" ht="12.75" x14ac:dyDescent="0.25"/>
    <row r="16" spans="1:34" ht="12.75" x14ac:dyDescent="0.25"/>
    <row r="17" spans="12:34" ht="12.75" x14ac:dyDescent="0.25">
      <c r="AH17" s="292"/>
    </row>
    <row r="18" spans="12:34" ht="12.75" x14ac:dyDescent="0.25"/>
    <row r="19" spans="12:34" ht="12.75" x14ac:dyDescent="0.25"/>
    <row r="20" spans="12:34" ht="12.75" x14ac:dyDescent="0.25">
      <c r="AH20" s="292"/>
    </row>
    <row r="21" spans="12:34" ht="12.75" x14ac:dyDescent="0.25">
      <c r="AH21" s="292"/>
    </row>
    <row r="22" spans="12:34" ht="12.75" x14ac:dyDescent="0.25"/>
    <row r="23" spans="12:34" ht="12.75" x14ac:dyDescent="0.25"/>
    <row r="24" spans="12:34" ht="12.75" x14ac:dyDescent="0.25">
      <c r="Q24" s="292"/>
    </row>
    <row r="25" spans="12:34" ht="12.75" x14ac:dyDescent="0.25"/>
    <row r="26" spans="12:34" ht="12.75" x14ac:dyDescent="0.25"/>
    <row r="27" spans="12:34" ht="12.75" x14ac:dyDescent="0.25"/>
    <row r="28" spans="12:34" ht="12.75" x14ac:dyDescent="0.25">
      <c r="O28" s="292"/>
      <c r="T28" s="292"/>
      <c r="AH28" s="292"/>
    </row>
    <row r="29" spans="12:34" ht="12.75" x14ac:dyDescent="0.25"/>
    <row r="30" spans="12:34" ht="12.75" x14ac:dyDescent="0.25"/>
    <row r="31" spans="12:34" ht="12.75" x14ac:dyDescent="0.25">
      <c r="Q31" s="292"/>
    </row>
    <row r="32" spans="12:34" ht="12.75" x14ac:dyDescent="0.25">
      <c r="L32" s="292"/>
    </row>
    <row r="33" spans="2:34" ht="12.75" x14ac:dyDescent="0.25">
      <c r="C33" s="292"/>
      <c r="E33" s="292"/>
      <c r="G33" s="292"/>
      <c r="I33" s="292"/>
      <c r="X33" s="292"/>
    </row>
    <row r="34" spans="2:34" ht="12.75" x14ac:dyDescent="0.25">
      <c r="B34" s="292"/>
      <c r="P34" s="292"/>
      <c r="R34" s="292"/>
      <c r="T34" s="292"/>
    </row>
    <row r="35" spans="2:34" ht="12.75" x14ac:dyDescent="0.25">
      <c r="D35" s="292"/>
      <c r="W35" s="292"/>
      <c r="AC35" s="292"/>
      <c r="AD35" s="292"/>
      <c r="AE35" s="292"/>
      <c r="AF35" s="292"/>
      <c r="AG35" s="292"/>
      <c r="AH35" s="292"/>
    </row>
    <row r="36" spans="2:34" ht="12.75" x14ac:dyDescent="0.25">
      <c r="H36" s="292"/>
      <c r="J36" s="292"/>
      <c r="K36" s="292"/>
      <c r="M36" s="292"/>
      <c r="Y36" s="292"/>
      <c r="Z36" s="292"/>
      <c r="AA36" s="292"/>
      <c r="AB36" s="292"/>
      <c r="AC36" s="292"/>
      <c r="AD36" s="292"/>
      <c r="AE36" s="292"/>
      <c r="AF36" s="292"/>
      <c r="AG36" s="292"/>
      <c r="AH36" s="292"/>
    </row>
    <row r="37" spans="2:34" ht="12.75" x14ac:dyDescent="0.25">
      <c r="AH37" s="292"/>
    </row>
    <row r="38" spans="2:34" ht="12.75" x14ac:dyDescent="0.25">
      <c r="AG38" s="292"/>
      <c r="AH38" s="292"/>
    </row>
    <row r="39" spans="2:34" ht="12.75" x14ac:dyDescent="0.25"/>
    <row r="40" spans="2:34" ht="12.75" x14ac:dyDescent="0.25">
      <c r="X40" s="292"/>
    </row>
    <row r="41" spans="2:34" ht="12.75" x14ac:dyDescent="0.25">
      <c r="R41" s="292"/>
    </row>
    <row r="42" spans="2:34" ht="12.75" x14ac:dyDescent="0.25">
      <c r="W42" s="292"/>
    </row>
    <row r="43" spans="2:34" ht="12.75" x14ac:dyDescent="0.25">
      <c r="Y43" s="292"/>
      <c r="Z43" s="292"/>
      <c r="AA43" s="292"/>
      <c r="AB43" s="292"/>
      <c r="AC43" s="292"/>
      <c r="AD43" s="292"/>
      <c r="AE43" s="292"/>
      <c r="AF43" s="292"/>
      <c r="AG43" s="292"/>
      <c r="AH43" s="292"/>
    </row>
    <row r="44" spans="2:34" ht="12.75" x14ac:dyDescent="0.25">
      <c r="AH44" s="292"/>
    </row>
    <row r="45" spans="2:34" ht="12.75" x14ac:dyDescent="0.25">
      <c r="X45" s="292"/>
    </row>
    <row r="46" spans="2:34" ht="12.75" x14ac:dyDescent="0.25"/>
    <row r="47" spans="2:34" ht="12.75" x14ac:dyDescent="0.25"/>
    <row r="48" spans="2:34" ht="12.75" x14ac:dyDescent="0.25">
      <c r="W48" s="292"/>
      <c r="Y48" s="292"/>
      <c r="Z48" s="292"/>
      <c r="AA48" s="292"/>
      <c r="AB48" s="292"/>
      <c r="AC48" s="292"/>
      <c r="AD48" s="292"/>
      <c r="AE48" s="292"/>
      <c r="AF48" s="292"/>
      <c r="AG48" s="292"/>
      <c r="AH48" s="292"/>
    </row>
    <row r="49" spans="28:34" ht="12.75" x14ac:dyDescent="0.25"/>
    <row r="50" spans="28:34" ht="12.75" x14ac:dyDescent="0.25">
      <c r="AE50" s="292"/>
      <c r="AF50" s="292"/>
      <c r="AG50" s="292"/>
      <c r="AH50" s="292"/>
    </row>
    <row r="51" spans="28:34" ht="12.75" x14ac:dyDescent="0.25">
      <c r="AC51" s="292"/>
      <c r="AD51" s="292"/>
      <c r="AE51" s="292"/>
      <c r="AF51" s="292"/>
      <c r="AG51" s="292"/>
      <c r="AH51" s="292"/>
    </row>
    <row r="52" spans="28:34" ht="12.75" x14ac:dyDescent="0.25"/>
    <row r="53" spans="28:34" ht="12.75" x14ac:dyDescent="0.25">
      <c r="AF53" s="292"/>
      <c r="AG53" s="292"/>
      <c r="AH53" s="292"/>
    </row>
    <row r="54" spans="28:34" ht="12.75" x14ac:dyDescent="0.25">
      <c r="AH54" s="292"/>
    </row>
    <row r="55" spans="28:34" ht="12.75" x14ac:dyDescent="0.25"/>
    <row r="56" spans="28:34" ht="12.75" x14ac:dyDescent="0.25">
      <c r="AB56" s="292"/>
      <c r="AC56" s="292"/>
      <c r="AD56" s="292"/>
      <c r="AE56" s="292"/>
      <c r="AF56" s="292"/>
      <c r="AG56" s="292"/>
      <c r="AH56" s="292"/>
    </row>
    <row r="57" spans="28:34" ht="12.75" x14ac:dyDescent="0.25">
      <c r="AH57" s="292"/>
    </row>
    <row r="58" spans="28:34" ht="12.75" x14ac:dyDescent="0.25">
      <c r="AH58" s="292"/>
    </row>
    <row r="59" spans="28:34" ht="12.75" x14ac:dyDescent="0.25"/>
    <row r="60" spans="28:34" ht="12.75" x14ac:dyDescent="0.25"/>
    <row r="61" spans="28:34" ht="12.75" x14ac:dyDescent="0.25"/>
    <row r="62" spans="28:34" ht="12.75" x14ac:dyDescent="0.25"/>
    <row r="63" spans="28:34" ht="12.75" x14ac:dyDescent="0.25">
      <c r="AH63" s="292"/>
    </row>
    <row r="64" spans="28:34" ht="12.75" x14ac:dyDescent="0.25">
      <c r="AG64" s="292"/>
      <c r="AH64" s="292"/>
    </row>
    <row r="65" spans="28:34" ht="12.75" x14ac:dyDescent="0.25"/>
    <row r="66" spans="28:34" ht="12.75" x14ac:dyDescent="0.25"/>
    <row r="67" spans="28:34" ht="12.75" x14ac:dyDescent="0.25"/>
    <row r="68" spans="28:34" ht="12.75" x14ac:dyDescent="0.25">
      <c r="AB68" s="292"/>
      <c r="AC68" s="292"/>
      <c r="AD68" s="292"/>
      <c r="AE68" s="292"/>
      <c r="AF68" s="292"/>
      <c r="AG68" s="292"/>
      <c r="AH68" s="292"/>
    </row>
    <row r="69" spans="28:34" ht="12.75" x14ac:dyDescent="0.25">
      <c r="AF69" s="292"/>
      <c r="AG69" s="292"/>
      <c r="AH69" s="292"/>
    </row>
    <row r="70" spans="28:34" ht="12.75" x14ac:dyDescent="0.25"/>
    <row r="71" spans="28:34" ht="12.75" x14ac:dyDescent="0.25"/>
    <row r="72" spans="28:34" ht="12.75" x14ac:dyDescent="0.25"/>
    <row r="73" spans="28:34" ht="12.75" x14ac:dyDescent="0.25"/>
    <row r="74" spans="28:34" ht="12.75" x14ac:dyDescent="0.25"/>
    <row r="75" spans="28:34" ht="12.75" x14ac:dyDescent="0.25">
      <c r="AH75" s="292"/>
    </row>
    <row r="76" spans="28:34" ht="12.75" x14ac:dyDescent="0.25">
      <c r="AF76" s="292"/>
      <c r="AG76" s="292"/>
      <c r="AH76" s="292"/>
    </row>
    <row r="77" spans="28:34" ht="12.75" x14ac:dyDescent="0.25">
      <c r="AG77" s="292"/>
      <c r="AH77" s="292"/>
    </row>
    <row r="78" spans="28:34" ht="12.75" x14ac:dyDescent="0.25"/>
    <row r="79" spans="28:34" ht="12.75" x14ac:dyDescent="0.25"/>
    <row r="80" spans="28:34" ht="12.75" x14ac:dyDescent="0.25"/>
    <row r="81" spans="25:34" ht="12.75" x14ac:dyDescent="0.25"/>
    <row r="82" spans="25:34" ht="12.75" x14ac:dyDescent="0.25">
      <c r="Y82" s="292"/>
    </row>
    <row r="83" spans="25:34" ht="12.75" x14ac:dyDescent="0.25">
      <c r="Y83" s="292"/>
      <c r="Z83" s="292"/>
      <c r="AA83" s="292"/>
      <c r="AB83" s="292"/>
      <c r="AC83" s="292"/>
      <c r="AD83" s="292"/>
      <c r="AE83" s="292"/>
      <c r="AF83" s="292"/>
      <c r="AG83" s="292"/>
      <c r="AH83" s="292"/>
    </row>
    <row r="84" spans="25:34" ht="12.75" x14ac:dyDescent="0.25"/>
    <row r="85" spans="25:34" ht="12.75" x14ac:dyDescent="0.25"/>
    <row r="86" spans="25:34" ht="12.75" x14ac:dyDescent="0.25"/>
    <row r="87" spans="25:34" ht="12.75" x14ac:dyDescent="0.25"/>
    <row r="88" spans="25:34" ht="12.75" x14ac:dyDescent="0.25">
      <c r="AH88" s="292"/>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92"/>
      <c r="AG94" s="292"/>
      <c r="AH94" s="292"/>
    </row>
    <row r="95" spans="25:34" ht="13.5" customHeight="1" x14ac:dyDescent="0.25">
      <c r="AH95" s="292"/>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92"/>
    </row>
    <row r="102" spans="33:34" ht="13.5" customHeight="1" x14ac:dyDescent="0.25"/>
    <row r="103" spans="33:34" ht="13.5" customHeight="1" x14ac:dyDescent="0.25"/>
    <row r="104" spans="33:34" ht="13.5" customHeight="1" x14ac:dyDescent="0.25">
      <c r="AG104" s="292"/>
      <c r="AH104" s="292"/>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92"/>
    </row>
    <row r="117" spans="34:122" ht="13.5" customHeight="1" x14ac:dyDescent="0.25"/>
    <row r="118" spans="34:122" ht="13.5" customHeight="1" x14ac:dyDescent="0.25"/>
    <row r="119" spans="34:122" ht="13.5" customHeight="1" x14ac:dyDescent="0.25"/>
    <row r="120" spans="34:122" ht="13.5" customHeight="1" x14ac:dyDescent="0.25">
      <c r="AH120" s="292"/>
    </row>
    <row r="121" spans="34:122" ht="13.5" customHeight="1" x14ac:dyDescent="0.25">
      <c r="AH121" s="292"/>
    </row>
    <row r="122" spans="34:122" ht="13.5" customHeight="1" x14ac:dyDescent="0.25"/>
    <row r="123" spans="34:122" ht="13.5" customHeight="1" x14ac:dyDescent="0.25"/>
    <row r="124" spans="34:122" ht="13.5" customHeight="1" x14ac:dyDescent="0.25"/>
    <row r="125" spans="34:122" ht="13.5" customHeight="1" x14ac:dyDescent="0.25">
      <c r="DR125" s="292" t="s">
        <v>516</v>
      </c>
    </row>
  </sheetData>
  <sheetProtection algorithmName="SHA-512" hashValue="hr6mNjCxDcLpKvjESwK4EG3l9EUUb/RC5RmlkAh9yjaCPgD0qe8BiDcD7Sgi4zkb3sTTZox1L+HPC0XOF6xV9w==" saltValue="KhLqrEMAvQ5oCc19AcmUU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02E33-87F7-4C1A-AD58-0AA5DF0398DE}">
  <sheetPr>
    <pageSetUpPr fitToPage="1"/>
  </sheetPr>
  <dimension ref="A1:DR125"/>
  <sheetViews>
    <sheetView showGridLines="0" topLeftCell="A84" zoomScale="70" zoomScaleNormal="70" zoomScaleSheetLayoutView="55" workbookViewId="0">
      <selection activeCell="AN65" sqref="AN65:DC69"/>
    </sheetView>
  </sheetViews>
  <sheetFormatPr defaultColWidth="0" defaultRowHeight="13.5" customHeight="1" zeroHeight="1" x14ac:dyDescent="0.25"/>
  <cols>
    <col min="1" max="34" width="2.46484375" style="293" customWidth="1"/>
    <col min="35" max="122" width="2.46484375" style="292" customWidth="1"/>
    <col min="123" max="16384" width="2.46484375" style="292" hidden="1"/>
  </cols>
  <sheetData>
    <row r="1" spans="2:34" ht="13.5" customHeight="1" x14ac:dyDescent="0.2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2.75" x14ac:dyDescent="0.25">
      <c r="S2" s="292"/>
      <c r="AH2" s="292"/>
    </row>
    <row r="3" spans="2:34" ht="12.75" x14ac:dyDescent="0.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2.75" x14ac:dyDescent="0.25"/>
    <row r="5" spans="2:34" ht="12.75" x14ac:dyDescent="0.25"/>
    <row r="6" spans="2:34" ht="12.75" x14ac:dyDescent="0.25"/>
    <row r="7" spans="2:34" ht="12.75" x14ac:dyDescent="0.25"/>
    <row r="8" spans="2:34" ht="12.75" x14ac:dyDescent="0.25"/>
    <row r="9" spans="2:34" ht="12.75" x14ac:dyDescent="0.25">
      <c r="AH9" s="292"/>
    </row>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12:34" ht="12.75" x14ac:dyDescent="0.25">
      <c r="AH17" s="292"/>
    </row>
    <row r="18" spans="12:34" ht="12.75" x14ac:dyDescent="0.25"/>
    <row r="19" spans="12:34" ht="12.75" x14ac:dyDescent="0.25"/>
    <row r="20" spans="12:34" ht="12.75" x14ac:dyDescent="0.25">
      <c r="AH20" s="292"/>
    </row>
    <row r="21" spans="12:34" ht="12.75" x14ac:dyDescent="0.25">
      <c r="AH21" s="292"/>
    </row>
    <row r="22" spans="12:34" ht="12.75" x14ac:dyDescent="0.25"/>
    <row r="23" spans="12:34" ht="12.75" x14ac:dyDescent="0.25"/>
    <row r="24" spans="12:34" ht="12.75" x14ac:dyDescent="0.25">
      <c r="Q24" s="292"/>
    </row>
    <row r="25" spans="12:34" ht="12.75" x14ac:dyDescent="0.25"/>
    <row r="26" spans="12:34" ht="12.75" x14ac:dyDescent="0.25"/>
    <row r="27" spans="12:34" ht="12.75" x14ac:dyDescent="0.25"/>
    <row r="28" spans="12:34" ht="12.75" x14ac:dyDescent="0.25">
      <c r="O28" s="292"/>
      <c r="T28" s="292"/>
      <c r="AH28" s="292"/>
    </row>
    <row r="29" spans="12:34" ht="12.75" x14ac:dyDescent="0.25"/>
    <row r="30" spans="12:34" ht="12.75" x14ac:dyDescent="0.25"/>
    <row r="31" spans="12:34" ht="12.75" x14ac:dyDescent="0.25">
      <c r="Q31" s="292"/>
    </row>
    <row r="32" spans="12:34" ht="12.75" x14ac:dyDescent="0.25">
      <c r="L32" s="292"/>
    </row>
    <row r="33" spans="2:34" ht="12.75" x14ac:dyDescent="0.25">
      <c r="C33" s="292"/>
      <c r="E33" s="292"/>
      <c r="G33" s="292"/>
      <c r="I33" s="292"/>
      <c r="X33" s="292"/>
    </row>
    <row r="34" spans="2:34" ht="12.75" x14ac:dyDescent="0.25">
      <c r="B34" s="292"/>
      <c r="P34" s="292"/>
      <c r="R34" s="292"/>
      <c r="T34" s="292"/>
    </row>
    <row r="35" spans="2:34" ht="12.75" x14ac:dyDescent="0.25">
      <c r="D35" s="292"/>
      <c r="W35" s="292"/>
      <c r="AC35" s="292"/>
      <c r="AD35" s="292"/>
      <c r="AE35" s="292"/>
      <c r="AF35" s="292"/>
      <c r="AG35" s="292"/>
      <c r="AH35" s="292"/>
    </row>
    <row r="36" spans="2:34" ht="12.75" x14ac:dyDescent="0.25">
      <c r="H36" s="292"/>
      <c r="J36" s="292"/>
      <c r="K36" s="292"/>
      <c r="M36" s="292"/>
      <c r="Y36" s="292"/>
      <c r="Z36" s="292"/>
      <c r="AA36" s="292"/>
      <c r="AB36" s="292"/>
      <c r="AC36" s="292"/>
      <c r="AD36" s="292"/>
      <c r="AE36" s="292"/>
      <c r="AF36" s="292"/>
      <c r="AG36" s="292"/>
      <c r="AH36" s="292"/>
    </row>
    <row r="37" spans="2:34" ht="12.75" x14ac:dyDescent="0.25">
      <c r="AH37" s="292"/>
    </row>
    <row r="38" spans="2:34" ht="12.75" x14ac:dyDescent="0.25">
      <c r="AG38" s="292"/>
      <c r="AH38" s="292"/>
    </row>
    <row r="39" spans="2:34" ht="12.75" x14ac:dyDescent="0.25"/>
    <row r="40" spans="2:34" ht="12.75" x14ac:dyDescent="0.25">
      <c r="X40" s="292"/>
    </row>
    <row r="41" spans="2:34" ht="12.75" x14ac:dyDescent="0.25">
      <c r="R41" s="292"/>
    </row>
    <row r="42" spans="2:34" ht="12.75" x14ac:dyDescent="0.25">
      <c r="W42" s="292"/>
    </row>
    <row r="43" spans="2:34" ht="12.75" x14ac:dyDescent="0.25">
      <c r="Y43" s="292"/>
      <c r="Z43" s="292"/>
      <c r="AA43" s="292"/>
      <c r="AB43" s="292"/>
      <c r="AC43" s="292"/>
      <c r="AD43" s="292"/>
      <c r="AE43" s="292"/>
      <c r="AF43" s="292"/>
      <c r="AG43" s="292"/>
      <c r="AH43" s="292"/>
    </row>
    <row r="44" spans="2:34" ht="12.75" x14ac:dyDescent="0.25">
      <c r="AH44" s="292"/>
    </row>
    <row r="45" spans="2:34" ht="12.75" x14ac:dyDescent="0.25">
      <c r="X45" s="292"/>
    </row>
    <row r="46" spans="2:34" ht="12.75" x14ac:dyDescent="0.25"/>
    <row r="47" spans="2:34" ht="12.75" x14ac:dyDescent="0.25"/>
    <row r="48" spans="2:34" ht="12.75" x14ac:dyDescent="0.25">
      <c r="W48" s="292"/>
      <c r="Y48" s="292"/>
      <c r="Z48" s="292"/>
      <c r="AA48" s="292"/>
      <c r="AB48" s="292"/>
      <c r="AC48" s="292"/>
      <c r="AD48" s="292"/>
      <c r="AE48" s="292"/>
      <c r="AF48" s="292"/>
      <c r="AG48" s="292"/>
      <c r="AH48" s="292"/>
    </row>
    <row r="49" spans="28:34" ht="12.75" x14ac:dyDescent="0.25"/>
    <row r="50" spans="28:34" ht="12.75" x14ac:dyDescent="0.25">
      <c r="AE50" s="292"/>
      <c r="AF50" s="292"/>
      <c r="AG50" s="292"/>
      <c r="AH50" s="292"/>
    </row>
    <row r="51" spans="28:34" ht="12.75" x14ac:dyDescent="0.25">
      <c r="AC51" s="292"/>
      <c r="AD51" s="292"/>
      <c r="AE51" s="292"/>
      <c r="AF51" s="292"/>
      <c r="AG51" s="292"/>
      <c r="AH51" s="292"/>
    </row>
    <row r="52" spans="28:34" ht="12.75" x14ac:dyDescent="0.25"/>
    <row r="53" spans="28:34" ht="12.75" x14ac:dyDescent="0.25">
      <c r="AF53" s="292"/>
      <c r="AG53" s="292"/>
      <c r="AH53" s="292"/>
    </row>
    <row r="54" spans="28:34" ht="12.75" x14ac:dyDescent="0.25">
      <c r="AH54" s="292"/>
    </row>
    <row r="55" spans="28:34" ht="12.75" x14ac:dyDescent="0.25"/>
    <row r="56" spans="28:34" ht="12.75" x14ac:dyDescent="0.25">
      <c r="AB56" s="292"/>
      <c r="AC56" s="292"/>
      <c r="AD56" s="292"/>
      <c r="AE56" s="292"/>
      <c r="AF56" s="292"/>
      <c r="AG56" s="292"/>
      <c r="AH56" s="292"/>
    </row>
    <row r="57" spans="28:34" ht="12.75" x14ac:dyDescent="0.25">
      <c r="AH57" s="292"/>
    </row>
    <row r="58" spans="28:34" ht="12.75" x14ac:dyDescent="0.25">
      <c r="AH58" s="292"/>
    </row>
    <row r="59" spans="28:34" ht="12.75" x14ac:dyDescent="0.25">
      <c r="AG59" s="292"/>
      <c r="AH59" s="292"/>
    </row>
    <row r="60" spans="28:34" ht="12.75" x14ac:dyDescent="0.25"/>
    <row r="61" spans="28:34" ht="12.75" x14ac:dyDescent="0.25"/>
    <row r="62" spans="28:34" ht="12.75" x14ac:dyDescent="0.25"/>
    <row r="63" spans="28:34" ht="12.75" x14ac:dyDescent="0.25">
      <c r="AH63" s="292"/>
    </row>
    <row r="64" spans="28:34" ht="12.75" x14ac:dyDescent="0.25">
      <c r="AG64" s="292"/>
      <c r="AH64" s="292"/>
    </row>
    <row r="65" spans="28:34" ht="12.75" x14ac:dyDescent="0.25"/>
    <row r="66" spans="28:34" ht="12.75" x14ac:dyDescent="0.25"/>
    <row r="67" spans="28:34" ht="12.75" x14ac:dyDescent="0.25"/>
    <row r="68" spans="28:34" ht="12.75" x14ac:dyDescent="0.25">
      <c r="AB68" s="292"/>
      <c r="AC68" s="292"/>
      <c r="AD68" s="292"/>
      <c r="AE68" s="292"/>
      <c r="AF68" s="292"/>
      <c r="AG68" s="292"/>
      <c r="AH68" s="292"/>
    </row>
    <row r="69" spans="28:34" ht="12.75" x14ac:dyDescent="0.25">
      <c r="AF69" s="292"/>
      <c r="AG69" s="292"/>
      <c r="AH69" s="292"/>
    </row>
    <row r="70" spans="28:34" ht="12.75" x14ac:dyDescent="0.25"/>
    <row r="71" spans="28:34" ht="12.75" x14ac:dyDescent="0.25"/>
    <row r="72" spans="28:34" ht="12.75" x14ac:dyDescent="0.25"/>
    <row r="73" spans="28:34" ht="12.75" x14ac:dyDescent="0.25"/>
    <row r="74" spans="28:34" ht="12.75" x14ac:dyDescent="0.25"/>
    <row r="75" spans="28:34" ht="12.75" x14ac:dyDescent="0.25">
      <c r="AH75" s="292"/>
    </row>
    <row r="76" spans="28:34" ht="12.75" x14ac:dyDescent="0.25">
      <c r="AF76" s="292"/>
      <c r="AG76" s="292"/>
      <c r="AH76" s="292"/>
    </row>
    <row r="77" spans="28:34" ht="12.75" x14ac:dyDescent="0.25">
      <c r="AG77" s="292"/>
      <c r="AH77" s="292"/>
    </row>
    <row r="78" spans="28:34" ht="12.75" x14ac:dyDescent="0.25"/>
    <row r="79" spans="28:34" ht="12.75" x14ac:dyDescent="0.25"/>
    <row r="80" spans="28:34" ht="12.75" x14ac:dyDescent="0.25"/>
    <row r="81" spans="25:34" ht="12.75" x14ac:dyDescent="0.25"/>
    <row r="82" spans="25:34" ht="12.75" x14ac:dyDescent="0.25">
      <c r="Y82" s="292"/>
    </row>
    <row r="83" spans="25:34" ht="12.75" x14ac:dyDescent="0.25">
      <c r="Y83" s="292"/>
      <c r="Z83" s="292"/>
      <c r="AA83" s="292"/>
      <c r="AB83" s="292"/>
      <c r="AC83" s="292"/>
      <c r="AD83" s="292"/>
      <c r="AE83" s="292"/>
      <c r="AF83" s="292"/>
      <c r="AG83" s="292"/>
      <c r="AH83" s="292"/>
    </row>
    <row r="84" spans="25:34" ht="12.75" x14ac:dyDescent="0.25"/>
    <row r="85" spans="25:34" ht="12.75" x14ac:dyDescent="0.25"/>
    <row r="86" spans="25:34" ht="12.75" x14ac:dyDescent="0.25"/>
    <row r="87" spans="25:34" ht="12.75" x14ac:dyDescent="0.25"/>
    <row r="88" spans="25:34" ht="12.75" x14ac:dyDescent="0.25">
      <c r="AH88" s="292"/>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92"/>
      <c r="AG94" s="292"/>
      <c r="AH94" s="292"/>
    </row>
    <row r="95" spans="25:34" ht="13.5" customHeight="1" x14ac:dyDescent="0.25">
      <c r="AH95" s="292"/>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92"/>
    </row>
    <row r="102" spans="33:34" ht="13.5" customHeight="1" x14ac:dyDescent="0.25"/>
    <row r="103" spans="33:34" ht="13.5" customHeight="1" x14ac:dyDescent="0.25"/>
    <row r="104" spans="33:34" ht="13.5" customHeight="1" x14ac:dyDescent="0.25">
      <c r="AG104" s="292"/>
      <c r="AH104" s="292"/>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92"/>
    </row>
    <row r="117" spans="34:122" ht="13.5" customHeight="1" x14ac:dyDescent="0.25"/>
    <row r="118" spans="34:122" ht="13.5" customHeight="1" x14ac:dyDescent="0.25"/>
    <row r="119" spans="34:122" ht="13.5" customHeight="1" x14ac:dyDescent="0.25"/>
    <row r="120" spans="34:122" ht="13.5" customHeight="1" x14ac:dyDescent="0.25">
      <c r="AH120" s="292"/>
    </row>
    <row r="121" spans="34:122" ht="13.5" customHeight="1" x14ac:dyDescent="0.25">
      <c r="AH121" s="292"/>
    </row>
    <row r="122" spans="34:122" ht="13.5" customHeight="1" x14ac:dyDescent="0.25"/>
    <row r="123" spans="34:122" ht="13.5" customHeight="1" x14ac:dyDescent="0.25"/>
    <row r="124" spans="34:122" ht="13.5" customHeight="1" x14ac:dyDescent="0.25"/>
    <row r="125" spans="34:122" ht="13.5" customHeight="1" x14ac:dyDescent="0.25">
      <c r="DR125" s="292" t="s">
        <v>516</v>
      </c>
    </row>
  </sheetData>
  <sheetProtection algorithmName="SHA-512" hashValue="M6Gl3VLrPh8SaC5Tf9LJ+XJqfJF9jKO/+oc6ytz3aBo6eKolF7h0q2w5C2m4lquT7eUjuhLlvVCW1EmkQPTT8g==" saltValue="9je7kVwclqcUxvVfMO5Kh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328125" defaultRowHeight="12.75" x14ac:dyDescent="0.25"/>
  <cols>
    <col min="1" max="1" width="45.86328125" style="150" customWidth="1"/>
    <col min="2" max="8" width="13.3984375" style="150" customWidth="1"/>
    <col min="9" max="16384" width="11.1328125" style="150"/>
  </cols>
  <sheetData>
    <row r="1" spans="1:8" x14ac:dyDescent="0.25">
      <c r="A1" s="144"/>
      <c r="B1" s="145"/>
      <c r="C1" s="146"/>
      <c r="D1" s="147"/>
      <c r="E1" s="148"/>
      <c r="F1" s="148"/>
      <c r="G1" s="148"/>
      <c r="H1" s="149"/>
    </row>
    <row r="2" spans="1:8" x14ac:dyDescent="0.25">
      <c r="A2" s="151"/>
      <c r="B2" s="152"/>
      <c r="C2" s="153"/>
      <c r="D2" s="154" t="s">
        <v>51</v>
      </c>
      <c r="E2" s="155"/>
      <c r="F2" s="156" t="s">
        <v>566</v>
      </c>
      <c r="G2" s="157"/>
      <c r="H2" s="158"/>
    </row>
    <row r="3" spans="1:8" x14ac:dyDescent="0.25">
      <c r="A3" s="154" t="s">
        <v>559</v>
      </c>
      <c r="B3" s="159"/>
      <c r="C3" s="160"/>
      <c r="D3" s="161">
        <v>49638</v>
      </c>
      <c r="E3" s="162"/>
      <c r="F3" s="163">
        <v>46395</v>
      </c>
      <c r="G3" s="164"/>
      <c r="H3" s="165"/>
    </row>
    <row r="4" spans="1:8" x14ac:dyDescent="0.25">
      <c r="A4" s="166"/>
      <c r="B4" s="167"/>
      <c r="C4" s="168"/>
      <c r="D4" s="169">
        <v>21773</v>
      </c>
      <c r="E4" s="170"/>
      <c r="F4" s="171">
        <v>26304</v>
      </c>
      <c r="G4" s="172"/>
      <c r="H4" s="173"/>
    </row>
    <row r="5" spans="1:8" x14ac:dyDescent="0.25">
      <c r="A5" s="154" t="s">
        <v>561</v>
      </c>
      <c r="B5" s="159"/>
      <c r="C5" s="160"/>
      <c r="D5" s="161">
        <v>53529</v>
      </c>
      <c r="E5" s="162"/>
      <c r="F5" s="163">
        <v>48088</v>
      </c>
      <c r="G5" s="164"/>
      <c r="H5" s="165"/>
    </row>
    <row r="6" spans="1:8" x14ac:dyDescent="0.25">
      <c r="A6" s="166"/>
      <c r="B6" s="167"/>
      <c r="C6" s="168"/>
      <c r="D6" s="169">
        <v>25549</v>
      </c>
      <c r="E6" s="170"/>
      <c r="F6" s="171">
        <v>25183</v>
      </c>
      <c r="G6" s="172"/>
      <c r="H6" s="173"/>
    </row>
    <row r="7" spans="1:8" x14ac:dyDescent="0.25">
      <c r="A7" s="154" t="s">
        <v>562</v>
      </c>
      <c r="B7" s="159"/>
      <c r="C7" s="160"/>
      <c r="D7" s="161">
        <v>44963</v>
      </c>
      <c r="E7" s="162"/>
      <c r="F7" s="163">
        <v>46457</v>
      </c>
      <c r="G7" s="164"/>
      <c r="H7" s="165"/>
    </row>
    <row r="8" spans="1:8" x14ac:dyDescent="0.25">
      <c r="A8" s="166"/>
      <c r="B8" s="167"/>
      <c r="C8" s="168"/>
      <c r="D8" s="169">
        <v>24638</v>
      </c>
      <c r="E8" s="170"/>
      <c r="F8" s="171">
        <v>24020</v>
      </c>
      <c r="G8" s="172"/>
      <c r="H8" s="173"/>
    </row>
    <row r="9" spans="1:8" x14ac:dyDescent="0.25">
      <c r="A9" s="154" t="s">
        <v>563</v>
      </c>
      <c r="B9" s="159"/>
      <c r="C9" s="160"/>
      <c r="D9" s="161">
        <v>57264</v>
      </c>
      <c r="E9" s="162"/>
      <c r="F9" s="163">
        <v>51849</v>
      </c>
      <c r="G9" s="164"/>
      <c r="H9" s="165"/>
    </row>
    <row r="10" spans="1:8" x14ac:dyDescent="0.25">
      <c r="A10" s="166"/>
      <c r="B10" s="167"/>
      <c r="C10" s="168"/>
      <c r="D10" s="169">
        <v>34759</v>
      </c>
      <c r="E10" s="170"/>
      <c r="F10" s="171">
        <v>26326</v>
      </c>
      <c r="G10" s="172"/>
      <c r="H10" s="173"/>
    </row>
    <row r="11" spans="1:8" x14ac:dyDescent="0.25">
      <c r="A11" s="154" t="s">
        <v>564</v>
      </c>
      <c r="B11" s="159"/>
      <c r="C11" s="160"/>
      <c r="D11" s="161">
        <v>48529</v>
      </c>
      <c r="E11" s="162"/>
      <c r="F11" s="163">
        <v>52191</v>
      </c>
      <c r="G11" s="164"/>
      <c r="H11" s="165"/>
    </row>
    <row r="12" spans="1:8" x14ac:dyDescent="0.25">
      <c r="A12" s="166"/>
      <c r="B12" s="167"/>
      <c r="C12" s="174"/>
      <c r="D12" s="169">
        <v>23327</v>
      </c>
      <c r="E12" s="170"/>
      <c r="F12" s="171">
        <v>26807</v>
      </c>
      <c r="G12" s="172"/>
      <c r="H12" s="173"/>
    </row>
    <row r="13" spans="1:8" x14ac:dyDescent="0.25">
      <c r="A13" s="154"/>
      <c r="B13" s="159"/>
      <c r="C13" s="175"/>
      <c r="D13" s="176">
        <v>50785</v>
      </c>
      <c r="E13" s="177"/>
      <c r="F13" s="178">
        <v>48996</v>
      </c>
      <c r="G13" s="179"/>
      <c r="H13" s="165"/>
    </row>
    <row r="14" spans="1:8" x14ac:dyDescent="0.25">
      <c r="A14" s="166"/>
      <c r="B14" s="167"/>
      <c r="C14" s="168"/>
      <c r="D14" s="169">
        <v>26009</v>
      </c>
      <c r="E14" s="170"/>
      <c r="F14" s="171">
        <v>25728</v>
      </c>
      <c r="G14" s="172"/>
      <c r="H14" s="173"/>
    </row>
    <row r="17" spans="1:11" x14ac:dyDescent="0.25">
      <c r="A17" s="150" t="s">
        <v>52</v>
      </c>
    </row>
    <row r="18" spans="1:11" x14ac:dyDescent="0.2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5">
      <c r="A19" s="180" t="s">
        <v>53</v>
      </c>
      <c r="B19" s="180">
        <f>ROUND(VALUE(SUBSTITUTE(実質収支比率等に係る経年分析!F$48,"▲","-")),2)</f>
        <v>2.14</v>
      </c>
      <c r="C19" s="180">
        <f>ROUND(VALUE(SUBSTITUTE(実質収支比率等に係る経年分析!G$48,"▲","-")),2)</f>
        <v>1.31</v>
      </c>
      <c r="D19" s="180">
        <f>ROUND(VALUE(SUBSTITUTE(実質収支比率等に係る経年分析!H$48,"▲","-")),2)</f>
        <v>0.67</v>
      </c>
      <c r="E19" s="180">
        <f>ROUND(VALUE(SUBSTITUTE(実質収支比率等に係る経年分析!I$48,"▲","-")),2)</f>
        <v>1.93</v>
      </c>
      <c r="F19" s="180">
        <f>ROUND(VALUE(SUBSTITUTE(実質収支比率等に係る経年分析!J$48,"▲","-")),2)</f>
        <v>2.92</v>
      </c>
    </row>
    <row r="20" spans="1:11" x14ac:dyDescent="0.25">
      <c r="A20" s="180" t="s">
        <v>54</v>
      </c>
      <c r="B20" s="180">
        <f>ROUND(VALUE(SUBSTITUTE(実質収支比率等に係る経年分析!F$47,"▲","-")),2)</f>
        <v>5.1100000000000003</v>
      </c>
      <c r="C20" s="180">
        <f>ROUND(VALUE(SUBSTITUTE(実質収支比率等に係る経年分析!G$47,"▲","-")),2)</f>
        <v>7.39</v>
      </c>
      <c r="D20" s="180">
        <f>ROUND(VALUE(SUBSTITUTE(実質収支比率等に係る経年分析!H$47,"▲","-")),2)</f>
        <v>7.75</v>
      </c>
      <c r="E20" s="180">
        <f>ROUND(VALUE(SUBSTITUTE(実質収支比率等に係る経年分析!I$47,"▲","-")),2)</f>
        <v>8.15</v>
      </c>
      <c r="F20" s="180">
        <f>ROUND(VALUE(SUBSTITUTE(実質収支比率等に係る経年分析!J$47,"▲","-")),2)</f>
        <v>10.59</v>
      </c>
    </row>
    <row r="21" spans="1:11" x14ac:dyDescent="0.25">
      <c r="A21" s="180" t="s">
        <v>55</v>
      </c>
      <c r="B21" s="180">
        <f>IF(ISNUMBER(VALUE(SUBSTITUTE(実質収支比率等に係る経年分析!F$49,"▲","-"))),ROUND(VALUE(SUBSTITUTE(実質収支比率等に係る経年分析!F$49,"▲","-")),2),NA())</f>
        <v>0.66</v>
      </c>
      <c r="C21" s="180">
        <f>IF(ISNUMBER(VALUE(SUBSTITUTE(実質収支比率等に係る経年分析!G$49,"▲","-"))),ROUND(VALUE(SUBSTITUTE(実質収支比率等に係る経年分析!G$49,"▲","-")),2),NA())</f>
        <v>1.48</v>
      </c>
      <c r="D21" s="180">
        <f>IF(ISNUMBER(VALUE(SUBSTITUTE(実質収支比率等に係る経年分析!H$49,"▲","-"))),ROUND(VALUE(SUBSTITUTE(実質収支比率等に係る経年分析!H$49,"▲","-")),2),NA())</f>
        <v>-0.34</v>
      </c>
      <c r="E21" s="180">
        <f>IF(ISNUMBER(VALUE(SUBSTITUTE(実質収支比率等に係る経年分析!I$49,"▲","-"))),ROUND(VALUE(SUBSTITUTE(実質収支比率等に係る経年分析!I$49,"▲","-")),2),NA())</f>
        <v>1.68</v>
      </c>
      <c r="F21" s="180">
        <f>IF(ISNUMBER(VALUE(SUBSTITUTE(実質収支比率等に係る経年分析!J$49,"▲","-"))),ROUND(VALUE(SUBSTITUTE(実質収支比率等に係る経年分析!J$49,"▲","-")),2),NA())</f>
        <v>3.6</v>
      </c>
    </row>
    <row r="24" spans="1:11" x14ac:dyDescent="0.25">
      <c r="A24" s="150" t="s">
        <v>56</v>
      </c>
    </row>
    <row r="25" spans="1:11" x14ac:dyDescent="0.2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5">
      <c r="A26" s="181"/>
      <c r="B26" s="181" t="s">
        <v>57</v>
      </c>
      <c r="C26" s="181" t="s">
        <v>58</v>
      </c>
      <c r="D26" s="181" t="s">
        <v>57</v>
      </c>
      <c r="E26" s="181" t="s">
        <v>58</v>
      </c>
      <c r="F26" s="181" t="s">
        <v>57</v>
      </c>
      <c r="G26" s="181" t="s">
        <v>58</v>
      </c>
      <c r="H26" s="181" t="s">
        <v>57</v>
      </c>
      <c r="I26" s="181" t="s">
        <v>58</v>
      </c>
      <c r="J26" s="181" t="s">
        <v>57</v>
      </c>
      <c r="K26" s="181" t="s">
        <v>58</v>
      </c>
    </row>
    <row r="27" spans="1:11" x14ac:dyDescent="0.2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x14ac:dyDescent="0.2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0.03</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25">
      <c r="A30" s="181" t="str">
        <f>IF(連結実質赤字比率に係る赤字・黒字の構成分析!C$40="",NA(),連結実質赤字比率に係る赤字・黒字の構成分析!C$40)</f>
        <v>交通事業会計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0.25</v>
      </c>
    </row>
    <row r="31" spans="1:11" x14ac:dyDescent="0.25">
      <c r="A31" s="181" t="str">
        <f>IF(連結実質赤字比率に係る赤字・黒字の構成分析!C$39="",NA(),連結実質赤字比率に係る赤字・黒字の構成分析!C$39)</f>
        <v>国民健康保険事業特別会計</v>
      </c>
      <c r="B31" s="181">
        <f>IF(ROUND(VALUE(SUBSTITUTE(連結実質赤字比率に係る赤字・黒字の構成分析!F$39,"▲", "-")), 2) &lt; 0, ABS(ROUND(VALUE(SUBSTITUTE(連結実質赤字比率に係る赤字・黒字の構成分析!F$39,"▲", "-")), 2)), NA())</f>
        <v>0.63</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0.91</v>
      </c>
    </row>
    <row r="32" spans="1:11" x14ac:dyDescent="0.2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1.18</v>
      </c>
    </row>
    <row r="33" spans="1:16" x14ac:dyDescent="0.2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2.87</v>
      </c>
    </row>
    <row r="34" spans="1:16" x14ac:dyDescent="0.2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3.04</v>
      </c>
    </row>
    <row r="35" spans="1:16" x14ac:dyDescent="0.2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4.3099999999999996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4.71</v>
      </c>
    </row>
    <row r="36" spans="1:16" x14ac:dyDescent="0.2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2.0499999999999998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4.4800000000000004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4.4000000000000004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4.37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1.86</v>
      </c>
      <c r="K36" s="181" t="e">
        <f>IF(ROUND(VALUE(SUBSTITUTE(連結実質赤字比率に係る赤字・黒字の構成分析!J$34,"▲", "-")), 2) &gt;= 0, ABS(ROUND(VALUE(SUBSTITUTE(連結実質赤字比率に係る赤字・黒字の構成分析!J$34,"▲", "-")), 2)), NA())</f>
        <v>#N/A</v>
      </c>
    </row>
    <row r="39" spans="1:16" x14ac:dyDescent="0.25">
      <c r="A39" s="150" t="s">
        <v>59</v>
      </c>
    </row>
    <row r="40" spans="1:16" x14ac:dyDescent="0.2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5">
      <c r="A42" s="182" t="s">
        <v>62</v>
      </c>
      <c r="B42" s="182"/>
      <c r="C42" s="182"/>
      <c r="D42" s="182">
        <f>'実質公債費比率（分子）の構造'!K$52</f>
        <v>13934</v>
      </c>
      <c r="E42" s="182"/>
      <c r="F42" s="182"/>
      <c r="G42" s="182">
        <f>'実質公債費比率（分子）の構造'!L$52</f>
        <v>13774</v>
      </c>
      <c r="H42" s="182"/>
      <c r="I42" s="182"/>
      <c r="J42" s="182">
        <f>'実質公債費比率（分子）の構造'!M$52</f>
        <v>13784</v>
      </c>
      <c r="K42" s="182"/>
      <c r="L42" s="182"/>
      <c r="M42" s="182">
        <f>'実質公債費比率（分子）の構造'!N$52</f>
        <v>12971</v>
      </c>
      <c r="N42" s="182"/>
      <c r="O42" s="182"/>
      <c r="P42" s="182">
        <f>'実質公債費比率（分子）の構造'!O$52</f>
        <v>12892</v>
      </c>
    </row>
    <row r="43" spans="1:16" x14ac:dyDescent="0.25">
      <c r="A43" s="182" t="s">
        <v>63</v>
      </c>
      <c r="B43" s="182">
        <f>'実質公債費比率（分子）の構造'!K$51</f>
        <v>0</v>
      </c>
      <c r="C43" s="182"/>
      <c r="D43" s="182"/>
      <c r="E43" s="182">
        <f>'実質公債費比率（分子）の構造'!L$51</f>
        <v>1</v>
      </c>
      <c r="F43" s="182"/>
      <c r="G43" s="182"/>
      <c r="H43" s="182">
        <f>'実質公債費比率（分子）の構造'!M$51</f>
        <v>1</v>
      </c>
      <c r="I43" s="182"/>
      <c r="J43" s="182"/>
      <c r="K43" s="182" t="str">
        <f>'実質公債費比率（分子）の構造'!N$51</f>
        <v>-</v>
      </c>
      <c r="L43" s="182"/>
      <c r="M43" s="182"/>
      <c r="N43" s="182" t="str">
        <f>'実質公債費比率（分子）の構造'!O$51</f>
        <v>-</v>
      </c>
      <c r="O43" s="182"/>
      <c r="P43" s="182"/>
    </row>
    <row r="44" spans="1:16" x14ac:dyDescent="0.25">
      <c r="A44" s="182" t="s">
        <v>64</v>
      </c>
      <c r="B44" s="182">
        <f>'実質公債費比率（分子）の構造'!K$50</f>
        <v>144</v>
      </c>
      <c r="C44" s="182"/>
      <c r="D44" s="182"/>
      <c r="E44" s="182">
        <f>'実質公債費比率（分子）の構造'!L$50</f>
        <v>186</v>
      </c>
      <c r="F44" s="182"/>
      <c r="G44" s="182"/>
      <c r="H44" s="182">
        <f>'実質公債費比率（分子）の構造'!M$50</f>
        <v>244</v>
      </c>
      <c r="I44" s="182"/>
      <c r="J44" s="182"/>
      <c r="K44" s="182">
        <f>'実質公債費比率（分子）の構造'!N$50</f>
        <v>205</v>
      </c>
      <c r="L44" s="182"/>
      <c r="M44" s="182"/>
      <c r="N44" s="182">
        <f>'実質公債費比率（分子）の構造'!O$50</f>
        <v>246</v>
      </c>
      <c r="O44" s="182"/>
      <c r="P44" s="182"/>
    </row>
    <row r="45" spans="1:16" x14ac:dyDescent="0.2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5">
      <c r="A46" s="182" t="s">
        <v>66</v>
      </c>
      <c r="B46" s="182">
        <f>'実質公債費比率（分子）の構造'!K$48</f>
        <v>2753</v>
      </c>
      <c r="C46" s="182"/>
      <c r="D46" s="182"/>
      <c r="E46" s="182">
        <f>'実質公債費比率（分子）の構造'!L$48</f>
        <v>2963</v>
      </c>
      <c r="F46" s="182"/>
      <c r="G46" s="182"/>
      <c r="H46" s="182">
        <f>'実質公債費比率（分子）の構造'!M$48</f>
        <v>2938</v>
      </c>
      <c r="I46" s="182"/>
      <c r="J46" s="182"/>
      <c r="K46" s="182">
        <f>'実質公債費比率（分子）の構造'!N$48</f>
        <v>2819</v>
      </c>
      <c r="L46" s="182"/>
      <c r="M46" s="182"/>
      <c r="N46" s="182">
        <f>'実質公債費比率（分子）の構造'!O$48</f>
        <v>2851</v>
      </c>
      <c r="O46" s="182"/>
      <c r="P46" s="182"/>
    </row>
    <row r="47" spans="1:16" x14ac:dyDescent="0.2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5">
      <c r="A49" s="182" t="s">
        <v>69</v>
      </c>
      <c r="B49" s="182">
        <f>'実質公債費比率（分子）の構造'!K$45</f>
        <v>15715</v>
      </c>
      <c r="C49" s="182"/>
      <c r="D49" s="182"/>
      <c r="E49" s="182">
        <f>'実質公債費比率（分子）の構造'!L$45</f>
        <v>15480</v>
      </c>
      <c r="F49" s="182"/>
      <c r="G49" s="182"/>
      <c r="H49" s="182">
        <f>'実質公債費比率（分子）の構造'!M$45</f>
        <v>15680</v>
      </c>
      <c r="I49" s="182"/>
      <c r="J49" s="182"/>
      <c r="K49" s="182">
        <f>'実質公債費比率（分子）の構造'!N$45</f>
        <v>13156</v>
      </c>
      <c r="L49" s="182"/>
      <c r="M49" s="182"/>
      <c r="N49" s="182">
        <f>'実質公債費比率（分子）の構造'!O$45</f>
        <v>12929</v>
      </c>
      <c r="O49" s="182"/>
      <c r="P49" s="182"/>
    </row>
    <row r="50" spans="1:16" x14ac:dyDescent="0.25">
      <c r="A50" s="182" t="s">
        <v>70</v>
      </c>
      <c r="B50" s="182" t="e">
        <f>NA()</f>
        <v>#N/A</v>
      </c>
      <c r="C50" s="182">
        <f>IF(ISNUMBER('実質公債費比率（分子）の構造'!K$53),'実質公債費比率（分子）の構造'!K$53,NA())</f>
        <v>4678</v>
      </c>
      <c r="D50" s="182" t="e">
        <f>NA()</f>
        <v>#N/A</v>
      </c>
      <c r="E50" s="182" t="e">
        <f>NA()</f>
        <v>#N/A</v>
      </c>
      <c r="F50" s="182">
        <f>IF(ISNUMBER('実質公債費比率（分子）の構造'!L$53),'実質公債費比率（分子）の構造'!L$53,NA())</f>
        <v>4856</v>
      </c>
      <c r="G50" s="182" t="e">
        <f>NA()</f>
        <v>#N/A</v>
      </c>
      <c r="H50" s="182" t="e">
        <f>NA()</f>
        <v>#N/A</v>
      </c>
      <c r="I50" s="182">
        <f>IF(ISNUMBER('実質公債費比率（分子）の構造'!M$53),'実質公債費比率（分子）の構造'!M$53,NA())</f>
        <v>5079</v>
      </c>
      <c r="J50" s="182" t="e">
        <f>NA()</f>
        <v>#N/A</v>
      </c>
      <c r="K50" s="182" t="e">
        <f>NA()</f>
        <v>#N/A</v>
      </c>
      <c r="L50" s="182">
        <f>IF(ISNUMBER('実質公債費比率（分子）の構造'!N$53),'実質公債費比率（分子）の構造'!N$53,NA())</f>
        <v>3209</v>
      </c>
      <c r="M50" s="182" t="e">
        <f>NA()</f>
        <v>#N/A</v>
      </c>
      <c r="N50" s="182" t="e">
        <f>NA()</f>
        <v>#N/A</v>
      </c>
      <c r="O50" s="182">
        <f>IF(ISNUMBER('実質公債費比率（分子）の構造'!O$53),'実質公債費比率（分子）の構造'!O$53,NA())</f>
        <v>3134</v>
      </c>
      <c r="P50" s="182" t="e">
        <f>NA()</f>
        <v>#N/A</v>
      </c>
    </row>
    <row r="53" spans="1:16" x14ac:dyDescent="0.25">
      <c r="A53" s="150" t="s">
        <v>71</v>
      </c>
    </row>
    <row r="54" spans="1:16" x14ac:dyDescent="0.2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5">
      <c r="A56" s="181" t="s">
        <v>42</v>
      </c>
      <c r="B56" s="181"/>
      <c r="C56" s="181"/>
      <c r="D56" s="181">
        <f>'将来負担比率（分子）の構造'!I$52</f>
        <v>123348</v>
      </c>
      <c r="E56" s="181"/>
      <c r="F56" s="181"/>
      <c r="G56" s="181">
        <f>'将来負担比率（分子）の構造'!J$52</f>
        <v>120831</v>
      </c>
      <c r="H56" s="181"/>
      <c r="I56" s="181"/>
      <c r="J56" s="181">
        <f>'将来負担比率（分子）の構造'!K$52</f>
        <v>118447</v>
      </c>
      <c r="K56" s="181"/>
      <c r="L56" s="181"/>
      <c r="M56" s="181">
        <f>'将来負担比率（分子）の構造'!L$52</f>
        <v>118607</v>
      </c>
      <c r="N56" s="181"/>
      <c r="O56" s="181"/>
      <c r="P56" s="181">
        <f>'将来負担比率（分子）の構造'!M$52</f>
        <v>115547</v>
      </c>
    </row>
    <row r="57" spans="1:16" x14ac:dyDescent="0.25">
      <c r="A57" s="181" t="s">
        <v>41</v>
      </c>
      <c r="B57" s="181"/>
      <c r="C57" s="181"/>
      <c r="D57" s="181">
        <f>'将来負担比率（分子）の構造'!I$51</f>
        <v>25029</v>
      </c>
      <c r="E57" s="181"/>
      <c r="F57" s="181"/>
      <c r="G57" s="181">
        <f>'将来負担比率（分子）の構造'!J$51</f>
        <v>23764</v>
      </c>
      <c r="H57" s="181"/>
      <c r="I57" s="181"/>
      <c r="J57" s="181">
        <f>'将来負担比率（分子）の構造'!K$51</f>
        <v>23179</v>
      </c>
      <c r="K57" s="181"/>
      <c r="L57" s="181"/>
      <c r="M57" s="181">
        <f>'将来負担比率（分子）の構造'!L$51</f>
        <v>24190</v>
      </c>
      <c r="N57" s="181"/>
      <c r="O57" s="181"/>
      <c r="P57" s="181">
        <f>'将来負担比率（分子）の構造'!M$51</f>
        <v>24610</v>
      </c>
    </row>
    <row r="58" spans="1:16" x14ac:dyDescent="0.25">
      <c r="A58" s="181" t="s">
        <v>40</v>
      </c>
      <c r="B58" s="181"/>
      <c r="C58" s="181"/>
      <c r="D58" s="181">
        <f>'将来負担比率（分子）の構造'!I$50</f>
        <v>10709</v>
      </c>
      <c r="E58" s="181"/>
      <c r="F58" s="181"/>
      <c r="G58" s="181">
        <f>'将来負担比率（分子）の構造'!J$50</f>
        <v>10290</v>
      </c>
      <c r="H58" s="181"/>
      <c r="I58" s="181"/>
      <c r="J58" s="181">
        <f>'将来負担比率（分子）の構造'!K$50</f>
        <v>10100</v>
      </c>
      <c r="K58" s="181"/>
      <c r="L58" s="181"/>
      <c r="M58" s="181">
        <f>'将来負担比率（分子）の構造'!L$50</f>
        <v>11613</v>
      </c>
      <c r="N58" s="181"/>
      <c r="O58" s="181"/>
      <c r="P58" s="181">
        <f>'将来負担比率（分子）の構造'!M$50</f>
        <v>14187</v>
      </c>
    </row>
    <row r="59" spans="1:16" x14ac:dyDescent="0.2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5">
      <c r="A61" s="181" t="s">
        <v>35</v>
      </c>
      <c r="B61" s="181">
        <f>'将来負担比率（分子）の構造'!I$46</f>
        <v>1940</v>
      </c>
      <c r="C61" s="181"/>
      <c r="D61" s="181"/>
      <c r="E61" s="181">
        <f>'将来負担比率（分子）の構造'!J$46</f>
        <v>1677</v>
      </c>
      <c r="F61" s="181"/>
      <c r="G61" s="181"/>
      <c r="H61" s="181">
        <f>'将来負担比率（分子）の構造'!K$46</f>
        <v>1482</v>
      </c>
      <c r="I61" s="181"/>
      <c r="J61" s="181"/>
      <c r="K61" s="181">
        <f>'将来負担比率（分子）の構造'!L$46</f>
        <v>1384</v>
      </c>
      <c r="L61" s="181"/>
      <c r="M61" s="181"/>
      <c r="N61" s="181">
        <f>'将来負担比率（分子）の構造'!M$46</f>
        <v>1275</v>
      </c>
      <c r="O61" s="181"/>
      <c r="P61" s="181"/>
    </row>
    <row r="62" spans="1:16" x14ac:dyDescent="0.25">
      <c r="A62" s="181" t="s">
        <v>34</v>
      </c>
      <c r="B62" s="181">
        <f>'将来負担比率（分子）の構造'!I$45</f>
        <v>17180</v>
      </c>
      <c r="C62" s="181"/>
      <c r="D62" s="181"/>
      <c r="E62" s="181">
        <f>'将来負担比率（分子）の構造'!J$45</f>
        <v>16203</v>
      </c>
      <c r="F62" s="181"/>
      <c r="G62" s="181"/>
      <c r="H62" s="181">
        <f>'将来負担比率（分子）の構造'!K$45</f>
        <v>16337</v>
      </c>
      <c r="I62" s="181"/>
      <c r="J62" s="181"/>
      <c r="K62" s="181">
        <f>'将来負担比率（分子）の構造'!L$45</f>
        <v>16293</v>
      </c>
      <c r="L62" s="181"/>
      <c r="M62" s="181"/>
      <c r="N62" s="181">
        <f>'将来負担比率（分子）の構造'!M$45</f>
        <v>15576</v>
      </c>
      <c r="O62" s="181"/>
      <c r="P62" s="181"/>
    </row>
    <row r="63" spans="1:16" x14ac:dyDescent="0.25">
      <c r="A63" s="181" t="s">
        <v>33</v>
      </c>
      <c r="B63" s="181">
        <f>'将来負担比率（分子）の構造'!I$44</f>
        <v>2340</v>
      </c>
      <c r="C63" s="181"/>
      <c r="D63" s="181"/>
      <c r="E63" s="181">
        <f>'将来負担比率（分子）の構造'!J$44</f>
        <v>1991</v>
      </c>
      <c r="F63" s="181"/>
      <c r="G63" s="181"/>
      <c r="H63" s="181">
        <f>'将来負担比率（分子）の構造'!K$44</f>
        <v>1637</v>
      </c>
      <c r="I63" s="181"/>
      <c r="J63" s="181"/>
      <c r="K63" s="181">
        <f>'将来負担比率（分子）の構造'!L$44</f>
        <v>1282</v>
      </c>
      <c r="L63" s="181"/>
      <c r="M63" s="181"/>
      <c r="N63" s="181">
        <f>'将来負担比率（分子）の構造'!M$44</f>
        <v>1024</v>
      </c>
      <c r="O63" s="181"/>
      <c r="P63" s="181"/>
    </row>
    <row r="64" spans="1:16" x14ac:dyDescent="0.25">
      <c r="A64" s="181" t="s">
        <v>32</v>
      </c>
      <c r="B64" s="181">
        <f>'将来負担比率（分子）の構造'!I$43</f>
        <v>29822</v>
      </c>
      <c r="C64" s="181"/>
      <c r="D64" s="181"/>
      <c r="E64" s="181">
        <f>'将来負担比率（分子）の構造'!J$43</f>
        <v>28110</v>
      </c>
      <c r="F64" s="181"/>
      <c r="G64" s="181"/>
      <c r="H64" s="181">
        <f>'将来負担比率（分子）の構造'!K$43</f>
        <v>26539</v>
      </c>
      <c r="I64" s="181"/>
      <c r="J64" s="181"/>
      <c r="K64" s="181">
        <f>'将来負担比率（分子）の構造'!L$43</f>
        <v>25329</v>
      </c>
      <c r="L64" s="181"/>
      <c r="M64" s="181"/>
      <c r="N64" s="181">
        <f>'将来負担比率（分子）の構造'!M$43</f>
        <v>24802</v>
      </c>
      <c r="O64" s="181"/>
      <c r="P64" s="181"/>
    </row>
    <row r="65" spans="1:16" x14ac:dyDescent="0.25">
      <c r="A65" s="181" t="s">
        <v>31</v>
      </c>
      <c r="B65" s="181">
        <f>'将来負担比率（分子）の構造'!I$42</f>
        <v>1598</v>
      </c>
      <c r="C65" s="181"/>
      <c r="D65" s="181"/>
      <c r="E65" s="181">
        <f>'将来負担比率（分子）の構造'!J$42</f>
        <v>1448</v>
      </c>
      <c r="F65" s="181"/>
      <c r="G65" s="181"/>
      <c r="H65" s="181">
        <f>'将来負担比率（分子）の構造'!K$42</f>
        <v>1333</v>
      </c>
      <c r="I65" s="181"/>
      <c r="J65" s="181"/>
      <c r="K65" s="181">
        <f>'将来負担比率（分子）の構造'!L$42</f>
        <v>1227</v>
      </c>
      <c r="L65" s="181"/>
      <c r="M65" s="181"/>
      <c r="N65" s="181">
        <f>'将来負担比率（分子）の構造'!M$42</f>
        <v>1115</v>
      </c>
      <c r="O65" s="181"/>
      <c r="P65" s="181"/>
    </row>
    <row r="66" spans="1:16" x14ac:dyDescent="0.25">
      <c r="A66" s="181" t="s">
        <v>30</v>
      </c>
      <c r="B66" s="181">
        <f>'将来負担比率（分子）の構造'!I$41</f>
        <v>144190</v>
      </c>
      <c r="C66" s="181"/>
      <c r="D66" s="181"/>
      <c r="E66" s="181">
        <f>'将来負担比率（分子）の構造'!J$41</f>
        <v>141986</v>
      </c>
      <c r="F66" s="181"/>
      <c r="G66" s="181"/>
      <c r="H66" s="181">
        <f>'将来負担比率（分子）の構造'!K$41</f>
        <v>138299</v>
      </c>
      <c r="I66" s="181"/>
      <c r="J66" s="181"/>
      <c r="K66" s="181">
        <f>'将来負担比率（分子）の構造'!L$41</f>
        <v>140024</v>
      </c>
      <c r="L66" s="181"/>
      <c r="M66" s="181"/>
      <c r="N66" s="181">
        <f>'将来負担比率（分子）の構造'!M$41</f>
        <v>138304</v>
      </c>
      <c r="O66" s="181"/>
      <c r="P66" s="181"/>
    </row>
    <row r="67" spans="1:16" x14ac:dyDescent="0.25">
      <c r="A67" s="181" t="s">
        <v>74</v>
      </c>
      <c r="B67" s="181" t="e">
        <f>NA()</f>
        <v>#N/A</v>
      </c>
      <c r="C67" s="181">
        <f>IF(ISNUMBER('将来負担比率（分子）の構造'!I$53), IF('将来負担比率（分子）の構造'!I$53 &lt; 0, 0, '将来負担比率（分子）の構造'!I$53), NA())</f>
        <v>37982</v>
      </c>
      <c r="D67" s="181" t="e">
        <f>NA()</f>
        <v>#N/A</v>
      </c>
      <c r="E67" s="181" t="e">
        <f>NA()</f>
        <v>#N/A</v>
      </c>
      <c r="F67" s="181">
        <f>IF(ISNUMBER('将来負担比率（分子）の構造'!J$53), IF('将来負担比率（分子）の構造'!J$53 &lt; 0, 0, '将来負担比率（分子）の構造'!J$53), NA())</f>
        <v>36530</v>
      </c>
      <c r="G67" s="181" t="e">
        <f>NA()</f>
        <v>#N/A</v>
      </c>
      <c r="H67" s="181" t="e">
        <f>NA()</f>
        <v>#N/A</v>
      </c>
      <c r="I67" s="181">
        <f>IF(ISNUMBER('将来負担比率（分子）の構造'!K$53), IF('将来負担比率（分子）の構造'!K$53 &lt; 0, 0, '将来負担比率（分子）の構造'!K$53), NA())</f>
        <v>33903</v>
      </c>
      <c r="J67" s="181" t="e">
        <f>NA()</f>
        <v>#N/A</v>
      </c>
      <c r="K67" s="181" t="e">
        <f>NA()</f>
        <v>#N/A</v>
      </c>
      <c r="L67" s="181">
        <f>IF(ISNUMBER('将来負担比率（分子）の構造'!L$53), IF('将来負担比率（分子）の構造'!L$53 &lt; 0, 0, '将来負担比率（分子）の構造'!L$53), NA())</f>
        <v>31127</v>
      </c>
      <c r="M67" s="181" t="e">
        <f>NA()</f>
        <v>#N/A</v>
      </c>
      <c r="N67" s="181" t="e">
        <f>NA()</f>
        <v>#N/A</v>
      </c>
      <c r="O67" s="181">
        <f>IF(ISNUMBER('将来負担比率（分子）の構造'!M$53), IF('将来負担比率（分子）の構造'!M$53 &lt; 0, 0, '将来負担比率（分子）の構造'!M$53), NA())</f>
        <v>27752</v>
      </c>
      <c r="P67" s="181" t="e">
        <f>NA()</f>
        <v>#N/A</v>
      </c>
    </row>
    <row r="70" spans="1:16" x14ac:dyDescent="0.25">
      <c r="A70" s="183" t="s">
        <v>75</v>
      </c>
      <c r="B70" s="183"/>
      <c r="C70" s="183"/>
      <c r="D70" s="183"/>
      <c r="E70" s="183"/>
      <c r="F70" s="183"/>
    </row>
    <row r="71" spans="1:16" x14ac:dyDescent="0.25">
      <c r="A71" s="184"/>
      <c r="B71" s="184" t="str">
        <f>基金残高に係る経年分析!F54</f>
        <v>H30</v>
      </c>
      <c r="C71" s="184" t="str">
        <f>基金残高に係る経年分析!G54</f>
        <v>R01</v>
      </c>
      <c r="D71" s="184" t="str">
        <f>基金残高に係る経年分析!H54</f>
        <v>R02</v>
      </c>
    </row>
    <row r="72" spans="1:16" x14ac:dyDescent="0.25">
      <c r="A72" s="184" t="s">
        <v>76</v>
      </c>
      <c r="B72" s="185">
        <f>基金残高に係る経年分析!F55</f>
        <v>5449</v>
      </c>
      <c r="C72" s="185">
        <f>基金残高に係る経年分析!G55</f>
        <v>5671</v>
      </c>
      <c r="D72" s="185">
        <f>基金残高に係る経年分析!H55</f>
        <v>7456</v>
      </c>
    </row>
    <row r="73" spans="1:16" x14ac:dyDescent="0.25">
      <c r="A73" s="184" t="s">
        <v>77</v>
      </c>
      <c r="B73" s="185">
        <f>基金残高に係る経年分析!F56</f>
        <v>1135</v>
      </c>
      <c r="C73" s="185">
        <f>基金残高に係る経年分析!G56</f>
        <v>1136</v>
      </c>
      <c r="D73" s="185" t="str">
        <f>基金残高に係る経年分析!H56</f>
        <v>-</v>
      </c>
    </row>
    <row r="74" spans="1:16" x14ac:dyDescent="0.25">
      <c r="A74" s="184" t="s">
        <v>78</v>
      </c>
      <c r="B74" s="185">
        <f>基金残高に係る経年分析!F57</f>
        <v>5593</v>
      </c>
      <c r="C74" s="185">
        <f>基金残高に係る経年分析!G57</f>
        <v>6139</v>
      </c>
      <c r="D74" s="185">
        <f>基金残高に係る経年分析!H57</f>
        <v>7053</v>
      </c>
    </row>
  </sheetData>
  <sheetProtection algorithmName="SHA-512" hashValue="f2O+BEhvMQcU8qjUKJNEfBNHw3WYzEiIffd0rnrwDglZ4SYMSfd2JKHKuC4d+9GzTjot4H8LsBUFH1XV0fVQpg==" saltValue="hFmTLE8NzX1oeQT8kS7B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5"/>
  <cols>
    <col min="1" max="95" width="1.59765625" style="226" customWidth="1"/>
    <col min="96" max="133" width="1.59765625" style="243" customWidth="1"/>
    <col min="134" max="143" width="1.59765625" style="226" customWidth="1"/>
    <col min="144" max="16384" width="0" style="226" hidden="1"/>
  </cols>
  <sheetData>
    <row r="1" spans="2:143" ht="22.5" customHeight="1" thickBot="1" x14ac:dyDescent="0.3">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5">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5">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5">
      <c r="B5" s="671" t="s">
        <v>231</v>
      </c>
      <c r="C5" s="672"/>
      <c r="D5" s="672"/>
      <c r="E5" s="672"/>
      <c r="F5" s="672"/>
      <c r="G5" s="672"/>
      <c r="H5" s="672"/>
      <c r="I5" s="672"/>
      <c r="J5" s="672"/>
      <c r="K5" s="672"/>
      <c r="L5" s="672"/>
      <c r="M5" s="672"/>
      <c r="N5" s="672"/>
      <c r="O5" s="672"/>
      <c r="P5" s="672"/>
      <c r="Q5" s="673"/>
      <c r="R5" s="674">
        <v>31613319</v>
      </c>
      <c r="S5" s="675"/>
      <c r="T5" s="675"/>
      <c r="U5" s="675"/>
      <c r="V5" s="675"/>
      <c r="W5" s="675"/>
      <c r="X5" s="675"/>
      <c r="Y5" s="676"/>
      <c r="Z5" s="677">
        <v>18.899999999999999</v>
      </c>
      <c r="AA5" s="677"/>
      <c r="AB5" s="677"/>
      <c r="AC5" s="677"/>
      <c r="AD5" s="678">
        <v>29180593</v>
      </c>
      <c r="AE5" s="678"/>
      <c r="AF5" s="678"/>
      <c r="AG5" s="678"/>
      <c r="AH5" s="678"/>
      <c r="AI5" s="678"/>
      <c r="AJ5" s="678"/>
      <c r="AK5" s="678"/>
      <c r="AL5" s="679">
        <v>43.3</v>
      </c>
      <c r="AM5" s="680"/>
      <c r="AN5" s="680"/>
      <c r="AO5" s="681"/>
      <c r="AP5" s="671" t="s">
        <v>232</v>
      </c>
      <c r="AQ5" s="672"/>
      <c r="AR5" s="672"/>
      <c r="AS5" s="672"/>
      <c r="AT5" s="672"/>
      <c r="AU5" s="672"/>
      <c r="AV5" s="672"/>
      <c r="AW5" s="672"/>
      <c r="AX5" s="672"/>
      <c r="AY5" s="672"/>
      <c r="AZ5" s="672"/>
      <c r="BA5" s="672"/>
      <c r="BB5" s="672"/>
      <c r="BC5" s="672"/>
      <c r="BD5" s="672"/>
      <c r="BE5" s="672"/>
      <c r="BF5" s="673"/>
      <c r="BG5" s="685">
        <v>29072281</v>
      </c>
      <c r="BH5" s="686"/>
      <c r="BI5" s="686"/>
      <c r="BJ5" s="686"/>
      <c r="BK5" s="686"/>
      <c r="BL5" s="686"/>
      <c r="BM5" s="686"/>
      <c r="BN5" s="687"/>
      <c r="BO5" s="688">
        <v>92</v>
      </c>
      <c r="BP5" s="688"/>
      <c r="BQ5" s="688"/>
      <c r="BR5" s="688"/>
      <c r="BS5" s="689">
        <v>452113</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225</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x14ac:dyDescent="0.25">
      <c r="B6" s="682" t="s">
        <v>236</v>
      </c>
      <c r="C6" s="683"/>
      <c r="D6" s="683"/>
      <c r="E6" s="683"/>
      <c r="F6" s="683"/>
      <c r="G6" s="683"/>
      <c r="H6" s="683"/>
      <c r="I6" s="683"/>
      <c r="J6" s="683"/>
      <c r="K6" s="683"/>
      <c r="L6" s="683"/>
      <c r="M6" s="683"/>
      <c r="N6" s="683"/>
      <c r="O6" s="683"/>
      <c r="P6" s="683"/>
      <c r="Q6" s="684"/>
      <c r="R6" s="685">
        <v>741900</v>
      </c>
      <c r="S6" s="686"/>
      <c r="T6" s="686"/>
      <c r="U6" s="686"/>
      <c r="V6" s="686"/>
      <c r="W6" s="686"/>
      <c r="X6" s="686"/>
      <c r="Y6" s="687"/>
      <c r="Z6" s="688">
        <v>0.4</v>
      </c>
      <c r="AA6" s="688"/>
      <c r="AB6" s="688"/>
      <c r="AC6" s="688"/>
      <c r="AD6" s="689">
        <v>741900</v>
      </c>
      <c r="AE6" s="689"/>
      <c r="AF6" s="689"/>
      <c r="AG6" s="689"/>
      <c r="AH6" s="689"/>
      <c r="AI6" s="689"/>
      <c r="AJ6" s="689"/>
      <c r="AK6" s="689"/>
      <c r="AL6" s="690">
        <v>1.1000000000000001</v>
      </c>
      <c r="AM6" s="691"/>
      <c r="AN6" s="691"/>
      <c r="AO6" s="692"/>
      <c r="AP6" s="682" t="s">
        <v>237</v>
      </c>
      <c r="AQ6" s="683"/>
      <c r="AR6" s="683"/>
      <c r="AS6" s="683"/>
      <c r="AT6" s="683"/>
      <c r="AU6" s="683"/>
      <c r="AV6" s="683"/>
      <c r="AW6" s="683"/>
      <c r="AX6" s="683"/>
      <c r="AY6" s="683"/>
      <c r="AZ6" s="683"/>
      <c r="BA6" s="683"/>
      <c r="BB6" s="683"/>
      <c r="BC6" s="683"/>
      <c r="BD6" s="683"/>
      <c r="BE6" s="683"/>
      <c r="BF6" s="684"/>
      <c r="BG6" s="685">
        <v>29072281</v>
      </c>
      <c r="BH6" s="686"/>
      <c r="BI6" s="686"/>
      <c r="BJ6" s="686"/>
      <c r="BK6" s="686"/>
      <c r="BL6" s="686"/>
      <c r="BM6" s="686"/>
      <c r="BN6" s="687"/>
      <c r="BO6" s="688">
        <v>92</v>
      </c>
      <c r="BP6" s="688"/>
      <c r="BQ6" s="688"/>
      <c r="BR6" s="688"/>
      <c r="BS6" s="689">
        <v>452113</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438584</v>
      </c>
      <c r="CS6" s="686"/>
      <c r="CT6" s="686"/>
      <c r="CU6" s="686"/>
      <c r="CV6" s="686"/>
      <c r="CW6" s="686"/>
      <c r="CX6" s="686"/>
      <c r="CY6" s="687"/>
      <c r="CZ6" s="679">
        <v>0.3</v>
      </c>
      <c r="DA6" s="680"/>
      <c r="DB6" s="680"/>
      <c r="DC6" s="699"/>
      <c r="DD6" s="694" t="s">
        <v>239</v>
      </c>
      <c r="DE6" s="686"/>
      <c r="DF6" s="686"/>
      <c r="DG6" s="686"/>
      <c r="DH6" s="686"/>
      <c r="DI6" s="686"/>
      <c r="DJ6" s="686"/>
      <c r="DK6" s="686"/>
      <c r="DL6" s="686"/>
      <c r="DM6" s="686"/>
      <c r="DN6" s="686"/>
      <c r="DO6" s="686"/>
      <c r="DP6" s="687"/>
      <c r="DQ6" s="694">
        <v>438584</v>
      </c>
      <c r="DR6" s="686"/>
      <c r="DS6" s="686"/>
      <c r="DT6" s="686"/>
      <c r="DU6" s="686"/>
      <c r="DV6" s="686"/>
      <c r="DW6" s="686"/>
      <c r="DX6" s="686"/>
      <c r="DY6" s="686"/>
      <c r="DZ6" s="686"/>
      <c r="EA6" s="686"/>
      <c r="EB6" s="686"/>
      <c r="EC6" s="695"/>
    </row>
    <row r="7" spans="2:143" ht="11.25" customHeight="1" x14ac:dyDescent="0.25">
      <c r="B7" s="682" t="s">
        <v>240</v>
      </c>
      <c r="C7" s="683"/>
      <c r="D7" s="683"/>
      <c r="E7" s="683"/>
      <c r="F7" s="683"/>
      <c r="G7" s="683"/>
      <c r="H7" s="683"/>
      <c r="I7" s="683"/>
      <c r="J7" s="683"/>
      <c r="K7" s="683"/>
      <c r="L7" s="683"/>
      <c r="M7" s="683"/>
      <c r="N7" s="683"/>
      <c r="O7" s="683"/>
      <c r="P7" s="683"/>
      <c r="Q7" s="684"/>
      <c r="R7" s="685">
        <v>24796</v>
      </c>
      <c r="S7" s="686"/>
      <c r="T7" s="686"/>
      <c r="U7" s="686"/>
      <c r="V7" s="686"/>
      <c r="W7" s="686"/>
      <c r="X7" s="686"/>
      <c r="Y7" s="687"/>
      <c r="Z7" s="688">
        <v>0</v>
      </c>
      <c r="AA7" s="688"/>
      <c r="AB7" s="688"/>
      <c r="AC7" s="688"/>
      <c r="AD7" s="689">
        <v>24796</v>
      </c>
      <c r="AE7" s="689"/>
      <c r="AF7" s="689"/>
      <c r="AG7" s="689"/>
      <c r="AH7" s="689"/>
      <c r="AI7" s="689"/>
      <c r="AJ7" s="689"/>
      <c r="AK7" s="689"/>
      <c r="AL7" s="690">
        <v>0</v>
      </c>
      <c r="AM7" s="691"/>
      <c r="AN7" s="691"/>
      <c r="AO7" s="692"/>
      <c r="AP7" s="682" t="s">
        <v>241</v>
      </c>
      <c r="AQ7" s="683"/>
      <c r="AR7" s="683"/>
      <c r="AS7" s="683"/>
      <c r="AT7" s="683"/>
      <c r="AU7" s="683"/>
      <c r="AV7" s="683"/>
      <c r="AW7" s="683"/>
      <c r="AX7" s="683"/>
      <c r="AY7" s="683"/>
      <c r="AZ7" s="683"/>
      <c r="BA7" s="683"/>
      <c r="BB7" s="683"/>
      <c r="BC7" s="683"/>
      <c r="BD7" s="683"/>
      <c r="BE7" s="683"/>
      <c r="BF7" s="684"/>
      <c r="BG7" s="685">
        <v>13620592</v>
      </c>
      <c r="BH7" s="686"/>
      <c r="BI7" s="686"/>
      <c r="BJ7" s="686"/>
      <c r="BK7" s="686"/>
      <c r="BL7" s="686"/>
      <c r="BM7" s="686"/>
      <c r="BN7" s="687"/>
      <c r="BO7" s="688">
        <v>43.1</v>
      </c>
      <c r="BP7" s="688"/>
      <c r="BQ7" s="688"/>
      <c r="BR7" s="688"/>
      <c r="BS7" s="689">
        <v>433194</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36921381</v>
      </c>
      <c r="CS7" s="686"/>
      <c r="CT7" s="686"/>
      <c r="CU7" s="686"/>
      <c r="CV7" s="686"/>
      <c r="CW7" s="686"/>
      <c r="CX7" s="686"/>
      <c r="CY7" s="687"/>
      <c r="CZ7" s="688">
        <v>22.3</v>
      </c>
      <c r="DA7" s="688"/>
      <c r="DB7" s="688"/>
      <c r="DC7" s="688"/>
      <c r="DD7" s="694">
        <v>714448</v>
      </c>
      <c r="DE7" s="686"/>
      <c r="DF7" s="686"/>
      <c r="DG7" s="686"/>
      <c r="DH7" s="686"/>
      <c r="DI7" s="686"/>
      <c r="DJ7" s="686"/>
      <c r="DK7" s="686"/>
      <c r="DL7" s="686"/>
      <c r="DM7" s="686"/>
      <c r="DN7" s="686"/>
      <c r="DO7" s="686"/>
      <c r="DP7" s="687"/>
      <c r="DQ7" s="694">
        <v>10199750</v>
      </c>
      <c r="DR7" s="686"/>
      <c r="DS7" s="686"/>
      <c r="DT7" s="686"/>
      <c r="DU7" s="686"/>
      <c r="DV7" s="686"/>
      <c r="DW7" s="686"/>
      <c r="DX7" s="686"/>
      <c r="DY7" s="686"/>
      <c r="DZ7" s="686"/>
      <c r="EA7" s="686"/>
      <c r="EB7" s="686"/>
      <c r="EC7" s="695"/>
    </row>
    <row r="8" spans="2:143" ht="11.25" customHeight="1" x14ac:dyDescent="0.25">
      <c r="B8" s="682" t="s">
        <v>243</v>
      </c>
      <c r="C8" s="683"/>
      <c r="D8" s="683"/>
      <c r="E8" s="683"/>
      <c r="F8" s="683"/>
      <c r="G8" s="683"/>
      <c r="H8" s="683"/>
      <c r="I8" s="683"/>
      <c r="J8" s="683"/>
      <c r="K8" s="683"/>
      <c r="L8" s="683"/>
      <c r="M8" s="683"/>
      <c r="N8" s="683"/>
      <c r="O8" s="683"/>
      <c r="P8" s="683"/>
      <c r="Q8" s="684"/>
      <c r="R8" s="685">
        <v>59963</v>
      </c>
      <c r="S8" s="686"/>
      <c r="T8" s="686"/>
      <c r="U8" s="686"/>
      <c r="V8" s="686"/>
      <c r="W8" s="686"/>
      <c r="X8" s="686"/>
      <c r="Y8" s="687"/>
      <c r="Z8" s="688">
        <v>0</v>
      </c>
      <c r="AA8" s="688"/>
      <c r="AB8" s="688"/>
      <c r="AC8" s="688"/>
      <c r="AD8" s="689">
        <v>59963</v>
      </c>
      <c r="AE8" s="689"/>
      <c r="AF8" s="689"/>
      <c r="AG8" s="689"/>
      <c r="AH8" s="689"/>
      <c r="AI8" s="689"/>
      <c r="AJ8" s="689"/>
      <c r="AK8" s="689"/>
      <c r="AL8" s="690">
        <v>0.1</v>
      </c>
      <c r="AM8" s="691"/>
      <c r="AN8" s="691"/>
      <c r="AO8" s="692"/>
      <c r="AP8" s="682" t="s">
        <v>244</v>
      </c>
      <c r="AQ8" s="683"/>
      <c r="AR8" s="683"/>
      <c r="AS8" s="683"/>
      <c r="AT8" s="683"/>
      <c r="AU8" s="683"/>
      <c r="AV8" s="683"/>
      <c r="AW8" s="683"/>
      <c r="AX8" s="683"/>
      <c r="AY8" s="683"/>
      <c r="AZ8" s="683"/>
      <c r="BA8" s="683"/>
      <c r="BB8" s="683"/>
      <c r="BC8" s="683"/>
      <c r="BD8" s="683"/>
      <c r="BE8" s="683"/>
      <c r="BF8" s="684"/>
      <c r="BG8" s="685">
        <v>412347</v>
      </c>
      <c r="BH8" s="686"/>
      <c r="BI8" s="686"/>
      <c r="BJ8" s="686"/>
      <c r="BK8" s="686"/>
      <c r="BL8" s="686"/>
      <c r="BM8" s="686"/>
      <c r="BN8" s="687"/>
      <c r="BO8" s="688">
        <v>1.3</v>
      </c>
      <c r="BP8" s="688"/>
      <c r="BQ8" s="688"/>
      <c r="BR8" s="688"/>
      <c r="BS8" s="694" t="s">
        <v>245</v>
      </c>
      <c r="BT8" s="686"/>
      <c r="BU8" s="686"/>
      <c r="BV8" s="686"/>
      <c r="BW8" s="686"/>
      <c r="BX8" s="686"/>
      <c r="BY8" s="686"/>
      <c r="BZ8" s="686"/>
      <c r="CA8" s="686"/>
      <c r="CB8" s="695"/>
      <c r="CD8" s="700" t="s">
        <v>246</v>
      </c>
      <c r="CE8" s="701"/>
      <c r="CF8" s="701"/>
      <c r="CG8" s="701"/>
      <c r="CH8" s="701"/>
      <c r="CI8" s="701"/>
      <c r="CJ8" s="701"/>
      <c r="CK8" s="701"/>
      <c r="CL8" s="701"/>
      <c r="CM8" s="701"/>
      <c r="CN8" s="701"/>
      <c r="CO8" s="701"/>
      <c r="CP8" s="701"/>
      <c r="CQ8" s="702"/>
      <c r="CR8" s="685">
        <v>61756289</v>
      </c>
      <c r="CS8" s="686"/>
      <c r="CT8" s="686"/>
      <c r="CU8" s="686"/>
      <c r="CV8" s="686"/>
      <c r="CW8" s="686"/>
      <c r="CX8" s="686"/>
      <c r="CY8" s="687"/>
      <c r="CZ8" s="688">
        <v>37.4</v>
      </c>
      <c r="DA8" s="688"/>
      <c r="DB8" s="688"/>
      <c r="DC8" s="688"/>
      <c r="DD8" s="694">
        <v>489829</v>
      </c>
      <c r="DE8" s="686"/>
      <c r="DF8" s="686"/>
      <c r="DG8" s="686"/>
      <c r="DH8" s="686"/>
      <c r="DI8" s="686"/>
      <c r="DJ8" s="686"/>
      <c r="DK8" s="686"/>
      <c r="DL8" s="686"/>
      <c r="DM8" s="686"/>
      <c r="DN8" s="686"/>
      <c r="DO8" s="686"/>
      <c r="DP8" s="687"/>
      <c r="DQ8" s="694">
        <v>26779989</v>
      </c>
      <c r="DR8" s="686"/>
      <c r="DS8" s="686"/>
      <c r="DT8" s="686"/>
      <c r="DU8" s="686"/>
      <c r="DV8" s="686"/>
      <c r="DW8" s="686"/>
      <c r="DX8" s="686"/>
      <c r="DY8" s="686"/>
      <c r="DZ8" s="686"/>
      <c r="EA8" s="686"/>
      <c r="EB8" s="686"/>
      <c r="EC8" s="695"/>
    </row>
    <row r="9" spans="2:143" ht="11.25" customHeight="1" x14ac:dyDescent="0.25">
      <c r="B9" s="682" t="s">
        <v>247</v>
      </c>
      <c r="C9" s="683"/>
      <c r="D9" s="683"/>
      <c r="E9" s="683"/>
      <c r="F9" s="683"/>
      <c r="G9" s="683"/>
      <c r="H9" s="683"/>
      <c r="I9" s="683"/>
      <c r="J9" s="683"/>
      <c r="K9" s="683"/>
      <c r="L9" s="683"/>
      <c r="M9" s="683"/>
      <c r="N9" s="683"/>
      <c r="O9" s="683"/>
      <c r="P9" s="683"/>
      <c r="Q9" s="684"/>
      <c r="R9" s="685">
        <v>72985</v>
      </c>
      <c r="S9" s="686"/>
      <c r="T9" s="686"/>
      <c r="U9" s="686"/>
      <c r="V9" s="686"/>
      <c r="W9" s="686"/>
      <c r="X9" s="686"/>
      <c r="Y9" s="687"/>
      <c r="Z9" s="688">
        <v>0</v>
      </c>
      <c r="AA9" s="688"/>
      <c r="AB9" s="688"/>
      <c r="AC9" s="688"/>
      <c r="AD9" s="689">
        <v>72985</v>
      </c>
      <c r="AE9" s="689"/>
      <c r="AF9" s="689"/>
      <c r="AG9" s="689"/>
      <c r="AH9" s="689"/>
      <c r="AI9" s="689"/>
      <c r="AJ9" s="689"/>
      <c r="AK9" s="689"/>
      <c r="AL9" s="690">
        <v>0.1</v>
      </c>
      <c r="AM9" s="691"/>
      <c r="AN9" s="691"/>
      <c r="AO9" s="692"/>
      <c r="AP9" s="682" t="s">
        <v>248</v>
      </c>
      <c r="AQ9" s="683"/>
      <c r="AR9" s="683"/>
      <c r="AS9" s="683"/>
      <c r="AT9" s="683"/>
      <c r="AU9" s="683"/>
      <c r="AV9" s="683"/>
      <c r="AW9" s="683"/>
      <c r="AX9" s="683"/>
      <c r="AY9" s="683"/>
      <c r="AZ9" s="683"/>
      <c r="BA9" s="683"/>
      <c r="BB9" s="683"/>
      <c r="BC9" s="683"/>
      <c r="BD9" s="683"/>
      <c r="BE9" s="683"/>
      <c r="BF9" s="684"/>
      <c r="BG9" s="685">
        <v>11079003</v>
      </c>
      <c r="BH9" s="686"/>
      <c r="BI9" s="686"/>
      <c r="BJ9" s="686"/>
      <c r="BK9" s="686"/>
      <c r="BL9" s="686"/>
      <c r="BM9" s="686"/>
      <c r="BN9" s="687"/>
      <c r="BO9" s="688">
        <v>35</v>
      </c>
      <c r="BP9" s="688"/>
      <c r="BQ9" s="688"/>
      <c r="BR9" s="688"/>
      <c r="BS9" s="694" t="s">
        <v>239</v>
      </c>
      <c r="BT9" s="686"/>
      <c r="BU9" s="686"/>
      <c r="BV9" s="686"/>
      <c r="BW9" s="686"/>
      <c r="BX9" s="686"/>
      <c r="BY9" s="686"/>
      <c r="BZ9" s="686"/>
      <c r="CA9" s="686"/>
      <c r="CB9" s="695"/>
      <c r="CD9" s="700" t="s">
        <v>249</v>
      </c>
      <c r="CE9" s="701"/>
      <c r="CF9" s="701"/>
      <c r="CG9" s="701"/>
      <c r="CH9" s="701"/>
      <c r="CI9" s="701"/>
      <c r="CJ9" s="701"/>
      <c r="CK9" s="701"/>
      <c r="CL9" s="701"/>
      <c r="CM9" s="701"/>
      <c r="CN9" s="701"/>
      <c r="CO9" s="701"/>
      <c r="CP9" s="701"/>
      <c r="CQ9" s="702"/>
      <c r="CR9" s="685">
        <v>8846316</v>
      </c>
      <c r="CS9" s="686"/>
      <c r="CT9" s="686"/>
      <c r="CU9" s="686"/>
      <c r="CV9" s="686"/>
      <c r="CW9" s="686"/>
      <c r="CX9" s="686"/>
      <c r="CY9" s="687"/>
      <c r="CZ9" s="688">
        <v>5.4</v>
      </c>
      <c r="DA9" s="688"/>
      <c r="DB9" s="688"/>
      <c r="DC9" s="688"/>
      <c r="DD9" s="694">
        <v>174426</v>
      </c>
      <c r="DE9" s="686"/>
      <c r="DF9" s="686"/>
      <c r="DG9" s="686"/>
      <c r="DH9" s="686"/>
      <c r="DI9" s="686"/>
      <c r="DJ9" s="686"/>
      <c r="DK9" s="686"/>
      <c r="DL9" s="686"/>
      <c r="DM9" s="686"/>
      <c r="DN9" s="686"/>
      <c r="DO9" s="686"/>
      <c r="DP9" s="687"/>
      <c r="DQ9" s="694">
        <v>6931105</v>
      </c>
      <c r="DR9" s="686"/>
      <c r="DS9" s="686"/>
      <c r="DT9" s="686"/>
      <c r="DU9" s="686"/>
      <c r="DV9" s="686"/>
      <c r="DW9" s="686"/>
      <c r="DX9" s="686"/>
      <c r="DY9" s="686"/>
      <c r="DZ9" s="686"/>
      <c r="EA9" s="686"/>
      <c r="EB9" s="686"/>
      <c r="EC9" s="695"/>
    </row>
    <row r="10" spans="2:143" ht="11.25" customHeight="1" x14ac:dyDescent="0.25">
      <c r="B10" s="682" t="s">
        <v>250</v>
      </c>
      <c r="C10" s="683"/>
      <c r="D10" s="683"/>
      <c r="E10" s="683"/>
      <c r="F10" s="683"/>
      <c r="G10" s="683"/>
      <c r="H10" s="683"/>
      <c r="I10" s="683"/>
      <c r="J10" s="683"/>
      <c r="K10" s="683"/>
      <c r="L10" s="683"/>
      <c r="M10" s="683"/>
      <c r="N10" s="683"/>
      <c r="O10" s="683"/>
      <c r="P10" s="683"/>
      <c r="Q10" s="684"/>
      <c r="R10" s="685" t="s">
        <v>251</v>
      </c>
      <c r="S10" s="686"/>
      <c r="T10" s="686"/>
      <c r="U10" s="686"/>
      <c r="V10" s="686"/>
      <c r="W10" s="686"/>
      <c r="X10" s="686"/>
      <c r="Y10" s="687"/>
      <c r="Z10" s="688" t="s">
        <v>251</v>
      </c>
      <c r="AA10" s="688"/>
      <c r="AB10" s="688"/>
      <c r="AC10" s="688"/>
      <c r="AD10" s="689" t="s">
        <v>139</v>
      </c>
      <c r="AE10" s="689"/>
      <c r="AF10" s="689"/>
      <c r="AG10" s="689"/>
      <c r="AH10" s="689"/>
      <c r="AI10" s="689"/>
      <c r="AJ10" s="689"/>
      <c r="AK10" s="689"/>
      <c r="AL10" s="690" t="s">
        <v>251</v>
      </c>
      <c r="AM10" s="691"/>
      <c r="AN10" s="691"/>
      <c r="AO10" s="692"/>
      <c r="AP10" s="682" t="s">
        <v>252</v>
      </c>
      <c r="AQ10" s="683"/>
      <c r="AR10" s="683"/>
      <c r="AS10" s="683"/>
      <c r="AT10" s="683"/>
      <c r="AU10" s="683"/>
      <c r="AV10" s="683"/>
      <c r="AW10" s="683"/>
      <c r="AX10" s="683"/>
      <c r="AY10" s="683"/>
      <c r="AZ10" s="683"/>
      <c r="BA10" s="683"/>
      <c r="BB10" s="683"/>
      <c r="BC10" s="683"/>
      <c r="BD10" s="683"/>
      <c r="BE10" s="683"/>
      <c r="BF10" s="684"/>
      <c r="BG10" s="685">
        <v>886323</v>
      </c>
      <c r="BH10" s="686"/>
      <c r="BI10" s="686"/>
      <c r="BJ10" s="686"/>
      <c r="BK10" s="686"/>
      <c r="BL10" s="686"/>
      <c r="BM10" s="686"/>
      <c r="BN10" s="687"/>
      <c r="BO10" s="688">
        <v>2.8</v>
      </c>
      <c r="BP10" s="688"/>
      <c r="BQ10" s="688"/>
      <c r="BR10" s="688"/>
      <c r="BS10" s="694">
        <v>146790</v>
      </c>
      <c r="BT10" s="686"/>
      <c r="BU10" s="686"/>
      <c r="BV10" s="686"/>
      <c r="BW10" s="686"/>
      <c r="BX10" s="686"/>
      <c r="BY10" s="686"/>
      <c r="BZ10" s="686"/>
      <c r="CA10" s="686"/>
      <c r="CB10" s="695"/>
      <c r="CD10" s="700" t="s">
        <v>253</v>
      </c>
      <c r="CE10" s="701"/>
      <c r="CF10" s="701"/>
      <c r="CG10" s="701"/>
      <c r="CH10" s="701"/>
      <c r="CI10" s="701"/>
      <c r="CJ10" s="701"/>
      <c r="CK10" s="701"/>
      <c r="CL10" s="701"/>
      <c r="CM10" s="701"/>
      <c r="CN10" s="701"/>
      <c r="CO10" s="701"/>
      <c r="CP10" s="701"/>
      <c r="CQ10" s="702"/>
      <c r="CR10" s="685">
        <v>202810</v>
      </c>
      <c r="CS10" s="686"/>
      <c r="CT10" s="686"/>
      <c r="CU10" s="686"/>
      <c r="CV10" s="686"/>
      <c r="CW10" s="686"/>
      <c r="CX10" s="686"/>
      <c r="CY10" s="687"/>
      <c r="CZ10" s="688">
        <v>0.1</v>
      </c>
      <c r="DA10" s="688"/>
      <c r="DB10" s="688"/>
      <c r="DC10" s="688"/>
      <c r="DD10" s="694" t="s">
        <v>245</v>
      </c>
      <c r="DE10" s="686"/>
      <c r="DF10" s="686"/>
      <c r="DG10" s="686"/>
      <c r="DH10" s="686"/>
      <c r="DI10" s="686"/>
      <c r="DJ10" s="686"/>
      <c r="DK10" s="686"/>
      <c r="DL10" s="686"/>
      <c r="DM10" s="686"/>
      <c r="DN10" s="686"/>
      <c r="DO10" s="686"/>
      <c r="DP10" s="687"/>
      <c r="DQ10" s="694">
        <v>201365</v>
      </c>
      <c r="DR10" s="686"/>
      <c r="DS10" s="686"/>
      <c r="DT10" s="686"/>
      <c r="DU10" s="686"/>
      <c r="DV10" s="686"/>
      <c r="DW10" s="686"/>
      <c r="DX10" s="686"/>
      <c r="DY10" s="686"/>
      <c r="DZ10" s="686"/>
      <c r="EA10" s="686"/>
      <c r="EB10" s="686"/>
      <c r="EC10" s="695"/>
    </row>
    <row r="11" spans="2:143" ht="11.25" customHeight="1" x14ac:dyDescent="0.25">
      <c r="B11" s="682" t="s">
        <v>254</v>
      </c>
      <c r="C11" s="683"/>
      <c r="D11" s="683"/>
      <c r="E11" s="683"/>
      <c r="F11" s="683"/>
      <c r="G11" s="683"/>
      <c r="H11" s="683"/>
      <c r="I11" s="683"/>
      <c r="J11" s="683"/>
      <c r="K11" s="683"/>
      <c r="L11" s="683"/>
      <c r="M11" s="683"/>
      <c r="N11" s="683"/>
      <c r="O11" s="683"/>
      <c r="P11" s="683"/>
      <c r="Q11" s="684"/>
      <c r="R11" s="685">
        <v>6212892</v>
      </c>
      <c r="S11" s="686"/>
      <c r="T11" s="686"/>
      <c r="U11" s="686"/>
      <c r="V11" s="686"/>
      <c r="W11" s="686"/>
      <c r="X11" s="686"/>
      <c r="Y11" s="687"/>
      <c r="Z11" s="690">
        <v>3.7</v>
      </c>
      <c r="AA11" s="691"/>
      <c r="AB11" s="691"/>
      <c r="AC11" s="703"/>
      <c r="AD11" s="694">
        <v>6212892</v>
      </c>
      <c r="AE11" s="686"/>
      <c r="AF11" s="686"/>
      <c r="AG11" s="686"/>
      <c r="AH11" s="686"/>
      <c r="AI11" s="686"/>
      <c r="AJ11" s="686"/>
      <c r="AK11" s="687"/>
      <c r="AL11" s="690">
        <v>9.1999999999999993</v>
      </c>
      <c r="AM11" s="691"/>
      <c r="AN11" s="691"/>
      <c r="AO11" s="692"/>
      <c r="AP11" s="682" t="s">
        <v>255</v>
      </c>
      <c r="AQ11" s="683"/>
      <c r="AR11" s="683"/>
      <c r="AS11" s="683"/>
      <c r="AT11" s="683"/>
      <c r="AU11" s="683"/>
      <c r="AV11" s="683"/>
      <c r="AW11" s="683"/>
      <c r="AX11" s="683"/>
      <c r="AY11" s="683"/>
      <c r="AZ11" s="683"/>
      <c r="BA11" s="683"/>
      <c r="BB11" s="683"/>
      <c r="BC11" s="683"/>
      <c r="BD11" s="683"/>
      <c r="BE11" s="683"/>
      <c r="BF11" s="684"/>
      <c r="BG11" s="685">
        <v>1242919</v>
      </c>
      <c r="BH11" s="686"/>
      <c r="BI11" s="686"/>
      <c r="BJ11" s="686"/>
      <c r="BK11" s="686"/>
      <c r="BL11" s="686"/>
      <c r="BM11" s="686"/>
      <c r="BN11" s="687"/>
      <c r="BO11" s="688">
        <v>3.9</v>
      </c>
      <c r="BP11" s="688"/>
      <c r="BQ11" s="688"/>
      <c r="BR11" s="688"/>
      <c r="BS11" s="694">
        <v>286404</v>
      </c>
      <c r="BT11" s="686"/>
      <c r="BU11" s="686"/>
      <c r="BV11" s="686"/>
      <c r="BW11" s="686"/>
      <c r="BX11" s="686"/>
      <c r="BY11" s="686"/>
      <c r="BZ11" s="686"/>
      <c r="CA11" s="686"/>
      <c r="CB11" s="695"/>
      <c r="CD11" s="700" t="s">
        <v>256</v>
      </c>
      <c r="CE11" s="701"/>
      <c r="CF11" s="701"/>
      <c r="CG11" s="701"/>
      <c r="CH11" s="701"/>
      <c r="CI11" s="701"/>
      <c r="CJ11" s="701"/>
      <c r="CK11" s="701"/>
      <c r="CL11" s="701"/>
      <c r="CM11" s="701"/>
      <c r="CN11" s="701"/>
      <c r="CO11" s="701"/>
      <c r="CP11" s="701"/>
      <c r="CQ11" s="702"/>
      <c r="CR11" s="685">
        <v>1202696</v>
      </c>
      <c r="CS11" s="686"/>
      <c r="CT11" s="686"/>
      <c r="CU11" s="686"/>
      <c r="CV11" s="686"/>
      <c r="CW11" s="686"/>
      <c r="CX11" s="686"/>
      <c r="CY11" s="687"/>
      <c r="CZ11" s="688">
        <v>0.7</v>
      </c>
      <c r="DA11" s="688"/>
      <c r="DB11" s="688"/>
      <c r="DC11" s="688"/>
      <c r="DD11" s="694">
        <v>529759</v>
      </c>
      <c r="DE11" s="686"/>
      <c r="DF11" s="686"/>
      <c r="DG11" s="686"/>
      <c r="DH11" s="686"/>
      <c r="DI11" s="686"/>
      <c r="DJ11" s="686"/>
      <c r="DK11" s="686"/>
      <c r="DL11" s="686"/>
      <c r="DM11" s="686"/>
      <c r="DN11" s="686"/>
      <c r="DO11" s="686"/>
      <c r="DP11" s="687"/>
      <c r="DQ11" s="694">
        <v>616258</v>
      </c>
      <c r="DR11" s="686"/>
      <c r="DS11" s="686"/>
      <c r="DT11" s="686"/>
      <c r="DU11" s="686"/>
      <c r="DV11" s="686"/>
      <c r="DW11" s="686"/>
      <c r="DX11" s="686"/>
      <c r="DY11" s="686"/>
      <c r="DZ11" s="686"/>
      <c r="EA11" s="686"/>
      <c r="EB11" s="686"/>
      <c r="EC11" s="695"/>
    </row>
    <row r="12" spans="2:143" ht="11.25" customHeight="1" x14ac:dyDescent="0.25">
      <c r="B12" s="682" t="s">
        <v>257</v>
      </c>
      <c r="C12" s="683"/>
      <c r="D12" s="683"/>
      <c r="E12" s="683"/>
      <c r="F12" s="683"/>
      <c r="G12" s="683"/>
      <c r="H12" s="683"/>
      <c r="I12" s="683"/>
      <c r="J12" s="683"/>
      <c r="K12" s="683"/>
      <c r="L12" s="683"/>
      <c r="M12" s="683"/>
      <c r="N12" s="683"/>
      <c r="O12" s="683"/>
      <c r="P12" s="683"/>
      <c r="Q12" s="684"/>
      <c r="R12" s="685">
        <v>8934</v>
      </c>
      <c r="S12" s="686"/>
      <c r="T12" s="686"/>
      <c r="U12" s="686"/>
      <c r="V12" s="686"/>
      <c r="W12" s="686"/>
      <c r="X12" s="686"/>
      <c r="Y12" s="687"/>
      <c r="Z12" s="688">
        <v>0</v>
      </c>
      <c r="AA12" s="688"/>
      <c r="AB12" s="688"/>
      <c r="AC12" s="688"/>
      <c r="AD12" s="689">
        <v>8934</v>
      </c>
      <c r="AE12" s="689"/>
      <c r="AF12" s="689"/>
      <c r="AG12" s="689"/>
      <c r="AH12" s="689"/>
      <c r="AI12" s="689"/>
      <c r="AJ12" s="689"/>
      <c r="AK12" s="689"/>
      <c r="AL12" s="690">
        <v>0</v>
      </c>
      <c r="AM12" s="691"/>
      <c r="AN12" s="691"/>
      <c r="AO12" s="692"/>
      <c r="AP12" s="682" t="s">
        <v>258</v>
      </c>
      <c r="AQ12" s="683"/>
      <c r="AR12" s="683"/>
      <c r="AS12" s="683"/>
      <c r="AT12" s="683"/>
      <c r="AU12" s="683"/>
      <c r="AV12" s="683"/>
      <c r="AW12" s="683"/>
      <c r="AX12" s="683"/>
      <c r="AY12" s="683"/>
      <c r="AZ12" s="683"/>
      <c r="BA12" s="683"/>
      <c r="BB12" s="683"/>
      <c r="BC12" s="683"/>
      <c r="BD12" s="683"/>
      <c r="BE12" s="683"/>
      <c r="BF12" s="684"/>
      <c r="BG12" s="685">
        <v>12664227</v>
      </c>
      <c r="BH12" s="686"/>
      <c r="BI12" s="686"/>
      <c r="BJ12" s="686"/>
      <c r="BK12" s="686"/>
      <c r="BL12" s="686"/>
      <c r="BM12" s="686"/>
      <c r="BN12" s="687"/>
      <c r="BO12" s="688">
        <v>40.1</v>
      </c>
      <c r="BP12" s="688"/>
      <c r="BQ12" s="688"/>
      <c r="BR12" s="688"/>
      <c r="BS12" s="694" t="s">
        <v>239</v>
      </c>
      <c r="BT12" s="686"/>
      <c r="BU12" s="686"/>
      <c r="BV12" s="686"/>
      <c r="BW12" s="686"/>
      <c r="BX12" s="686"/>
      <c r="BY12" s="686"/>
      <c r="BZ12" s="686"/>
      <c r="CA12" s="686"/>
      <c r="CB12" s="695"/>
      <c r="CD12" s="700" t="s">
        <v>259</v>
      </c>
      <c r="CE12" s="701"/>
      <c r="CF12" s="701"/>
      <c r="CG12" s="701"/>
      <c r="CH12" s="701"/>
      <c r="CI12" s="701"/>
      <c r="CJ12" s="701"/>
      <c r="CK12" s="701"/>
      <c r="CL12" s="701"/>
      <c r="CM12" s="701"/>
      <c r="CN12" s="701"/>
      <c r="CO12" s="701"/>
      <c r="CP12" s="701"/>
      <c r="CQ12" s="702"/>
      <c r="CR12" s="685">
        <v>11949960</v>
      </c>
      <c r="CS12" s="686"/>
      <c r="CT12" s="686"/>
      <c r="CU12" s="686"/>
      <c r="CV12" s="686"/>
      <c r="CW12" s="686"/>
      <c r="CX12" s="686"/>
      <c r="CY12" s="687"/>
      <c r="CZ12" s="688">
        <v>7.2</v>
      </c>
      <c r="DA12" s="688"/>
      <c r="DB12" s="688"/>
      <c r="DC12" s="688"/>
      <c r="DD12" s="694">
        <v>394652</v>
      </c>
      <c r="DE12" s="686"/>
      <c r="DF12" s="686"/>
      <c r="DG12" s="686"/>
      <c r="DH12" s="686"/>
      <c r="DI12" s="686"/>
      <c r="DJ12" s="686"/>
      <c r="DK12" s="686"/>
      <c r="DL12" s="686"/>
      <c r="DM12" s="686"/>
      <c r="DN12" s="686"/>
      <c r="DO12" s="686"/>
      <c r="DP12" s="687"/>
      <c r="DQ12" s="694">
        <v>4281472</v>
      </c>
      <c r="DR12" s="686"/>
      <c r="DS12" s="686"/>
      <c r="DT12" s="686"/>
      <c r="DU12" s="686"/>
      <c r="DV12" s="686"/>
      <c r="DW12" s="686"/>
      <c r="DX12" s="686"/>
      <c r="DY12" s="686"/>
      <c r="DZ12" s="686"/>
      <c r="EA12" s="686"/>
      <c r="EB12" s="686"/>
      <c r="EC12" s="695"/>
    </row>
    <row r="13" spans="2:143" ht="11.25" customHeight="1" x14ac:dyDescent="0.25">
      <c r="B13" s="682" t="s">
        <v>260</v>
      </c>
      <c r="C13" s="683"/>
      <c r="D13" s="683"/>
      <c r="E13" s="683"/>
      <c r="F13" s="683"/>
      <c r="G13" s="683"/>
      <c r="H13" s="683"/>
      <c r="I13" s="683"/>
      <c r="J13" s="683"/>
      <c r="K13" s="683"/>
      <c r="L13" s="683"/>
      <c r="M13" s="683"/>
      <c r="N13" s="683"/>
      <c r="O13" s="683"/>
      <c r="P13" s="683"/>
      <c r="Q13" s="684"/>
      <c r="R13" s="685" t="s">
        <v>239</v>
      </c>
      <c r="S13" s="686"/>
      <c r="T13" s="686"/>
      <c r="U13" s="686"/>
      <c r="V13" s="686"/>
      <c r="W13" s="686"/>
      <c r="X13" s="686"/>
      <c r="Y13" s="687"/>
      <c r="Z13" s="688" t="s">
        <v>251</v>
      </c>
      <c r="AA13" s="688"/>
      <c r="AB13" s="688"/>
      <c r="AC13" s="688"/>
      <c r="AD13" s="689" t="s">
        <v>239</v>
      </c>
      <c r="AE13" s="689"/>
      <c r="AF13" s="689"/>
      <c r="AG13" s="689"/>
      <c r="AH13" s="689"/>
      <c r="AI13" s="689"/>
      <c r="AJ13" s="689"/>
      <c r="AK13" s="689"/>
      <c r="AL13" s="690" t="s">
        <v>251</v>
      </c>
      <c r="AM13" s="691"/>
      <c r="AN13" s="691"/>
      <c r="AO13" s="692"/>
      <c r="AP13" s="682" t="s">
        <v>261</v>
      </c>
      <c r="AQ13" s="683"/>
      <c r="AR13" s="683"/>
      <c r="AS13" s="683"/>
      <c r="AT13" s="683"/>
      <c r="AU13" s="683"/>
      <c r="AV13" s="683"/>
      <c r="AW13" s="683"/>
      <c r="AX13" s="683"/>
      <c r="AY13" s="683"/>
      <c r="AZ13" s="683"/>
      <c r="BA13" s="683"/>
      <c r="BB13" s="683"/>
      <c r="BC13" s="683"/>
      <c r="BD13" s="683"/>
      <c r="BE13" s="683"/>
      <c r="BF13" s="684"/>
      <c r="BG13" s="685">
        <v>12524743</v>
      </c>
      <c r="BH13" s="686"/>
      <c r="BI13" s="686"/>
      <c r="BJ13" s="686"/>
      <c r="BK13" s="686"/>
      <c r="BL13" s="686"/>
      <c r="BM13" s="686"/>
      <c r="BN13" s="687"/>
      <c r="BO13" s="688">
        <v>39.6</v>
      </c>
      <c r="BP13" s="688"/>
      <c r="BQ13" s="688"/>
      <c r="BR13" s="688"/>
      <c r="BS13" s="694" t="s">
        <v>139</v>
      </c>
      <c r="BT13" s="686"/>
      <c r="BU13" s="686"/>
      <c r="BV13" s="686"/>
      <c r="BW13" s="686"/>
      <c r="BX13" s="686"/>
      <c r="BY13" s="686"/>
      <c r="BZ13" s="686"/>
      <c r="CA13" s="686"/>
      <c r="CB13" s="695"/>
      <c r="CD13" s="700" t="s">
        <v>262</v>
      </c>
      <c r="CE13" s="701"/>
      <c r="CF13" s="701"/>
      <c r="CG13" s="701"/>
      <c r="CH13" s="701"/>
      <c r="CI13" s="701"/>
      <c r="CJ13" s="701"/>
      <c r="CK13" s="701"/>
      <c r="CL13" s="701"/>
      <c r="CM13" s="701"/>
      <c r="CN13" s="701"/>
      <c r="CO13" s="701"/>
      <c r="CP13" s="701"/>
      <c r="CQ13" s="702"/>
      <c r="CR13" s="685">
        <v>12474299</v>
      </c>
      <c r="CS13" s="686"/>
      <c r="CT13" s="686"/>
      <c r="CU13" s="686"/>
      <c r="CV13" s="686"/>
      <c r="CW13" s="686"/>
      <c r="CX13" s="686"/>
      <c r="CY13" s="687"/>
      <c r="CZ13" s="688">
        <v>7.5</v>
      </c>
      <c r="DA13" s="688"/>
      <c r="DB13" s="688"/>
      <c r="DC13" s="688"/>
      <c r="DD13" s="694">
        <v>5067233</v>
      </c>
      <c r="DE13" s="686"/>
      <c r="DF13" s="686"/>
      <c r="DG13" s="686"/>
      <c r="DH13" s="686"/>
      <c r="DI13" s="686"/>
      <c r="DJ13" s="686"/>
      <c r="DK13" s="686"/>
      <c r="DL13" s="686"/>
      <c r="DM13" s="686"/>
      <c r="DN13" s="686"/>
      <c r="DO13" s="686"/>
      <c r="DP13" s="687"/>
      <c r="DQ13" s="694">
        <v>6453847</v>
      </c>
      <c r="DR13" s="686"/>
      <c r="DS13" s="686"/>
      <c r="DT13" s="686"/>
      <c r="DU13" s="686"/>
      <c r="DV13" s="686"/>
      <c r="DW13" s="686"/>
      <c r="DX13" s="686"/>
      <c r="DY13" s="686"/>
      <c r="DZ13" s="686"/>
      <c r="EA13" s="686"/>
      <c r="EB13" s="686"/>
      <c r="EC13" s="695"/>
    </row>
    <row r="14" spans="2:143" ht="11.25" customHeight="1" x14ac:dyDescent="0.25">
      <c r="B14" s="682" t="s">
        <v>263</v>
      </c>
      <c r="C14" s="683"/>
      <c r="D14" s="683"/>
      <c r="E14" s="683"/>
      <c r="F14" s="683"/>
      <c r="G14" s="683"/>
      <c r="H14" s="683"/>
      <c r="I14" s="683"/>
      <c r="J14" s="683"/>
      <c r="K14" s="683"/>
      <c r="L14" s="683"/>
      <c r="M14" s="683"/>
      <c r="N14" s="683"/>
      <c r="O14" s="683"/>
      <c r="P14" s="683"/>
      <c r="Q14" s="684"/>
      <c r="R14" s="685" t="s">
        <v>139</v>
      </c>
      <c r="S14" s="686"/>
      <c r="T14" s="686"/>
      <c r="U14" s="686"/>
      <c r="V14" s="686"/>
      <c r="W14" s="686"/>
      <c r="X14" s="686"/>
      <c r="Y14" s="687"/>
      <c r="Z14" s="688" t="s">
        <v>139</v>
      </c>
      <c r="AA14" s="688"/>
      <c r="AB14" s="688"/>
      <c r="AC14" s="688"/>
      <c r="AD14" s="689" t="s">
        <v>239</v>
      </c>
      <c r="AE14" s="689"/>
      <c r="AF14" s="689"/>
      <c r="AG14" s="689"/>
      <c r="AH14" s="689"/>
      <c r="AI14" s="689"/>
      <c r="AJ14" s="689"/>
      <c r="AK14" s="689"/>
      <c r="AL14" s="690" t="s">
        <v>245</v>
      </c>
      <c r="AM14" s="691"/>
      <c r="AN14" s="691"/>
      <c r="AO14" s="692"/>
      <c r="AP14" s="682" t="s">
        <v>264</v>
      </c>
      <c r="AQ14" s="683"/>
      <c r="AR14" s="683"/>
      <c r="AS14" s="683"/>
      <c r="AT14" s="683"/>
      <c r="AU14" s="683"/>
      <c r="AV14" s="683"/>
      <c r="AW14" s="683"/>
      <c r="AX14" s="683"/>
      <c r="AY14" s="683"/>
      <c r="AZ14" s="683"/>
      <c r="BA14" s="683"/>
      <c r="BB14" s="683"/>
      <c r="BC14" s="683"/>
      <c r="BD14" s="683"/>
      <c r="BE14" s="683"/>
      <c r="BF14" s="684"/>
      <c r="BG14" s="685">
        <v>614108</v>
      </c>
      <c r="BH14" s="686"/>
      <c r="BI14" s="686"/>
      <c r="BJ14" s="686"/>
      <c r="BK14" s="686"/>
      <c r="BL14" s="686"/>
      <c r="BM14" s="686"/>
      <c r="BN14" s="687"/>
      <c r="BO14" s="688">
        <v>1.9</v>
      </c>
      <c r="BP14" s="688"/>
      <c r="BQ14" s="688"/>
      <c r="BR14" s="688"/>
      <c r="BS14" s="694">
        <v>18919</v>
      </c>
      <c r="BT14" s="686"/>
      <c r="BU14" s="686"/>
      <c r="BV14" s="686"/>
      <c r="BW14" s="686"/>
      <c r="BX14" s="686"/>
      <c r="BY14" s="686"/>
      <c r="BZ14" s="686"/>
      <c r="CA14" s="686"/>
      <c r="CB14" s="695"/>
      <c r="CD14" s="700" t="s">
        <v>265</v>
      </c>
      <c r="CE14" s="701"/>
      <c r="CF14" s="701"/>
      <c r="CG14" s="701"/>
      <c r="CH14" s="701"/>
      <c r="CI14" s="701"/>
      <c r="CJ14" s="701"/>
      <c r="CK14" s="701"/>
      <c r="CL14" s="701"/>
      <c r="CM14" s="701"/>
      <c r="CN14" s="701"/>
      <c r="CO14" s="701"/>
      <c r="CP14" s="701"/>
      <c r="CQ14" s="702"/>
      <c r="CR14" s="685">
        <v>3622369</v>
      </c>
      <c r="CS14" s="686"/>
      <c r="CT14" s="686"/>
      <c r="CU14" s="686"/>
      <c r="CV14" s="686"/>
      <c r="CW14" s="686"/>
      <c r="CX14" s="686"/>
      <c r="CY14" s="687"/>
      <c r="CZ14" s="688">
        <v>2.2000000000000002</v>
      </c>
      <c r="DA14" s="688"/>
      <c r="DB14" s="688"/>
      <c r="DC14" s="688"/>
      <c r="DD14" s="694">
        <v>347082</v>
      </c>
      <c r="DE14" s="686"/>
      <c r="DF14" s="686"/>
      <c r="DG14" s="686"/>
      <c r="DH14" s="686"/>
      <c r="DI14" s="686"/>
      <c r="DJ14" s="686"/>
      <c r="DK14" s="686"/>
      <c r="DL14" s="686"/>
      <c r="DM14" s="686"/>
      <c r="DN14" s="686"/>
      <c r="DO14" s="686"/>
      <c r="DP14" s="687"/>
      <c r="DQ14" s="694">
        <v>3309978</v>
      </c>
      <c r="DR14" s="686"/>
      <c r="DS14" s="686"/>
      <c r="DT14" s="686"/>
      <c r="DU14" s="686"/>
      <c r="DV14" s="686"/>
      <c r="DW14" s="686"/>
      <c r="DX14" s="686"/>
      <c r="DY14" s="686"/>
      <c r="DZ14" s="686"/>
      <c r="EA14" s="686"/>
      <c r="EB14" s="686"/>
      <c r="EC14" s="695"/>
    </row>
    <row r="15" spans="2:143" ht="11.25" customHeight="1" x14ac:dyDescent="0.25">
      <c r="B15" s="682" t="s">
        <v>266</v>
      </c>
      <c r="C15" s="683"/>
      <c r="D15" s="683"/>
      <c r="E15" s="683"/>
      <c r="F15" s="683"/>
      <c r="G15" s="683"/>
      <c r="H15" s="683"/>
      <c r="I15" s="683"/>
      <c r="J15" s="683"/>
      <c r="K15" s="683"/>
      <c r="L15" s="683"/>
      <c r="M15" s="683"/>
      <c r="N15" s="683"/>
      <c r="O15" s="683"/>
      <c r="P15" s="683"/>
      <c r="Q15" s="684"/>
      <c r="R15" s="685" t="s">
        <v>245</v>
      </c>
      <c r="S15" s="686"/>
      <c r="T15" s="686"/>
      <c r="U15" s="686"/>
      <c r="V15" s="686"/>
      <c r="W15" s="686"/>
      <c r="X15" s="686"/>
      <c r="Y15" s="687"/>
      <c r="Z15" s="688" t="s">
        <v>139</v>
      </c>
      <c r="AA15" s="688"/>
      <c r="AB15" s="688"/>
      <c r="AC15" s="688"/>
      <c r="AD15" s="689" t="s">
        <v>239</v>
      </c>
      <c r="AE15" s="689"/>
      <c r="AF15" s="689"/>
      <c r="AG15" s="689"/>
      <c r="AH15" s="689"/>
      <c r="AI15" s="689"/>
      <c r="AJ15" s="689"/>
      <c r="AK15" s="689"/>
      <c r="AL15" s="690" t="s">
        <v>239</v>
      </c>
      <c r="AM15" s="691"/>
      <c r="AN15" s="691"/>
      <c r="AO15" s="692"/>
      <c r="AP15" s="682" t="s">
        <v>267</v>
      </c>
      <c r="AQ15" s="683"/>
      <c r="AR15" s="683"/>
      <c r="AS15" s="683"/>
      <c r="AT15" s="683"/>
      <c r="AU15" s="683"/>
      <c r="AV15" s="683"/>
      <c r="AW15" s="683"/>
      <c r="AX15" s="683"/>
      <c r="AY15" s="683"/>
      <c r="AZ15" s="683"/>
      <c r="BA15" s="683"/>
      <c r="BB15" s="683"/>
      <c r="BC15" s="683"/>
      <c r="BD15" s="683"/>
      <c r="BE15" s="683"/>
      <c r="BF15" s="684"/>
      <c r="BG15" s="685">
        <v>2172509</v>
      </c>
      <c r="BH15" s="686"/>
      <c r="BI15" s="686"/>
      <c r="BJ15" s="686"/>
      <c r="BK15" s="686"/>
      <c r="BL15" s="686"/>
      <c r="BM15" s="686"/>
      <c r="BN15" s="687"/>
      <c r="BO15" s="688">
        <v>6.9</v>
      </c>
      <c r="BP15" s="688"/>
      <c r="BQ15" s="688"/>
      <c r="BR15" s="688"/>
      <c r="BS15" s="694" t="s">
        <v>239</v>
      </c>
      <c r="BT15" s="686"/>
      <c r="BU15" s="686"/>
      <c r="BV15" s="686"/>
      <c r="BW15" s="686"/>
      <c r="BX15" s="686"/>
      <c r="BY15" s="686"/>
      <c r="BZ15" s="686"/>
      <c r="CA15" s="686"/>
      <c r="CB15" s="695"/>
      <c r="CD15" s="700" t="s">
        <v>268</v>
      </c>
      <c r="CE15" s="701"/>
      <c r="CF15" s="701"/>
      <c r="CG15" s="701"/>
      <c r="CH15" s="701"/>
      <c r="CI15" s="701"/>
      <c r="CJ15" s="701"/>
      <c r="CK15" s="701"/>
      <c r="CL15" s="701"/>
      <c r="CM15" s="701"/>
      <c r="CN15" s="701"/>
      <c r="CO15" s="701"/>
      <c r="CP15" s="701"/>
      <c r="CQ15" s="702"/>
      <c r="CR15" s="685">
        <v>14606430</v>
      </c>
      <c r="CS15" s="686"/>
      <c r="CT15" s="686"/>
      <c r="CU15" s="686"/>
      <c r="CV15" s="686"/>
      <c r="CW15" s="686"/>
      <c r="CX15" s="686"/>
      <c r="CY15" s="687"/>
      <c r="CZ15" s="688">
        <v>8.8000000000000007</v>
      </c>
      <c r="DA15" s="688"/>
      <c r="DB15" s="688"/>
      <c r="DC15" s="688"/>
      <c r="DD15" s="694">
        <v>4506468</v>
      </c>
      <c r="DE15" s="686"/>
      <c r="DF15" s="686"/>
      <c r="DG15" s="686"/>
      <c r="DH15" s="686"/>
      <c r="DI15" s="686"/>
      <c r="DJ15" s="686"/>
      <c r="DK15" s="686"/>
      <c r="DL15" s="686"/>
      <c r="DM15" s="686"/>
      <c r="DN15" s="686"/>
      <c r="DO15" s="686"/>
      <c r="DP15" s="687"/>
      <c r="DQ15" s="694">
        <v>10094396</v>
      </c>
      <c r="DR15" s="686"/>
      <c r="DS15" s="686"/>
      <c r="DT15" s="686"/>
      <c r="DU15" s="686"/>
      <c r="DV15" s="686"/>
      <c r="DW15" s="686"/>
      <c r="DX15" s="686"/>
      <c r="DY15" s="686"/>
      <c r="DZ15" s="686"/>
      <c r="EA15" s="686"/>
      <c r="EB15" s="686"/>
      <c r="EC15" s="695"/>
    </row>
    <row r="16" spans="2:143" ht="11.25" customHeight="1" x14ac:dyDescent="0.25">
      <c r="B16" s="682" t="s">
        <v>269</v>
      </c>
      <c r="C16" s="683"/>
      <c r="D16" s="683"/>
      <c r="E16" s="683"/>
      <c r="F16" s="683"/>
      <c r="G16" s="683"/>
      <c r="H16" s="683"/>
      <c r="I16" s="683"/>
      <c r="J16" s="683"/>
      <c r="K16" s="683"/>
      <c r="L16" s="683"/>
      <c r="M16" s="683"/>
      <c r="N16" s="683"/>
      <c r="O16" s="683"/>
      <c r="P16" s="683"/>
      <c r="Q16" s="684"/>
      <c r="R16" s="685">
        <v>48714</v>
      </c>
      <c r="S16" s="686"/>
      <c r="T16" s="686"/>
      <c r="U16" s="686"/>
      <c r="V16" s="686"/>
      <c r="W16" s="686"/>
      <c r="X16" s="686"/>
      <c r="Y16" s="687"/>
      <c r="Z16" s="688">
        <v>0</v>
      </c>
      <c r="AA16" s="688"/>
      <c r="AB16" s="688"/>
      <c r="AC16" s="688"/>
      <c r="AD16" s="689">
        <v>48714</v>
      </c>
      <c r="AE16" s="689"/>
      <c r="AF16" s="689"/>
      <c r="AG16" s="689"/>
      <c r="AH16" s="689"/>
      <c r="AI16" s="689"/>
      <c r="AJ16" s="689"/>
      <c r="AK16" s="689"/>
      <c r="AL16" s="690">
        <v>0.1</v>
      </c>
      <c r="AM16" s="691"/>
      <c r="AN16" s="691"/>
      <c r="AO16" s="692"/>
      <c r="AP16" s="682" t="s">
        <v>270</v>
      </c>
      <c r="AQ16" s="683"/>
      <c r="AR16" s="683"/>
      <c r="AS16" s="683"/>
      <c r="AT16" s="683"/>
      <c r="AU16" s="683"/>
      <c r="AV16" s="683"/>
      <c r="AW16" s="683"/>
      <c r="AX16" s="683"/>
      <c r="AY16" s="683"/>
      <c r="AZ16" s="683"/>
      <c r="BA16" s="683"/>
      <c r="BB16" s="683"/>
      <c r="BC16" s="683"/>
      <c r="BD16" s="683"/>
      <c r="BE16" s="683"/>
      <c r="BF16" s="684"/>
      <c r="BG16" s="685" t="s">
        <v>251</v>
      </c>
      <c r="BH16" s="686"/>
      <c r="BI16" s="686"/>
      <c r="BJ16" s="686"/>
      <c r="BK16" s="686"/>
      <c r="BL16" s="686"/>
      <c r="BM16" s="686"/>
      <c r="BN16" s="687"/>
      <c r="BO16" s="688" t="s">
        <v>251</v>
      </c>
      <c r="BP16" s="688"/>
      <c r="BQ16" s="688"/>
      <c r="BR16" s="688"/>
      <c r="BS16" s="694" t="s">
        <v>251</v>
      </c>
      <c r="BT16" s="686"/>
      <c r="BU16" s="686"/>
      <c r="BV16" s="686"/>
      <c r="BW16" s="686"/>
      <c r="BX16" s="686"/>
      <c r="BY16" s="686"/>
      <c r="BZ16" s="686"/>
      <c r="CA16" s="686"/>
      <c r="CB16" s="695"/>
      <c r="CD16" s="700" t="s">
        <v>271</v>
      </c>
      <c r="CE16" s="701"/>
      <c r="CF16" s="701"/>
      <c r="CG16" s="701"/>
      <c r="CH16" s="701"/>
      <c r="CI16" s="701"/>
      <c r="CJ16" s="701"/>
      <c r="CK16" s="701"/>
      <c r="CL16" s="701"/>
      <c r="CM16" s="701"/>
      <c r="CN16" s="701"/>
      <c r="CO16" s="701"/>
      <c r="CP16" s="701"/>
      <c r="CQ16" s="702"/>
      <c r="CR16" s="685">
        <v>37824</v>
      </c>
      <c r="CS16" s="686"/>
      <c r="CT16" s="686"/>
      <c r="CU16" s="686"/>
      <c r="CV16" s="686"/>
      <c r="CW16" s="686"/>
      <c r="CX16" s="686"/>
      <c r="CY16" s="687"/>
      <c r="CZ16" s="688">
        <v>0</v>
      </c>
      <c r="DA16" s="688"/>
      <c r="DB16" s="688"/>
      <c r="DC16" s="688"/>
      <c r="DD16" s="694" t="s">
        <v>251</v>
      </c>
      <c r="DE16" s="686"/>
      <c r="DF16" s="686"/>
      <c r="DG16" s="686"/>
      <c r="DH16" s="686"/>
      <c r="DI16" s="686"/>
      <c r="DJ16" s="686"/>
      <c r="DK16" s="686"/>
      <c r="DL16" s="686"/>
      <c r="DM16" s="686"/>
      <c r="DN16" s="686"/>
      <c r="DO16" s="686"/>
      <c r="DP16" s="687"/>
      <c r="DQ16" s="694" t="s">
        <v>245</v>
      </c>
      <c r="DR16" s="686"/>
      <c r="DS16" s="686"/>
      <c r="DT16" s="686"/>
      <c r="DU16" s="686"/>
      <c r="DV16" s="686"/>
      <c r="DW16" s="686"/>
      <c r="DX16" s="686"/>
      <c r="DY16" s="686"/>
      <c r="DZ16" s="686"/>
      <c r="EA16" s="686"/>
      <c r="EB16" s="686"/>
      <c r="EC16" s="695"/>
    </row>
    <row r="17" spans="2:133" ht="11.25" customHeight="1" x14ac:dyDescent="0.25">
      <c r="B17" s="682" t="s">
        <v>272</v>
      </c>
      <c r="C17" s="683"/>
      <c r="D17" s="683"/>
      <c r="E17" s="683"/>
      <c r="F17" s="683"/>
      <c r="G17" s="683"/>
      <c r="H17" s="683"/>
      <c r="I17" s="683"/>
      <c r="J17" s="683"/>
      <c r="K17" s="683"/>
      <c r="L17" s="683"/>
      <c r="M17" s="683"/>
      <c r="N17" s="683"/>
      <c r="O17" s="683"/>
      <c r="P17" s="683"/>
      <c r="Q17" s="684"/>
      <c r="R17" s="685">
        <v>199481</v>
      </c>
      <c r="S17" s="686"/>
      <c r="T17" s="686"/>
      <c r="U17" s="686"/>
      <c r="V17" s="686"/>
      <c r="W17" s="686"/>
      <c r="X17" s="686"/>
      <c r="Y17" s="687"/>
      <c r="Z17" s="688">
        <v>0.1</v>
      </c>
      <c r="AA17" s="688"/>
      <c r="AB17" s="688"/>
      <c r="AC17" s="688"/>
      <c r="AD17" s="689">
        <v>199481</v>
      </c>
      <c r="AE17" s="689"/>
      <c r="AF17" s="689"/>
      <c r="AG17" s="689"/>
      <c r="AH17" s="689"/>
      <c r="AI17" s="689"/>
      <c r="AJ17" s="689"/>
      <c r="AK17" s="689"/>
      <c r="AL17" s="690">
        <v>0.3</v>
      </c>
      <c r="AM17" s="691"/>
      <c r="AN17" s="691"/>
      <c r="AO17" s="692"/>
      <c r="AP17" s="682" t="s">
        <v>273</v>
      </c>
      <c r="AQ17" s="683"/>
      <c r="AR17" s="683"/>
      <c r="AS17" s="683"/>
      <c r="AT17" s="683"/>
      <c r="AU17" s="683"/>
      <c r="AV17" s="683"/>
      <c r="AW17" s="683"/>
      <c r="AX17" s="683"/>
      <c r="AY17" s="683"/>
      <c r="AZ17" s="683"/>
      <c r="BA17" s="683"/>
      <c r="BB17" s="683"/>
      <c r="BC17" s="683"/>
      <c r="BD17" s="683"/>
      <c r="BE17" s="683"/>
      <c r="BF17" s="684"/>
      <c r="BG17" s="685">
        <v>845</v>
      </c>
      <c r="BH17" s="686"/>
      <c r="BI17" s="686"/>
      <c r="BJ17" s="686"/>
      <c r="BK17" s="686"/>
      <c r="BL17" s="686"/>
      <c r="BM17" s="686"/>
      <c r="BN17" s="687"/>
      <c r="BO17" s="688">
        <v>0</v>
      </c>
      <c r="BP17" s="688"/>
      <c r="BQ17" s="688"/>
      <c r="BR17" s="688"/>
      <c r="BS17" s="694" t="s">
        <v>245</v>
      </c>
      <c r="BT17" s="686"/>
      <c r="BU17" s="686"/>
      <c r="BV17" s="686"/>
      <c r="BW17" s="686"/>
      <c r="BX17" s="686"/>
      <c r="BY17" s="686"/>
      <c r="BZ17" s="686"/>
      <c r="CA17" s="686"/>
      <c r="CB17" s="695"/>
      <c r="CD17" s="700" t="s">
        <v>274</v>
      </c>
      <c r="CE17" s="701"/>
      <c r="CF17" s="701"/>
      <c r="CG17" s="701"/>
      <c r="CH17" s="701"/>
      <c r="CI17" s="701"/>
      <c r="CJ17" s="701"/>
      <c r="CK17" s="701"/>
      <c r="CL17" s="701"/>
      <c r="CM17" s="701"/>
      <c r="CN17" s="701"/>
      <c r="CO17" s="701"/>
      <c r="CP17" s="701"/>
      <c r="CQ17" s="702"/>
      <c r="CR17" s="685">
        <v>12803685</v>
      </c>
      <c r="CS17" s="686"/>
      <c r="CT17" s="686"/>
      <c r="CU17" s="686"/>
      <c r="CV17" s="686"/>
      <c r="CW17" s="686"/>
      <c r="CX17" s="686"/>
      <c r="CY17" s="687"/>
      <c r="CZ17" s="688">
        <v>7.7</v>
      </c>
      <c r="DA17" s="688"/>
      <c r="DB17" s="688"/>
      <c r="DC17" s="688"/>
      <c r="DD17" s="694" t="s">
        <v>139</v>
      </c>
      <c r="DE17" s="686"/>
      <c r="DF17" s="686"/>
      <c r="DG17" s="686"/>
      <c r="DH17" s="686"/>
      <c r="DI17" s="686"/>
      <c r="DJ17" s="686"/>
      <c r="DK17" s="686"/>
      <c r="DL17" s="686"/>
      <c r="DM17" s="686"/>
      <c r="DN17" s="686"/>
      <c r="DO17" s="686"/>
      <c r="DP17" s="687"/>
      <c r="DQ17" s="694">
        <v>12586135</v>
      </c>
      <c r="DR17" s="686"/>
      <c r="DS17" s="686"/>
      <c r="DT17" s="686"/>
      <c r="DU17" s="686"/>
      <c r="DV17" s="686"/>
      <c r="DW17" s="686"/>
      <c r="DX17" s="686"/>
      <c r="DY17" s="686"/>
      <c r="DZ17" s="686"/>
      <c r="EA17" s="686"/>
      <c r="EB17" s="686"/>
      <c r="EC17" s="695"/>
    </row>
    <row r="18" spans="2:133" ht="11.25" customHeight="1" x14ac:dyDescent="0.25">
      <c r="B18" s="682" t="s">
        <v>275</v>
      </c>
      <c r="C18" s="683"/>
      <c r="D18" s="683"/>
      <c r="E18" s="683"/>
      <c r="F18" s="683"/>
      <c r="G18" s="683"/>
      <c r="H18" s="683"/>
      <c r="I18" s="683"/>
      <c r="J18" s="683"/>
      <c r="K18" s="683"/>
      <c r="L18" s="683"/>
      <c r="M18" s="683"/>
      <c r="N18" s="683"/>
      <c r="O18" s="683"/>
      <c r="P18" s="683"/>
      <c r="Q18" s="684"/>
      <c r="R18" s="685">
        <v>203144</v>
      </c>
      <c r="S18" s="686"/>
      <c r="T18" s="686"/>
      <c r="U18" s="686"/>
      <c r="V18" s="686"/>
      <c r="W18" s="686"/>
      <c r="X18" s="686"/>
      <c r="Y18" s="687"/>
      <c r="Z18" s="688">
        <v>0.1</v>
      </c>
      <c r="AA18" s="688"/>
      <c r="AB18" s="688"/>
      <c r="AC18" s="688"/>
      <c r="AD18" s="689">
        <v>203144</v>
      </c>
      <c r="AE18" s="689"/>
      <c r="AF18" s="689"/>
      <c r="AG18" s="689"/>
      <c r="AH18" s="689"/>
      <c r="AI18" s="689"/>
      <c r="AJ18" s="689"/>
      <c r="AK18" s="689"/>
      <c r="AL18" s="690">
        <v>0.3</v>
      </c>
      <c r="AM18" s="691"/>
      <c r="AN18" s="691"/>
      <c r="AO18" s="692"/>
      <c r="AP18" s="682" t="s">
        <v>276</v>
      </c>
      <c r="AQ18" s="683"/>
      <c r="AR18" s="683"/>
      <c r="AS18" s="683"/>
      <c r="AT18" s="683"/>
      <c r="AU18" s="683"/>
      <c r="AV18" s="683"/>
      <c r="AW18" s="683"/>
      <c r="AX18" s="683"/>
      <c r="AY18" s="683"/>
      <c r="AZ18" s="683"/>
      <c r="BA18" s="683"/>
      <c r="BB18" s="683"/>
      <c r="BC18" s="683"/>
      <c r="BD18" s="683"/>
      <c r="BE18" s="683"/>
      <c r="BF18" s="684"/>
      <c r="BG18" s="685" t="s">
        <v>245</v>
      </c>
      <c r="BH18" s="686"/>
      <c r="BI18" s="686"/>
      <c r="BJ18" s="686"/>
      <c r="BK18" s="686"/>
      <c r="BL18" s="686"/>
      <c r="BM18" s="686"/>
      <c r="BN18" s="687"/>
      <c r="BO18" s="688" t="s">
        <v>251</v>
      </c>
      <c r="BP18" s="688"/>
      <c r="BQ18" s="688"/>
      <c r="BR18" s="688"/>
      <c r="BS18" s="694" t="s">
        <v>251</v>
      </c>
      <c r="BT18" s="686"/>
      <c r="BU18" s="686"/>
      <c r="BV18" s="686"/>
      <c r="BW18" s="686"/>
      <c r="BX18" s="686"/>
      <c r="BY18" s="686"/>
      <c r="BZ18" s="686"/>
      <c r="CA18" s="686"/>
      <c r="CB18" s="695"/>
      <c r="CD18" s="700" t="s">
        <v>277</v>
      </c>
      <c r="CE18" s="701"/>
      <c r="CF18" s="701"/>
      <c r="CG18" s="701"/>
      <c r="CH18" s="701"/>
      <c r="CI18" s="701"/>
      <c r="CJ18" s="701"/>
      <c r="CK18" s="701"/>
      <c r="CL18" s="701"/>
      <c r="CM18" s="701"/>
      <c r="CN18" s="701"/>
      <c r="CO18" s="701"/>
      <c r="CP18" s="701"/>
      <c r="CQ18" s="702"/>
      <c r="CR18" s="685">
        <v>369549</v>
      </c>
      <c r="CS18" s="686"/>
      <c r="CT18" s="686"/>
      <c r="CU18" s="686"/>
      <c r="CV18" s="686"/>
      <c r="CW18" s="686"/>
      <c r="CX18" s="686"/>
      <c r="CY18" s="687"/>
      <c r="CZ18" s="688">
        <v>0.2</v>
      </c>
      <c r="DA18" s="688"/>
      <c r="DB18" s="688"/>
      <c r="DC18" s="688"/>
      <c r="DD18" s="694" t="s">
        <v>239</v>
      </c>
      <c r="DE18" s="686"/>
      <c r="DF18" s="686"/>
      <c r="DG18" s="686"/>
      <c r="DH18" s="686"/>
      <c r="DI18" s="686"/>
      <c r="DJ18" s="686"/>
      <c r="DK18" s="686"/>
      <c r="DL18" s="686"/>
      <c r="DM18" s="686"/>
      <c r="DN18" s="686"/>
      <c r="DO18" s="686"/>
      <c r="DP18" s="687"/>
      <c r="DQ18" s="694">
        <v>354149</v>
      </c>
      <c r="DR18" s="686"/>
      <c r="DS18" s="686"/>
      <c r="DT18" s="686"/>
      <c r="DU18" s="686"/>
      <c r="DV18" s="686"/>
      <c r="DW18" s="686"/>
      <c r="DX18" s="686"/>
      <c r="DY18" s="686"/>
      <c r="DZ18" s="686"/>
      <c r="EA18" s="686"/>
      <c r="EB18" s="686"/>
      <c r="EC18" s="695"/>
    </row>
    <row r="19" spans="2:133" ht="11.25" customHeight="1" x14ac:dyDescent="0.25">
      <c r="B19" s="682" t="s">
        <v>278</v>
      </c>
      <c r="C19" s="683"/>
      <c r="D19" s="683"/>
      <c r="E19" s="683"/>
      <c r="F19" s="683"/>
      <c r="G19" s="683"/>
      <c r="H19" s="683"/>
      <c r="I19" s="683"/>
      <c r="J19" s="683"/>
      <c r="K19" s="683"/>
      <c r="L19" s="683"/>
      <c r="M19" s="683"/>
      <c r="N19" s="683"/>
      <c r="O19" s="683"/>
      <c r="P19" s="683"/>
      <c r="Q19" s="684"/>
      <c r="R19" s="685">
        <v>164360</v>
      </c>
      <c r="S19" s="686"/>
      <c r="T19" s="686"/>
      <c r="U19" s="686"/>
      <c r="V19" s="686"/>
      <c r="W19" s="686"/>
      <c r="X19" s="686"/>
      <c r="Y19" s="687"/>
      <c r="Z19" s="688">
        <v>0.1</v>
      </c>
      <c r="AA19" s="688"/>
      <c r="AB19" s="688"/>
      <c r="AC19" s="688"/>
      <c r="AD19" s="689">
        <v>164360</v>
      </c>
      <c r="AE19" s="689"/>
      <c r="AF19" s="689"/>
      <c r="AG19" s="689"/>
      <c r="AH19" s="689"/>
      <c r="AI19" s="689"/>
      <c r="AJ19" s="689"/>
      <c r="AK19" s="689"/>
      <c r="AL19" s="690">
        <v>0.2</v>
      </c>
      <c r="AM19" s="691"/>
      <c r="AN19" s="691"/>
      <c r="AO19" s="692"/>
      <c r="AP19" s="682" t="s">
        <v>279</v>
      </c>
      <c r="AQ19" s="683"/>
      <c r="AR19" s="683"/>
      <c r="AS19" s="683"/>
      <c r="AT19" s="683"/>
      <c r="AU19" s="683"/>
      <c r="AV19" s="683"/>
      <c r="AW19" s="683"/>
      <c r="AX19" s="683"/>
      <c r="AY19" s="683"/>
      <c r="AZ19" s="683"/>
      <c r="BA19" s="683"/>
      <c r="BB19" s="683"/>
      <c r="BC19" s="683"/>
      <c r="BD19" s="683"/>
      <c r="BE19" s="683"/>
      <c r="BF19" s="684"/>
      <c r="BG19" s="685">
        <v>2541038</v>
      </c>
      <c r="BH19" s="686"/>
      <c r="BI19" s="686"/>
      <c r="BJ19" s="686"/>
      <c r="BK19" s="686"/>
      <c r="BL19" s="686"/>
      <c r="BM19" s="686"/>
      <c r="BN19" s="687"/>
      <c r="BO19" s="688">
        <v>8</v>
      </c>
      <c r="BP19" s="688"/>
      <c r="BQ19" s="688"/>
      <c r="BR19" s="688"/>
      <c r="BS19" s="694" t="s">
        <v>245</v>
      </c>
      <c r="BT19" s="686"/>
      <c r="BU19" s="686"/>
      <c r="BV19" s="686"/>
      <c r="BW19" s="686"/>
      <c r="BX19" s="686"/>
      <c r="BY19" s="686"/>
      <c r="BZ19" s="686"/>
      <c r="CA19" s="686"/>
      <c r="CB19" s="695"/>
      <c r="CD19" s="700" t="s">
        <v>280</v>
      </c>
      <c r="CE19" s="701"/>
      <c r="CF19" s="701"/>
      <c r="CG19" s="701"/>
      <c r="CH19" s="701"/>
      <c r="CI19" s="701"/>
      <c r="CJ19" s="701"/>
      <c r="CK19" s="701"/>
      <c r="CL19" s="701"/>
      <c r="CM19" s="701"/>
      <c r="CN19" s="701"/>
      <c r="CO19" s="701"/>
      <c r="CP19" s="701"/>
      <c r="CQ19" s="702"/>
      <c r="CR19" s="685" t="s">
        <v>139</v>
      </c>
      <c r="CS19" s="686"/>
      <c r="CT19" s="686"/>
      <c r="CU19" s="686"/>
      <c r="CV19" s="686"/>
      <c r="CW19" s="686"/>
      <c r="CX19" s="686"/>
      <c r="CY19" s="687"/>
      <c r="CZ19" s="688" t="s">
        <v>245</v>
      </c>
      <c r="DA19" s="688"/>
      <c r="DB19" s="688"/>
      <c r="DC19" s="688"/>
      <c r="DD19" s="694" t="s">
        <v>239</v>
      </c>
      <c r="DE19" s="686"/>
      <c r="DF19" s="686"/>
      <c r="DG19" s="686"/>
      <c r="DH19" s="686"/>
      <c r="DI19" s="686"/>
      <c r="DJ19" s="686"/>
      <c r="DK19" s="686"/>
      <c r="DL19" s="686"/>
      <c r="DM19" s="686"/>
      <c r="DN19" s="686"/>
      <c r="DO19" s="686"/>
      <c r="DP19" s="687"/>
      <c r="DQ19" s="694" t="s">
        <v>251</v>
      </c>
      <c r="DR19" s="686"/>
      <c r="DS19" s="686"/>
      <c r="DT19" s="686"/>
      <c r="DU19" s="686"/>
      <c r="DV19" s="686"/>
      <c r="DW19" s="686"/>
      <c r="DX19" s="686"/>
      <c r="DY19" s="686"/>
      <c r="DZ19" s="686"/>
      <c r="EA19" s="686"/>
      <c r="EB19" s="686"/>
      <c r="EC19" s="695"/>
    </row>
    <row r="20" spans="2:133" ht="11.25" customHeight="1" x14ac:dyDescent="0.25">
      <c r="B20" s="682" t="s">
        <v>281</v>
      </c>
      <c r="C20" s="683"/>
      <c r="D20" s="683"/>
      <c r="E20" s="683"/>
      <c r="F20" s="683"/>
      <c r="G20" s="683"/>
      <c r="H20" s="683"/>
      <c r="I20" s="683"/>
      <c r="J20" s="683"/>
      <c r="K20" s="683"/>
      <c r="L20" s="683"/>
      <c r="M20" s="683"/>
      <c r="N20" s="683"/>
      <c r="O20" s="683"/>
      <c r="P20" s="683"/>
      <c r="Q20" s="684"/>
      <c r="R20" s="685">
        <v>18350</v>
      </c>
      <c r="S20" s="686"/>
      <c r="T20" s="686"/>
      <c r="U20" s="686"/>
      <c r="V20" s="686"/>
      <c r="W20" s="686"/>
      <c r="X20" s="686"/>
      <c r="Y20" s="687"/>
      <c r="Z20" s="688">
        <v>0</v>
      </c>
      <c r="AA20" s="688"/>
      <c r="AB20" s="688"/>
      <c r="AC20" s="688"/>
      <c r="AD20" s="689">
        <v>18350</v>
      </c>
      <c r="AE20" s="689"/>
      <c r="AF20" s="689"/>
      <c r="AG20" s="689"/>
      <c r="AH20" s="689"/>
      <c r="AI20" s="689"/>
      <c r="AJ20" s="689"/>
      <c r="AK20" s="689"/>
      <c r="AL20" s="690">
        <v>0</v>
      </c>
      <c r="AM20" s="691"/>
      <c r="AN20" s="691"/>
      <c r="AO20" s="692"/>
      <c r="AP20" s="682" t="s">
        <v>282</v>
      </c>
      <c r="AQ20" s="683"/>
      <c r="AR20" s="683"/>
      <c r="AS20" s="683"/>
      <c r="AT20" s="683"/>
      <c r="AU20" s="683"/>
      <c r="AV20" s="683"/>
      <c r="AW20" s="683"/>
      <c r="AX20" s="683"/>
      <c r="AY20" s="683"/>
      <c r="AZ20" s="683"/>
      <c r="BA20" s="683"/>
      <c r="BB20" s="683"/>
      <c r="BC20" s="683"/>
      <c r="BD20" s="683"/>
      <c r="BE20" s="683"/>
      <c r="BF20" s="684"/>
      <c r="BG20" s="685">
        <v>2541038</v>
      </c>
      <c r="BH20" s="686"/>
      <c r="BI20" s="686"/>
      <c r="BJ20" s="686"/>
      <c r="BK20" s="686"/>
      <c r="BL20" s="686"/>
      <c r="BM20" s="686"/>
      <c r="BN20" s="687"/>
      <c r="BO20" s="688">
        <v>8</v>
      </c>
      <c r="BP20" s="688"/>
      <c r="BQ20" s="688"/>
      <c r="BR20" s="688"/>
      <c r="BS20" s="694" t="s">
        <v>251</v>
      </c>
      <c r="BT20" s="686"/>
      <c r="BU20" s="686"/>
      <c r="BV20" s="686"/>
      <c r="BW20" s="686"/>
      <c r="BX20" s="686"/>
      <c r="BY20" s="686"/>
      <c r="BZ20" s="686"/>
      <c r="CA20" s="686"/>
      <c r="CB20" s="695"/>
      <c r="CD20" s="700" t="s">
        <v>283</v>
      </c>
      <c r="CE20" s="701"/>
      <c r="CF20" s="701"/>
      <c r="CG20" s="701"/>
      <c r="CH20" s="701"/>
      <c r="CI20" s="701"/>
      <c r="CJ20" s="701"/>
      <c r="CK20" s="701"/>
      <c r="CL20" s="701"/>
      <c r="CM20" s="701"/>
      <c r="CN20" s="701"/>
      <c r="CO20" s="701"/>
      <c r="CP20" s="701"/>
      <c r="CQ20" s="702"/>
      <c r="CR20" s="685">
        <v>165232192</v>
      </c>
      <c r="CS20" s="686"/>
      <c r="CT20" s="686"/>
      <c r="CU20" s="686"/>
      <c r="CV20" s="686"/>
      <c r="CW20" s="686"/>
      <c r="CX20" s="686"/>
      <c r="CY20" s="687"/>
      <c r="CZ20" s="688">
        <v>100</v>
      </c>
      <c r="DA20" s="688"/>
      <c r="DB20" s="688"/>
      <c r="DC20" s="688"/>
      <c r="DD20" s="694">
        <v>12223897</v>
      </c>
      <c r="DE20" s="686"/>
      <c r="DF20" s="686"/>
      <c r="DG20" s="686"/>
      <c r="DH20" s="686"/>
      <c r="DI20" s="686"/>
      <c r="DJ20" s="686"/>
      <c r="DK20" s="686"/>
      <c r="DL20" s="686"/>
      <c r="DM20" s="686"/>
      <c r="DN20" s="686"/>
      <c r="DO20" s="686"/>
      <c r="DP20" s="687"/>
      <c r="DQ20" s="694">
        <v>82247028</v>
      </c>
      <c r="DR20" s="686"/>
      <c r="DS20" s="686"/>
      <c r="DT20" s="686"/>
      <c r="DU20" s="686"/>
      <c r="DV20" s="686"/>
      <c r="DW20" s="686"/>
      <c r="DX20" s="686"/>
      <c r="DY20" s="686"/>
      <c r="DZ20" s="686"/>
      <c r="EA20" s="686"/>
      <c r="EB20" s="686"/>
      <c r="EC20" s="695"/>
    </row>
    <row r="21" spans="2:133" ht="11.25" customHeight="1" x14ac:dyDescent="0.25">
      <c r="B21" s="682" t="s">
        <v>284</v>
      </c>
      <c r="C21" s="683"/>
      <c r="D21" s="683"/>
      <c r="E21" s="683"/>
      <c r="F21" s="683"/>
      <c r="G21" s="683"/>
      <c r="H21" s="683"/>
      <c r="I21" s="683"/>
      <c r="J21" s="683"/>
      <c r="K21" s="683"/>
      <c r="L21" s="683"/>
      <c r="M21" s="683"/>
      <c r="N21" s="683"/>
      <c r="O21" s="683"/>
      <c r="P21" s="683"/>
      <c r="Q21" s="684"/>
      <c r="R21" s="685">
        <v>20434</v>
      </c>
      <c r="S21" s="686"/>
      <c r="T21" s="686"/>
      <c r="U21" s="686"/>
      <c r="V21" s="686"/>
      <c r="W21" s="686"/>
      <c r="X21" s="686"/>
      <c r="Y21" s="687"/>
      <c r="Z21" s="688">
        <v>0</v>
      </c>
      <c r="AA21" s="688"/>
      <c r="AB21" s="688"/>
      <c r="AC21" s="688"/>
      <c r="AD21" s="689">
        <v>20434</v>
      </c>
      <c r="AE21" s="689"/>
      <c r="AF21" s="689"/>
      <c r="AG21" s="689"/>
      <c r="AH21" s="689"/>
      <c r="AI21" s="689"/>
      <c r="AJ21" s="689"/>
      <c r="AK21" s="689"/>
      <c r="AL21" s="690">
        <v>0</v>
      </c>
      <c r="AM21" s="691"/>
      <c r="AN21" s="691"/>
      <c r="AO21" s="692"/>
      <c r="AP21" s="704" t="s">
        <v>285</v>
      </c>
      <c r="AQ21" s="705"/>
      <c r="AR21" s="705"/>
      <c r="AS21" s="705"/>
      <c r="AT21" s="705"/>
      <c r="AU21" s="705"/>
      <c r="AV21" s="705"/>
      <c r="AW21" s="705"/>
      <c r="AX21" s="705"/>
      <c r="AY21" s="705"/>
      <c r="AZ21" s="705"/>
      <c r="BA21" s="705"/>
      <c r="BB21" s="705"/>
      <c r="BC21" s="705"/>
      <c r="BD21" s="705"/>
      <c r="BE21" s="705"/>
      <c r="BF21" s="706"/>
      <c r="BG21" s="685">
        <v>108313</v>
      </c>
      <c r="BH21" s="686"/>
      <c r="BI21" s="686"/>
      <c r="BJ21" s="686"/>
      <c r="BK21" s="686"/>
      <c r="BL21" s="686"/>
      <c r="BM21" s="686"/>
      <c r="BN21" s="687"/>
      <c r="BO21" s="688">
        <v>0.3</v>
      </c>
      <c r="BP21" s="688"/>
      <c r="BQ21" s="688"/>
      <c r="BR21" s="688"/>
      <c r="BS21" s="694" t="s">
        <v>251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5">
      <c r="B22" s="682" t="s">
        <v>286</v>
      </c>
      <c r="C22" s="683"/>
      <c r="D22" s="683"/>
      <c r="E22" s="683"/>
      <c r="F22" s="683"/>
      <c r="G22" s="683"/>
      <c r="H22" s="683"/>
      <c r="I22" s="683"/>
      <c r="J22" s="683"/>
      <c r="K22" s="683"/>
      <c r="L22" s="683"/>
      <c r="M22" s="683"/>
      <c r="N22" s="683"/>
      <c r="O22" s="683"/>
      <c r="P22" s="683"/>
      <c r="Q22" s="684"/>
      <c r="R22" s="685">
        <v>31564123</v>
      </c>
      <c r="S22" s="686"/>
      <c r="T22" s="686"/>
      <c r="U22" s="686"/>
      <c r="V22" s="686"/>
      <c r="W22" s="686"/>
      <c r="X22" s="686"/>
      <c r="Y22" s="687"/>
      <c r="Z22" s="688">
        <v>18.8</v>
      </c>
      <c r="AA22" s="688"/>
      <c r="AB22" s="688"/>
      <c r="AC22" s="688"/>
      <c r="AD22" s="689">
        <v>29889592</v>
      </c>
      <c r="AE22" s="689"/>
      <c r="AF22" s="689"/>
      <c r="AG22" s="689"/>
      <c r="AH22" s="689"/>
      <c r="AI22" s="689"/>
      <c r="AJ22" s="689"/>
      <c r="AK22" s="689"/>
      <c r="AL22" s="690">
        <v>44.4</v>
      </c>
      <c r="AM22" s="691"/>
      <c r="AN22" s="691"/>
      <c r="AO22" s="692"/>
      <c r="AP22" s="704" t="s">
        <v>287</v>
      </c>
      <c r="AQ22" s="705"/>
      <c r="AR22" s="705"/>
      <c r="AS22" s="705"/>
      <c r="AT22" s="705"/>
      <c r="AU22" s="705"/>
      <c r="AV22" s="705"/>
      <c r="AW22" s="705"/>
      <c r="AX22" s="705"/>
      <c r="AY22" s="705"/>
      <c r="AZ22" s="705"/>
      <c r="BA22" s="705"/>
      <c r="BB22" s="705"/>
      <c r="BC22" s="705"/>
      <c r="BD22" s="705"/>
      <c r="BE22" s="705"/>
      <c r="BF22" s="706"/>
      <c r="BG22" s="685" t="s">
        <v>239</v>
      </c>
      <c r="BH22" s="686"/>
      <c r="BI22" s="686"/>
      <c r="BJ22" s="686"/>
      <c r="BK22" s="686"/>
      <c r="BL22" s="686"/>
      <c r="BM22" s="686"/>
      <c r="BN22" s="687"/>
      <c r="BO22" s="688" t="s">
        <v>251</v>
      </c>
      <c r="BP22" s="688"/>
      <c r="BQ22" s="688"/>
      <c r="BR22" s="688"/>
      <c r="BS22" s="694" t="s">
        <v>251</v>
      </c>
      <c r="BT22" s="686"/>
      <c r="BU22" s="686"/>
      <c r="BV22" s="686"/>
      <c r="BW22" s="686"/>
      <c r="BX22" s="686"/>
      <c r="BY22" s="686"/>
      <c r="BZ22" s="686"/>
      <c r="CA22" s="686"/>
      <c r="CB22" s="695"/>
      <c r="CD22" s="667" t="s">
        <v>288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5">
      <c r="B23" s="682" t="s">
        <v>289</v>
      </c>
      <c r="C23" s="683"/>
      <c r="D23" s="683"/>
      <c r="E23" s="683"/>
      <c r="F23" s="683"/>
      <c r="G23" s="683"/>
      <c r="H23" s="683"/>
      <c r="I23" s="683"/>
      <c r="J23" s="683"/>
      <c r="K23" s="683"/>
      <c r="L23" s="683"/>
      <c r="M23" s="683"/>
      <c r="N23" s="683"/>
      <c r="O23" s="683"/>
      <c r="P23" s="683"/>
      <c r="Q23" s="684"/>
      <c r="R23" s="685">
        <v>29889592</v>
      </c>
      <c r="S23" s="686"/>
      <c r="T23" s="686"/>
      <c r="U23" s="686"/>
      <c r="V23" s="686"/>
      <c r="W23" s="686"/>
      <c r="X23" s="686"/>
      <c r="Y23" s="687"/>
      <c r="Z23" s="688">
        <v>17.8</v>
      </c>
      <c r="AA23" s="688"/>
      <c r="AB23" s="688"/>
      <c r="AC23" s="688"/>
      <c r="AD23" s="689">
        <v>29889592</v>
      </c>
      <c r="AE23" s="689"/>
      <c r="AF23" s="689"/>
      <c r="AG23" s="689"/>
      <c r="AH23" s="689"/>
      <c r="AI23" s="689"/>
      <c r="AJ23" s="689"/>
      <c r="AK23" s="689"/>
      <c r="AL23" s="690">
        <v>44.4</v>
      </c>
      <c r="AM23" s="691"/>
      <c r="AN23" s="691"/>
      <c r="AO23" s="692"/>
      <c r="AP23" s="704" t="s">
        <v>290</v>
      </c>
      <c r="AQ23" s="705"/>
      <c r="AR23" s="705"/>
      <c r="AS23" s="705"/>
      <c r="AT23" s="705"/>
      <c r="AU23" s="705"/>
      <c r="AV23" s="705"/>
      <c r="AW23" s="705"/>
      <c r="AX23" s="705"/>
      <c r="AY23" s="705"/>
      <c r="AZ23" s="705"/>
      <c r="BA23" s="705"/>
      <c r="BB23" s="705"/>
      <c r="BC23" s="705"/>
      <c r="BD23" s="705"/>
      <c r="BE23" s="705"/>
      <c r="BF23" s="706"/>
      <c r="BG23" s="685">
        <v>2432725</v>
      </c>
      <c r="BH23" s="686"/>
      <c r="BI23" s="686"/>
      <c r="BJ23" s="686"/>
      <c r="BK23" s="686"/>
      <c r="BL23" s="686"/>
      <c r="BM23" s="686"/>
      <c r="BN23" s="687"/>
      <c r="BO23" s="688">
        <v>7.7</v>
      </c>
      <c r="BP23" s="688"/>
      <c r="BQ23" s="688"/>
      <c r="BR23" s="688"/>
      <c r="BS23" s="694" t="s">
        <v>251</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291</v>
      </c>
      <c r="CS23" s="668"/>
      <c r="CT23" s="668"/>
      <c r="CU23" s="668"/>
      <c r="CV23" s="668"/>
      <c r="CW23" s="668"/>
      <c r="CX23" s="668"/>
      <c r="CY23" s="669"/>
      <c r="CZ23" s="667" t="s">
        <v>292</v>
      </c>
      <c r="DA23" s="668"/>
      <c r="DB23" s="668"/>
      <c r="DC23" s="669"/>
      <c r="DD23" s="667" t="s">
        <v>293</v>
      </c>
      <c r="DE23" s="668"/>
      <c r="DF23" s="668"/>
      <c r="DG23" s="668"/>
      <c r="DH23" s="668"/>
      <c r="DI23" s="668"/>
      <c r="DJ23" s="668"/>
      <c r="DK23" s="669"/>
      <c r="DL23" s="716" t="s">
        <v>294</v>
      </c>
      <c r="DM23" s="717"/>
      <c r="DN23" s="717"/>
      <c r="DO23" s="717"/>
      <c r="DP23" s="717"/>
      <c r="DQ23" s="717"/>
      <c r="DR23" s="717"/>
      <c r="DS23" s="717"/>
      <c r="DT23" s="717"/>
      <c r="DU23" s="717"/>
      <c r="DV23" s="718"/>
      <c r="DW23" s="667" t="s">
        <v>295</v>
      </c>
      <c r="DX23" s="668"/>
      <c r="DY23" s="668"/>
      <c r="DZ23" s="668"/>
      <c r="EA23" s="668"/>
      <c r="EB23" s="668"/>
      <c r="EC23" s="669"/>
    </row>
    <row r="24" spans="2:133" ht="11.25" customHeight="1" x14ac:dyDescent="0.25">
      <c r="B24" s="682" t="s">
        <v>296</v>
      </c>
      <c r="C24" s="683"/>
      <c r="D24" s="683"/>
      <c r="E24" s="683"/>
      <c r="F24" s="683"/>
      <c r="G24" s="683"/>
      <c r="H24" s="683"/>
      <c r="I24" s="683"/>
      <c r="J24" s="683"/>
      <c r="K24" s="683"/>
      <c r="L24" s="683"/>
      <c r="M24" s="683"/>
      <c r="N24" s="683"/>
      <c r="O24" s="683"/>
      <c r="P24" s="683"/>
      <c r="Q24" s="684"/>
      <c r="R24" s="685">
        <v>1674526</v>
      </c>
      <c r="S24" s="686"/>
      <c r="T24" s="686"/>
      <c r="U24" s="686"/>
      <c r="V24" s="686"/>
      <c r="W24" s="686"/>
      <c r="X24" s="686"/>
      <c r="Y24" s="687"/>
      <c r="Z24" s="688">
        <v>1</v>
      </c>
      <c r="AA24" s="688"/>
      <c r="AB24" s="688"/>
      <c r="AC24" s="688"/>
      <c r="AD24" s="689" t="s">
        <v>239</v>
      </c>
      <c r="AE24" s="689"/>
      <c r="AF24" s="689"/>
      <c r="AG24" s="689"/>
      <c r="AH24" s="689"/>
      <c r="AI24" s="689"/>
      <c r="AJ24" s="689"/>
      <c r="AK24" s="689"/>
      <c r="AL24" s="690" t="s">
        <v>251</v>
      </c>
      <c r="AM24" s="691"/>
      <c r="AN24" s="691"/>
      <c r="AO24" s="692"/>
      <c r="AP24" s="704" t="s">
        <v>297</v>
      </c>
      <c r="AQ24" s="705"/>
      <c r="AR24" s="705"/>
      <c r="AS24" s="705"/>
      <c r="AT24" s="705"/>
      <c r="AU24" s="705"/>
      <c r="AV24" s="705"/>
      <c r="AW24" s="705"/>
      <c r="AX24" s="705"/>
      <c r="AY24" s="705"/>
      <c r="AZ24" s="705"/>
      <c r="BA24" s="705"/>
      <c r="BB24" s="705"/>
      <c r="BC24" s="705"/>
      <c r="BD24" s="705"/>
      <c r="BE24" s="705"/>
      <c r="BF24" s="706"/>
      <c r="BG24" s="685" t="s">
        <v>251</v>
      </c>
      <c r="BH24" s="686"/>
      <c r="BI24" s="686"/>
      <c r="BJ24" s="686"/>
      <c r="BK24" s="686"/>
      <c r="BL24" s="686"/>
      <c r="BM24" s="686"/>
      <c r="BN24" s="687"/>
      <c r="BO24" s="688" t="s">
        <v>251</v>
      </c>
      <c r="BP24" s="688"/>
      <c r="BQ24" s="688"/>
      <c r="BR24" s="688"/>
      <c r="BS24" s="694" t="s">
        <v>251</v>
      </c>
      <c r="BT24" s="686"/>
      <c r="BU24" s="686"/>
      <c r="BV24" s="686"/>
      <c r="BW24" s="686"/>
      <c r="BX24" s="686"/>
      <c r="BY24" s="686"/>
      <c r="BZ24" s="686"/>
      <c r="CA24" s="686"/>
      <c r="CB24" s="695"/>
      <c r="CD24" s="696" t="s">
        <v>298</v>
      </c>
      <c r="CE24" s="697"/>
      <c r="CF24" s="697"/>
      <c r="CG24" s="697"/>
      <c r="CH24" s="697"/>
      <c r="CI24" s="697"/>
      <c r="CJ24" s="697"/>
      <c r="CK24" s="697"/>
      <c r="CL24" s="697"/>
      <c r="CM24" s="697"/>
      <c r="CN24" s="697"/>
      <c r="CO24" s="697"/>
      <c r="CP24" s="697"/>
      <c r="CQ24" s="698"/>
      <c r="CR24" s="674">
        <v>72579390</v>
      </c>
      <c r="CS24" s="675"/>
      <c r="CT24" s="675"/>
      <c r="CU24" s="675"/>
      <c r="CV24" s="675"/>
      <c r="CW24" s="675"/>
      <c r="CX24" s="675"/>
      <c r="CY24" s="676"/>
      <c r="CZ24" s="679">
        <v>43.9</v>
      </c>
      <c r="DA24" s="680"/>
      <c r="DB24" s="680"/>
      <c r="DC24" s="699"/>
      <c r="DD24" s="724">
        <v>40684921</v>
      </c>
      <c r="DE24" s="675"/>
      <c r="DF24" s="675"/>
      <c r="DG24" s="675"/>
      <c r="DH24" s="675"/>
      <c r="DI24" s="675"/>
      <c r="DJ24" s="675"/>
      <c r="DK24" s="676"/>
      <c r="DL24" s="724">
        <v>40047273</v>
      </c>
      <c r="DM24" s="675"/>
      <c r="DN24" s="675"/>
      <c r="DO24" s="675"/>
      <c r="DP24" s="675"/>
      <c r="DQ24" s="675"/>
      <c r="DR24" s="675"/>
      <c r="DS24" s="675"/>
      <c r="DT24" s="675"/>
      <c r="DU24" s="675"/>
      <c r="DV24" s="676"/>
      <c r="DW24" s="679">
        <v>56.4</v>
      </c>
      <c r="DX24" s="680"/>
      <c r="DY24" s="680"/>
      <c r="DZ24" s="680"/>
      <c r="EA24" s="680"/>
      <c r="EB24" s="680"/>
      <c r="EC24" s="681"/>
    </row>
    <row r="25" spans="2:133" ht="11.25" customHeight="1" x14ac:dyDescent="0.25">
      <c r="B25" s="682" t="s">
        <v>299</v>
      </c>
      <c r="C25" s="683"/>
      <c r="D25" s="683"/>
      <c r="E25" s="683"/>
      <c r="F25" s="683"/>
      <c r="G25" s="683"/>
      <c r="H25" s="683"/>
      <c r="I25" s="683"/>
      <c r="J25" s="683"/>
      <c r="K25" s="683"/>
      <c r="L25" s="683"/>
      <c r="M25" s="683"/>
      <c r="N25" s="683"/>
      <c r="O25" s="683"/>
      <c r="P25" s="683"/>
      <c r="Q25" s="684"/>
      <c r="R25" s="685">
        <v>5</v>
      </c>
      <c r="S25" s="686"/>
      <c r="T25" s="686"/>
      <c r="U25" s="686"/>
      <c r="V25" s="686"/>
      <c r="W25" s="686"/>
      <c r="X25" s="686"/>
      <c r="Y25" s="687"/>
      <c r="Z25" s="688">
        <v>0</v>
      </c>
      <c r="AA25" s="688"/>
      <c r="AB25" s="688"/>
      <c r="AC25" s="688"/>
      <c r="AD25" s="689" t="s">
        <v>239</v>
      </c>
      <c r="AE25" s="689"/>
      <c r="AF25" s="689"/>
      <c r="AG25" s="689"/>
      <c r="AH25" s="689"/>
      <c r="AI25" s="689"/>
      <c r="AJ25" s="689"/>
      <c r="AK25" s="689"/>
      <c r="AL25" s="690" t="s">
        <v>245</v>
      </c>
      <c r="AM25" s="691"/>
      <c r="AN25" s="691"/>
      <c r="AO25" s="692"/>
      <c r="AP25" s="704" t="s">
        <v>300</v>
      </c>
      <c r="AQ25" s="705"/>
      <c r="AR25" s="705"/>
      <c r="AS25" s="705"/>
      <c r="AT25" s="705"/>
      <c r="AU25" s="705"/>
      <c r="AV25" s="705"/>
      <c r="AW25" s="705"/>
      <c r="AX25" s="705"/>
      <c r="AY25" s="705"/>
      <c r="AZ25" s="705"/>
      <c r="BA25" s="705"/>
      <c r="BB25" s="705"/>
      <c r="BC25" s="705"/>
      <c r="BD25" s="705"/>
      <c r="BE25" s="705"/>
      <c r="BF25" s="706"/>
      <c r="BG25" s="685" t="s">
        <v>239</v>
      </c>
      <c r="BH25" s="686"/>
      <c r="BI25" s="686"/>
      <c r="BJ25" s="686"/>
      <c r="BK25" s="686"/>
      <c r="BL25" s="686"/>
      <c r="BM25" s="686"/>
      <c r="BN25" s="687"/>
      <c r="BO25" s="688" t="s">
        <v>239</v>
      </c>
      <c r="BP25" s="688"/>
      <c r="BQ25" s="688"/>
      <c r="BR25" s="688"/>
      <c r="BS25" s="694" t="s">
        <v>251</v>
      </c>
      <c r="BT25" s="686"/>
      <c r="BU25" s="686"/>
      <c r="BV25" s="686"/>
      <c r="BW25" s="686"/>
      <c r="BX25" s="686"/>
      <c r="BY25" s="686"/>
      <c r="BZ25" s="686"/>
      <c r="CA25" s="686"/>
      <c r="CB25" s="695"/>
      <c r="CD25" s="700" t="s">
        <v>301</v>
      </c>
      <c r="CE25" s="701"/>
      <c r="CF25" s="701"/>
      <c r="CG25" s="701"/>
      <c r="CH25" s="701"/>
      <c r="CI25" s="701"/>
      <c r="CJ25" s="701"/>
      <c r="CK25" s="701"/>
      <c r="CL25" s="701"/>
      <c r="CM25" s="701"/>
      <c r="CN25" s="701"/>
      <c r="CO25" s="701"/>
      <c r="CP25" s="701"/>
      <c r="CQ25" s="702"/>
      <c r="CR25" s="685">
        <v>16914030</v>
      </c>
      <c r="CS25" s="721"/>
      <c r="CT25" s="721"/>
      <c r="CU25" s="721"/>
      <c r="CV25" s="721"/>
      <c r="CW25" s="721"/>
      <c r="CX25" s="721"/>
      <c r="CY25" s="722"/>
      <c r="CZ25" s="690">
        <v>10.199999999999999</v>
      </c>
      <c r="DA25" s="719"/>
      <c r="DB25" s="719"/>
      <c r="DC25" s="723"/>
      <c r="DD25" s="694">
        <v>16063937</v>
      </c>
      <c r="DE25" s="721"/>
      <c r="DF25" s="721"/>
      <c r="DG25" s="721"/>
      <c r="DH25" s="721"/>
      <c r="DI25" s="721"/>
      <c r="DJ25" s="721"/>
      <c r="DK25" s="722"/>
      <c r="DL25" s="694">
        <v>15485859</v>
      </c>
      <c r="DM25" s="721"/>
      <c r="DN25" s="721"/>
      <c r="DO25" s="721"/>
      <c r="DP25" s="721"/>
      <c r="DQ25" s="721"/>
      <c r="DR25" s="721"/>
      <c r="DS25" s="721"/>
      <c r="DT25" s="721"/>
      <c r="DU25" s="721"/>
      <c r="DV25" s="722"/>
      <c r="DW25" s="690">
        <v>21.8</v>
      </c>
      <c r="DX25" s="719"/>
      <c r="DY25" s="719"/>
      <c r="DZ25" s="719"/>
      <c r="EA25" s="719"/>
      <c r="EB25" s="719"/>
      <c r="EC25" s="720"/>
    </row>
    <row r="26" spans="2:133" ht="11.25" customHeight="1" x14ac:dyDescent="0.25">
      <c r="B26" s="682" t="s">
        <v>302</v>
      </c>
      <c r="C26" s="683"/>
      <c r="D26" s="683"/>
      <c r="E26" s="683"/>
      <c r="F26" s="683"/>
      <c r="G26" s="683"/>
      <c r="H26" s="683"/>
      <c r="I26" s="683"/>
      <c r="J26" s="683"/>
      <c r="K26" s="683"/>
      <c r="L26" s="683"/>
      <c r="M26" s="683"/>
      <c r="N26" s="683"/>
      <c r="O26" s="683"/>
      <c r="P26" s="683"/>
      <c r="Q26" s="684"/>
      <c r="R26" s="685">
        <v>70750251</v>
      </c>
      <c r="S26" s="686"/>
      <c r="T26" s="686"/>
      <c r="U26" s="686"/>
      <c r="V26" s="686"/>
      <c r="W26" s="686"/>
      <c r="X26" s="686"/>
      <c r="Y26" s="687"/>
      <c r="Z26" s="688">
        <v>42.2</v>
      </c>
      <c r="AA26" s="688"/>
      <c r="AB26" s="688"/>
      <c r="AC26" s="688"/>
      <c r="AD26" s="689">
        <v>66642994</v>
      </c>
      <c r="AE26" s="689"/>
      <c r="AF26" s="689"/>
      <c r="AG26" s="689"/>
      <c r="AH26" s="689"/>
      <c r="AI26" s="689"/>
      <c r="AJ26" s="689"/>
      <c r="AK26" s="689"/>
      <c r="AL26" s="690">
        <v>99</v>
      </c>
      <c r="AM26" s="691"/>
      <c r="AN26" s="691"/>
      <c r="AO26" s="692"/>
      <c r="AP26" s="704" t="s">
        <v>303</v>
      </c>
      <c r="AQ26" s="734"/>
      <c r="AR26" s="734"/>
      <c r="AS26" s="734"/>
      <c r="AT26" s="734"/>
      <c r="AU26" s="734"/>
      <c r="AV26" s="734"/>
      <c r="AW26" s="734"/>
      <c r="AX26" s="734"/>
      <c r="AY26" s="734"/>
      <c r="AZ26" s="734"/>
      <c r="BA26" s="734"/>
      <c r="BB26" s="734"/>
      <c r="BC26" s="734"/>
      <c r="BD26" s="734"/>
      <c r="BE26" s="734"/>
      <c r="BF26" s="706"/>
      <c r="BG26" s="685" t="s">
        <v>251</v>
      </c>
      <c r="BH26" s="686"/>
      <c r="BI26" s="686"/>
      <c r="BJ26" s="686"/>
      <c r="BK26" s="686"/>
      <c r="BL26" s="686"/>
      <c r="BM26" s="686"/>
      <c r="BN26" s="687"/>
      <c r="BO26" s="688" t="s">
        <v>139</v>
      </c>
      <c r="BP26" s="688"/>
      <c r="BQ26" s="688"/>
      <c r="BR26" s="688"/>
      <c r="BS26" s="694" t="s">
        <v>239</v>
      </c>
      <c r="BT26" s="686"/>
      <c r="BU26" s="686"/>
      <c r="BV26" s="686"/>
      <c r="BW26" s="686"/>
      <c r="BX26" s="686"/>
      <c r="BY26" s="686"/>
      <c r="BZ26" s="686"/>
      <c r="CA26" s="686"/>
      <c r="CB26" s="695"/>
      <c r="CD26" s="700" t="s">
        <v>304</v>
      </c>
      <c r="CE26" s="701"/>
      <c r="CF26" s="701"/>
      <c r="CG26" s="701"/>
      <c r="CH26" s="701"/>
      <c r="CI26" s="701"/>
      <c r="CJ26" s="701"/>
      <c r="CK26" s="701"/>
      <c r="CL26" s="701"/>
      <c r="CM26" s="701"/>
      <c r="CN26" s="701"/>
      <c r="CO26" s="701"/>
      <c r="CP26" s="701"/>
      <c r="CQ26" s="702"/>
      <c r="CR26" s="685">
        <v>11382867</v>
      </c>
      <c r="CS26" s="686"/>
      <c r="CT26" s="686"/>
      <c r="CU26" s="686"/>
      <c r="CV26" s="686"/>
      <c r="CW26" s="686"/>
      <c r="CX26" s="686"/>
      <c r="CY26" s="687"/>
      <c r="CZ26" s="690">
        <v>6.9</v>
      </c>
      <c r="DA26" s="719"/>
      <c r="DB26" s="719"/>
      <c r="DC26" s="723"/>
      <c r="DD26" s="694">
        <v>10801497</v>
      </c>
      <c r="DE26" s="686"/>
      <c r="DF26" s="686"/>
      <c r="DG26" s="686"/>
      <c r="DH26" s="686"/>
      <c r="DI26" s="686"/>
      <c r="DJ26" s="686"/>
      <c r="DK26" s="687"/>
      <c r="DL26" s="694" t="s">
        <v>239</v>
      </c>
      <c r="DM26" s="686"/>
      <c r="DN26" s="686"/>
      <c r="DO26" s="686"/>
      <c r="DP26" s="686"/>
      <c r="DQ26" s="686"/>
      <c r="DR26" s="686"/>
      <c r="DS26" s="686"/>
      <c r="DT26" s="686"/>
      <c r="DU26" s="686"/>
      <c r="DV26" s="687"/>
      <c r="DW26" s="690" t="s">
        <v>239</v>
      </c>
      <c r="DX26" s="719"/>
      <c r="DY26" s="719"/>
      <c r="DZ26" s="719"/>
      <c r="EA26" s="719"/>
      <c r="EB26" s="719"/>
      <c r="EC26" s="720"/>
    </row>
    <row r="27" spans="2:133" ht="11.25" customHeight="1" x14ac:dyDescent="0.25">
      <c r="B27" s="682" t="s">
        <v>305</v>
      </c>
      <c r="C27" s="683"/>
      <c r="D27" s="683"/>
      <c r="E27" s="683"/>
      <c r="F27" s="683"/>
      <c r="G27" s="683"/>
      <c r="H27" s="683"/>
      <c r="I27" s="683"/>
      <c r="J27" s="683"/>
      <c r="K27" s="683"/>
      <c r="L27" s="683"/>
      <c r="M27" s="683"/>
      <c r="N27" s="683"/>
      <c r="O27" s="683"/>
      <c r="P27" s="683"/>
      <c r="Q27" s="684"/>
      <c r="R27" s="685">
        <v>42972</v>
      </c>
      <c r="S27" s="686"/>
      <c r="T27" s="686"/>
      <c r="U27" s="686"/>
      <c r="V27" s="686"/>
      <c r="W27" s="686"/>
      <c r="X27" s="686"/>
      <c r="Y27" s="687"/>
      <c r="Z27" s="688">
        <v>0</v>
      </c>
      <c r="AA27" s="688"/>
      <c r="AB27" s="688"/>
      <c r="AC27" s="688"/>
      <c r="AD27" s="689">
        <v>42972</v>
      </c>
      <c r="AE27" s="689"/>
      <c r="AF27" s="689"/>
      <c r="AG27" s="689"/>
      <c r="AH27" s="689"/>
      <c r="AI27" s="689"/>
      <c r="AJ27" s="689"/>
      <c r="AK27" s="689"/>
      <c r="AL27" s="690">
        <v>0.1</v>
      </c>
      <c r="AM27" s="691"/>
      <c r="AN27" s="691"/>
      <c r="AO27" s="692"/>
      <c r="AP27" s="682" t="s">
        <v>306</v>
      </c>
      <c r="AQ27" s="683"/>
      <c r="AR27" s="683"/>
      <c r="AS27" s="683"/>
      <c r="AT27" s="683"/>
      <c r="AU27" s="683"/>
      <c r="AV27" s="683"/>
      <c r="AW27" s="683"/>
      <c r="AX27" s="683"/>
      <c r="AY27" s="683"/>
      <c r="AZ27" s="683"/>
      <c r="BA27" s="683"/>
      <c r="BB27" s="683"/>
      <c r="BC27" s="683"/>
      <c r="BD27" s="683"/>
      <c r="BE27" s="683"/>
      <c r="BF27" s="684"/>
      <c r="BG27" s="685">
        <v>31613319</v>
      </c>
      <c r="BH27" s="686"/>
      <c r="BI27" s="686"/>
      <c r="BJ27" s="686"/>
      <c r="BK27" s="686"/>
      <c r="BL27" s="686"/>
      <c r="BM27" s="686"/>
      <c r="BN27" s="687"/>
      <c r="BO27" s="688">
        <v>100</v>
      </c>
      <c r="BP27" s="688"/>
      <c r="BQ27" s="688"/>
      <c r="BR27" s="688"/>
      <c r="BS27" s="694">
        <v>452113</v>
      </c>
      <c r="BT27" s="686"/>
      <c r="BU27" s="686"/>
      <c r="BV27" s="686"/>
      <c r="BW27" s="686"/>
      <c r="BX27" s="686"/>
      <c r="BY27" s="686"/>
      <c r="BZ27" s="686"/>
      <c r="CA27" s="686"/>
      <c r="CB27" s="695"/>
      <c r="CD27" s="700" t="s">
        <v>307</v>
      </c>
      <c r="CE27" s="701"/>
      <c r="CF27" s="701"/>
      <c r="CG27" s="701"/>
      <c r="CH27" s="701"/>
      <c r="CI27" s="701"/>
      <c r="CJ27" s="701"/>
      <c r="CK27" s="701"/>
      <c r="CL27" s="701"/>
      <c r="CM27" s="701"/>
      <c r="CN27" s="701"/>
      <c r="CO27" s="701"/>
      <c r="CP27" s="701"/>
      <c r="CQ27" s="702"/>
      <c r="CR27" s="685">
        <v>42861675</v>
      </c>
      <c r="CS27" s="721"/>
      <c r="CT27" s="721"/>
      <c r="CU27" s="721"/>
      <c r="CV27" s="721"/>
      <c r="CW27" s="721"/>
      <c r="CX27" s="721"/>
      <c r="CY27" s="722"/>
      <c r="CZ27" s="690">
        <v>25.9</v>
      </c>
      <c r="DA27" s="719"/>
      <c r="DB27" s="719"/>
      <c r="DC27" s="723"/>
      <c r="DD27" s="694">
        <v>12034849</v>
      </c>
      <c r="DE27" s="721"/>
      <c r="DF27" s="721"/>
      <c r="DG27" s="721"/>
      <c r="DH27" s="721"/>
      <c r="DI27" s="721"/>
      <c r="DJ27" s="721"/>
      <c r="DK27" s="722"/>
      <c r="DL27" s="694">
        <v>12014130</v>
      </c>
      <c r="DM27" s="721"/>
      <c r="DN27" s="721"/>
      <c r="DO27" s="721"/>
      <c r="DP27" s="721"/>
      <c r="DQ27" s="721"/>
      <c r="DR27" s="721"/>
      <c r="DS27" s="721"/>
      <c r="DT27" s="721"/>
      <c r="DU27" s="721"/>
      <c r="DV27" s="722"/>
      <c r="DW27" s="690">
        <v>16.899999999999999</v>
      </c>
      <c r="DX27" s="719"/>
      <c r="DY27" s="719"/>
      <c r="DZ27" s="719"/>
      <c r="EA27" s="719"/>
      <c r="EB27" s="719"/>
      <c r="EC27" s="720"/>
    </row>
    <row r="28" spans="2:133" ht="11.25" customHeight="1" x14ac:dyDescent="0.25">
      <c r="B28" s="682" t="s">
        <v>308</v>
      </c>
      <c r="C28" s="683"/>
      <c r="D28" s="683"/>
      <c r="E28" s="683"/>
      <c r="F28" s="683"/>
      <c r="G28" s="683"/>
      <c r="H28" s="683"/>
      <c r="I28" s="683"/>
      <c r="J28" s="683"/>
      <c r="K28" s="683"/>
      <c r="L28" s="683"/>
      <c r="M28" s="683"/>
      <c r="N28" s="683"/>
      <c r="O28" s="683"/>
      <c r="P28" s="683"/>
      <c r="Q28" s="684"/>
      <c r="R28" s="685">
        <v>371283</v>
      </c>
      <c r="S28" s="686"/>
      <c r="T28" s="686"/>
      <c r="U28" s="686"/>
      <c r="V28" s="686"/>
      <c r="W28" s="686"/>
      <c r="X28" s="686"/>
      <c r="Y28" s="687"/>
      <c r="Z28" s="688">
        <v>0.2</v>
      </c>
      <c r="AA28" s="688"/>
      <c r="AB28" s="688"/>
      <c r="AC28" s="688"/>
      <c r="AD28" s="689" t="s">
        <v>239</v>
      </c>
      <c r="AE28" s="689"/>
      <c r="AF28" s="689"/>
      <c r="AG28" s="689"/>
      <c r="AH28" s="689"/>
      <c r="AI28" s="689"/>
      <c r="AJ28" s="689"/>
      <c r="AK28" s="689"/>
      <c r="AL28" s="690" t="s">
        <v>139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309</v>
      </c>
      <c r="CE28" s="701"/>
      <c r="CF28" s="701"/>
      <c r="CG28" s="701"/>
      <c r="CH28" s="701"/>
      <c r="CI28" s="701"/>
      <c r="CJ28" s="701"/>
      <c r="CK28" s="701"/>
      <c r="CL28" s="701"/>
      <c r="CM28" s="701"/>
      <c r="CN28" s="701"/>
      <c r="CO28" s="701"/>
      <c r="CP28" s="701"/>
      <c r="CQ28" s="702"/>
      <c r="CR28" s="685">
        <v>12803685</v>
      </c>
      <c r="CS28" s="686"/>
      <c r="CT28" s="686"/>
      <c r="CU28" s="686"/>
      <c r="CV28" s="686"/>
      <c r="CW28" s="686"/>
      <c r="CX28" s="686"/>
      <c r="CY28" s="687"/>
      <c r="CZ28" s="690">
        <v>7.7</v>
      </c>
      <c r="DA28" s="719"/>
      <c r="DB28" s="719"/>
      <c r="DC28" s="723"/>
      <c r="DD28" s="694">
        <v>12586135</v>
      </c>
      <c r="DE28" s="686"/>
      <c r="DF28" s="686"/>
      <c r="DG28" s="686"/>
      <c r="DH28" s="686"/>
      <c r="DI28" s="686"/>
      <c r="DJ28" s="686"/>
      <c r="DK28" s="687"/>
      <c r="DL28" s="694">
        <v>12547284</v>
      </c>
      <c r="DM28" s="686"/>
      <c r="DN28" s="686"/>
      <c r="DO28" s="686"/>
      <c r="DP28" s="686"/>
      <c r="DQ28" s="686"/>
      <c r="DR28" s="686"/>
      <c r="DS28" s="686"/>
      <c r="DT28" s="686"/>
      <c r="DU28" s="686"/>
      <c r="DV28" s="687"/>
      <c r="DW28" s="690">
        <v>17.7</v>
      </c>
      <c r="DX28" s="719"/>
      <c r="DY28" s="719"/>
      <c r="DZ28" s="719"/>
      <c r="EA28" s="719"/>
      <c r="EB28" s="719"/>
      <c r="EC28" s="720"/>
    </row>
    <row r="29" spans="2:133" ht="11.25" customHeight="1" x14ac:dyDescent="0.25">
      <c r="B29" s="682" t="s">
        <v>310</v>
      </c>
      <c r="C29" s="683"/>
      <c r="D29" s="683"/>
      <c r="E29" s="683"/>
      <c r="F29" s="683"/>
      <c r="G29" s="683"/>
      <c r="H29" s="683"/>
      <c r="I29" s="683"/>
      <c r="J29" s="683"/>
      <c r="K29" s="683"/>
      <c r="L29" s="683"/>
      <c r="M29" s="683"/>
      <c r="N29" s="683"/>
      <c r="O29" s="683"/>
      <c r="P29" s="683"/>
      <c r="Q29" s="684"/>
      <c r="R29" s="685">
        <v>2038243</v>
      </c>
      <c r="S29" s="686"/>
      <c r="T29" s="686"/>
      <c r="U29" s="686"/>
      <c r="V29" s="686"/>
      <c r="W29" s="686"/>
      <c r="X29" s="686"/>
      <c r="Y29" s="687"/>
      <c r="Z29" s="688">
        <v>1.2</v>
      </c>
      <c r="AA29" s="688"/>
      <c r="AB29" s="688"/>
      <c r="AC29" s="688"/>
      <c r="AD29" s="689">
        <v>260317</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311</v>
      </c>
      <c r="CE29" s="726"/>
      <c r="CF29" s="700" t="s">
        <v>312</v>
      </c>
      <c r="CG29" s="701"/>
      <c r="CH29" s="701"/>
      <c r="CI29" s="701"/>
      <c r="CJ29" s="701"/>
      <c r="CK29" s="701"/>
      <c r="CL29" s="701"/>
      <c r="CM29" s="701"/>
      <c r="CN29" s="701"/>
      <c r="CO29" s="701"/>
      <c r="CP29" s="701"/>
      <c r="CQ29" s="702"/>
      <c r="CR29" s="685">
        <v>12798828</v>
      </c>
      <c r="CS29" s="721"/>
      <c r="CT29" s="721"/>
      <c r="CU29" s="721"/>
      <c r="CV29" s="721"/>
      <c r="CW29" s="721"/>
      <c r="CX29" s="721"/>
      <c r="CY29" s="722"/>
      <c r="CZ29" s="690">
        <v>7.7</v>
      </c>
      <c r="DA29" s="719"/>
      <c r="DB29" s="719"/>
      <c r="DC29" s="723"/>
      <c r="DD29" s="694">
        <v>12581278</v>
      </c>
      <c r="DE29" s="721"/>
      <c r="DF29" s="721"/>
      <c r="DG29" s="721"/>
      <c r="DH29" s="721"/>
      <c r="DI29" s="721"/>
      <c r="DJ29" s="721"/>
      <c r="DK29" s="722"/>
      <c r="DL29" s="694">
        <v>12542427</v>
      </c>
      <c r="DM29" s="721"/>
      <c r="DN29" s="721"/>
      <c r="DO29" s="721"/>
      <c r="DP29" s="721"/>
      <c r="DQ29" s="721"/>
      <c r="DR29" s="721"/>
      <c r="DS29" s="721"/>
      <c r="DT29" s="721"/>
      <c r="DU29" s="721"/>
      <c r="DV29" s="722"/>
      <c r="DW29" s="690">
        <v>17.7</v>
      </c>
      <c r="DX29" s="719"/>
      <c r="DY29" s="719"/>
      <c r="DZ29" s="719"/>
      <c r="EA29" s="719"/>
      <c r="EB29" s="719"/>
      <c r="EC29" s="720"/>
    </row>
    <row r="30" spans="2:133" ht="11.25" customHeight="1" x14ac:dyDescent="0.25">
      <c r="B30" s="682" t="s">
        <v>313</v>
      </c>
      <c r="C30" s="683"/>
      <c r="D30" s="683"/>
      <c r="E30" s="683"/>
      <c r="F30" s="683"/>
      <c r="G30" s="683"/>
      <c r="H30" s="683"/>
      <c r="I30" s="683"/>
      <c r="J30" s="683"/>
      <c r="K30" s="683"/>
      <c r="L30" s="683"/>
      <c r="M30" s="683"/>
      <c r="N30" s="683"/>
      <c r="O30" s="683"/>
      <c r="P30" s="683"/>
      <c r="Q30" s="684"/>
      <c r="R30" s="685">
        <v>1312339</v>
      </c>
      <c r="S30" s="686"/>
      <c r="T30" s="686"/>
      <c r="U30" s="686"/>
      <c r="V30" s="686"/>
      <c r="W30" s="686"/>
      <c r="X30" s="686"/>
      <c r="Y30" s="687"/>
      <c r="Z30" s="688">
        <v>0.8</v>
      </c>
      <c r="AA30" s="688"/>
      <c r="AB30" s="688"/>
      <c r="AC30" s="688"/>
      <c r="AD30" s="689">
        <v>70845</v>
      </c>
      <c r="AE30" s="689"/>
      <c r="AF30" s="689"/>
      <c r="AG30" s="689"/>
      <c r="AH30" s="689"/>
      <c r="AI30" s="689"/>
      <c r="AJ30" s="689"/>
      <c r="AK30" s="689"/>
      <c r="AL30" s="690">
        <v>0.1</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314</v>
      </c>
      <c r="BH30" s="738"/>
      <c r="BI30" s="738"/>
      <c r="BJ30" s="738"/>
      <c r="BK30" s="738"/>
      <c r="BL30" s="738"/>
      <c r="BM30" s="738"/>
      <c r="BN30" s="738"/>
      <c r="BO30" s="738"/>
      <c r="BP30" s="738"/>
      <c r="BQ30" s="739"/>
      <c r="BR30" s="664" t="s">
        <v>315</v>
      </c>
      <c r="BS30" s="738"/>
      <c r="BT30" s="738"/>
      <c r="BU30" s="738"/>
      <c r="BV30" s="738"/>
      <c r="BW30" s="738"/>
      <c r="BX30" s="738"/>
      <c r="BY30" s="738"/>
      <c r="BZ30" s="738"/>
      <c r="CA30" s="738"/>
      <c r="CB30" s="739"/>
      <c r="CD30" s="727"/>
      <c r="CE30" s="728"/>
      <c r="CF30" s="700" t="s">
        <v>316</v>
      </c>
      <c r="CG30" s="701"/>
      <c r="CH30" s="701"/>
      <c r="CI30" s="701"/>
      <c r="CJ30" s="701"/>
      <c r="CK30" s="701"/>
      <c r="CL30" s="701"/>
      <c r="CM30" s="701"/>
      <c r="CN30" s="701"/>
      <c r="CO30" s="701"/>
      <c r="CP30" s="701"/>
      <c r="CQ30" s="702"/>
      <c r="CR30" s="685">
        <v>12360472</v>
      </c>
      <c r="CS30" s="686"/>
      <c r="CT30" s="686"/>
      <c r="CU30" s="686"/>
      <c r="CV30" s="686"/>
      <c r="CW30" s="686"/>
      <c r="CX30" s="686"/>
      <c r="CY30" s="687"/>
      <c r="CZ30" s="690">
        <v>7.5</v>
      </c>
      <c r="DA30" s="719"/>
      <c r="DB30" s="719"/>
      <c r="DC30" s="723"/>
      <c r="DD30" s="694">
        <v>12142922</v>
      </c>
      <c r="DE30" s="686"/>
      <c r="DF30" s="686"/>
      <c r="DG30" s="686"/>
      <c r="DH30" s="686"/>
      <c r="DI30" s="686"/>
      <c r="DJ30" s="686"/>
      <c r="DK30" s="687"/>
      <c r="DL30" s="694">
        <v>12104071</v>
      </c>
      <c r="DM30" s="686"/>
      <c r="DN30" s="686"/>
      <c r="DO30" s="686"/>
      <c r="DP30" s="686"/>
      <c r="DQ30" s="686"/>
      <c r="DR30" s="686"/>
      <c r="DS30" s="686"/>
      <c r="DT30" s="686"/>
      <c r="DU30" s="686"/>
      <c r="DV30" s="687"/>
      <c r="DW30" s="690">
        <v>17</v>
      </c>
      <c r="DX30" s="719"/>
      <c r="DY30" s="719"/>
      <c r="DZ30" s="719"/>
      <c r="EA30" s="719"/>
      <c r="EB30" s="719"/>
      <c r="EC30" s="720"/>
    </row>
    <row r="31" spans="2:133" ht="11.25" customHeight="1" x14ac:dyDescent="0.25">
      <c r="B31" s="682" t="s">
        <v>317</v>
      </c>
      <c r="C31" s="683"/>
      <c r="D31" s="683"/>
      <c r="E31" s="683"/>
      <c r="F31" s="683"/>
      <c r="G31" s="683"/>
      <c r="H31" s="683"/>
      <c r="I31" s="683"/>
      <c r="J31" s="683"/>
      <c r="K31" s="683"/>
      <c r="L31" s="683"/>
      <c r="M31" s="683"/>
      <c r="N31" s="683"/>
      <c r="O31" s="683"/>
      <c r="P31" s="683"/>
      <c r="Q31" s="684"/>
      <c r="R31" s="685">
        <v>60459973</v>
      </c>
      <c r="S31" s="686"/>
      <c r="T31" s="686"/>
      <c r="U31" s="686"/>
      <c r="V31" s="686"/>
      <c r="W31" s="686"/>
      <c r="X31" s="686"/>
      <c r="Y31" s="687"/>
      <c r="Z31" s="688">
        <v>36.1</v>
      </c>
      <c r="AA31" s="688"/>
      <c r="AB31" s="688"/>
      <c r="AC31" s="688"/>
      <c r="AD31" s="689" t="s">
        <v>239</v>
      </c>
      <c r="AE31" s="689"/>
      <c r="AF31" s="689"/>
      <c r="AG31" s="689"/>
      <c r="AH31" s="689"/>
      <c r="AI31" s="689"/>
      <c r="AJ31" s="689"/>
      <c r="AK31" s="689"/>
      <c r="AL31" s="690" t="s">
        <v>251</v>
      </c>
      <c r="AM31" s="691"/>
      <c r="AN31" s="691"/>
      <c r="AO31" s="692"/>
      <c r="AP31" s="742" t="s">
        <v>318</v>
      </c>
      <c r="AQ31" s="743"/>
      <c r="AR31" s="743"/>
      <c r="AS31" s="743"/>
      <c r="AT31" s="748" t="s">
        <v>319</v>
      </c>
      <c r="AU31" s="231"/>
      <c r="AV31" s="231"/>
      <c r="AW31" s="231"/>
      <c r="AX31" s="671" t="s">
        <v>191</v>
      </c>
      <c r="AY31" s="672"/>
      <c r="AZ31" s="672"/>
      <c r="BA31" s="672"/>
      <c r="BB31" s="672"/>
      <c r="BC31" s="672"/>
      <c r="BD31" s="672"/>
      <c r="BE31" s="672"/>
      <c r="BF31" s="673"/>
      <c r="BG31" s="753">
        <v>97.9</v>
      </c>
      <c r="BH31" s="740"/>
      <c r="BI31" s="740"/>
      <c r="BJ31" s="740"/>
      <c r="BK31" s="740"/>
      <c r="BL31" s="740"/>
      <c r="BM31" s="680">
        <v>95.9</v>
      </c>
      <c r="BN31" s="740"/>
      <c r="BO31" s="740"/>
      <c r="BP31" s="740"/>
      <c r="BQ31" s="741"/>
      <c r="BR31" s="753">
        <v>98.9</v>
      </c>
      <c r="BS31" s="740"/>
      <c r="BT31" s="740"/>
      <c r="BU31" s="740"/>
      <c r="BV31" s="740"/>
      <c r="BW31" s="740"/>
      <c r="BX31" s="680">
        <v>96.9</v>
      </c>
      <c r="BY31" s="740"/>
      <c r="BZ31" s="740"/>
      <c r="CA31" s="740"/>
      <c r="CB31" s="741"/>
      <c r="CD31" s="727"/>
      <c r="CE31" s="728"/>
      <c r="CF31" s="700" t="s">
        <v>320</v>
      </c>
      <c r="CG31" s="701"/>
      <c r="CH31" s="701"/>
      <c r="CI31" s="701"/>
      <c r="CJ31" s="701"/>
      <c r="CK31" s="701"/>
      <c r="CL31" s="701"/>
      <c r="CM31" s="701"/>
      <c r="CN31" s="701"/>
      <c r="CO31" s="701"/>
      <c r="CP31" s="701"/>
      <c r="CQ31" s="702"/>
      <c r="CR31" s="685">
        <v>438356</v>
      </c>
      <c r="CS31" s="721"/>
      <c r="CT31" s="721"/>
      <c r="CU31" s="721"/>
      <c r="CV31" s="721"/>
      <c r="CW31" s="721"/>
      <c r="CX31" s="721"/>
      <c r="CY31" s="722"/>
      <c r="CZ31" s="690">
        <v>0.3</v>
      </c>
      <c r="DA31" s="719"/>
      <c r="DB31" s="719"/>
      <c r="DC31" s="723"/>
      <c r="DD31" s="694">
        <v>438356</v>
      </c>
      <c r="DE31" s="721"/>
      <c r="DF31" s="721"/>
      <c r="DG31" s="721"/>
      <c r="DH31" s="721"/>
      <c r="DI31" s="721"/>
      <c r="DJ31" s="721"/>
      <c r="DK31" s="722"/>
      <c r="DL31" s="694">
        <v>438356</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25">
      <c r="B32" s="731" t="s">
        <v>321</v>
      </c>
      <c r="C32" s="732"/>
      <c r="D32" s="732"/>
      <c r="E32" s="732"/>
      <c r="F32" s="732"/>
      <c r="G32" s="732"/>
      <c r="H32" s="732"/>
      <c r="I32" s="732"/>
      <c r="J32" s="732"/>
      <c r="K32" s="732"/>
      <c r="L32" s="732"/>
      <c r="M32" s="732"/>
      <c r="N32" s="732"/>
      <c r="O32" s="732"/>
      <c r="P32" s="732"/>
      <c r="Q32" s="733"/>
      <c r="R32" s="685">
        <v>1840</v>
      </c>
      <c r="S32" s="686"/>
      <c r="T32" s="686"/>
      <c r="U32" s="686"/>
      <c r="V32" s="686"/>
      <c r="W32" s="686"/>
      <c r="X32" s="686"/>
      <c r="Y32" s="687"/>
      <c r="Z32" s="688">
        <v>0</v>
      </c>
      <c r="AA32" s="688"/>
      <c r="AB32" s="688"/>
      <c r="AC32" s="688"/>
      <c r="AD32" s="689">
        <v>1840</v>
      </c>
      <c r="AE32" s="689"/>
      <c r="AF32" s="689"/>
      <c r="AG32" s="689"/>
      <c r="AH32" s="689"/>
      <c r="AI32" s="689"/>
      <c r="AJ32" s="689"/>
      <c r="AK32" s="689"/>
      <c r="AL32" s="690">
        <v>0</v>
      </c>
      <c r="AM32" s="691"/>
      <c r="AN32" s="691"/>
      <c r="AO32" s="692"/>
      <c r="AP32" s="744"/>
      <c r="AQ32" s="745"/>
      <c r="AR32" s="745"/>
      <c r="AS32" s="745"/>
      <c r="AT32" s="749"/>
      <c r="AU32" s="230" t="s">
        <v>322</v>
      </c>
      <c r="AV32" s="230"/>
      <c r="AW32" s="230"/>
      <c r="AX32" s="682" t="s">
        <v>323</v>
      </c>
      <c r="AY32" s="683"/>
      <c r="AZ32" s="683"/>
      <c r="BA32" s="683"/>
      <c r="BB32" s="683"/>
      <c r="BC32" s="683"/>
      <c r="BD32" s="683"/>
      <c r="BE32" s="683"/>
      <c r="BF32" s="684"/>
      <c r="BG32" s="754">
        <v>98.2</v>
      </c>
      <c r="BH32" s="721"/>
      <c r="BI32" s="721"/>
      <c r="BJ32" s="721"/>
      <c r="BK32" s="721"/>
      <c r="BL32" s="721"/>
      <c r="BM32" s="691">
        <v>96</v>
      </c>
      <c r="BN32" s="751"/>
      <c r="BO32" s="751"/>
      <c r="BP32" s="751"/>
      <c r="BQ32" s="752"/>
      <c r="BR32" s="754">
        <v>98.9</v>
      </c>
      <c r="BS32" s="721"/>
      <c r="BT32" s="721"/>
      <c r="BU32" s="721"/>
      <c r="BV32" s="721"/>
      <c r="BW32" s="721"/>
      <c r="BX32" s="691">
        <v>96.6</v>
      </c>
      <c r="BY32" s="751"/>
      <c r="BZ32" s="751"/>
      <c r="CA32" s="751"/>
      <c r="CB32" s="752"/>
      <c r="CD32" s="729"/>
      <c r="CE32" s="730"/>
      <c r="CF32" s="700" t="s">
        <v>324</v>
      </c>
      <c r="CG32" s="701"/>
      <c r="CH32" s="701"/>
      <c r="CI32" s="701"/>
      <c r="CJ32" s="701"/>
      <c r="CK32" s="701"/>
      <c r="CL32" s="701"/>
      <c r="CM32" s="701"/>
      <c r="CN32" s="701"/>
      <c r="CO32" s="701"/>
      <c r="CP32" s="701"/>
      <c r="CQ32" s="702"/>
      <c r="CR32" s="685">
        <v>4857</v>
      </c>
      <c r="CS32" s="686"/>
      <c r="CT32" s="686"/>
      <c r="CU32" s="686"/>
      <c r="CV32" s="686"/>
      <c r="CW32" s="686"/>
      <c r="CX32" s="686"/>
      <c r="CY32" s="687"/>
      <c r="CZ32" s="690">
        <v>0</v>
      </c>
      <c r="DA32" s="719"/>
      <c r="DB32" s="719"/>
      <c r="DC32" s="723"/>
      <c r="DD32" s="694">
        <v>4857</v>
      </c>
      <c r="DE32" s="686"/>
      <c r="DF32" s="686"/>
      <c r="DG32" s="686"/>
      <c r="DH32" s="686"/>
      <c r="DI32" s="686"/>
      <c r="DJ32" s="686"/>
      <c r="DK32" s="687"/>
      <c r="DL32" s="694">
        <v>4857</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5">
      <c r="B33" s="682" t="s">
        <v>325</v>
      </c>
      <c r="C33" s="683"/>
      <c r="D33" s="683"/>
      <c r="E33" s="683"/>
      <c r="F33" s="683"/>
      <c r="G33" s="683"/>
      <c r="H33" s="683"/>
      <c r="I33" s="683"/>
      <c r="J33" s="683"/>
      <c r="K33" s="683"/>
      <c r="L33" s="683"/>
      <c r="M33" s="683"/>
      <c r="N33" s="683"/>
      <c r="O33" s="683"/>
      <c r="P33" s="683"/>
      <c r="Q33" s="684"/>
      <c r="R33" s="685">
        <v>8624981</v>
      </c>
      <c r="S33" s="686"/>
      <c r="T33" s="686"/>
      <c r="U33" s="686"/>
      <c r="V33" s="686"/>
      <c r="W33" s="686"/>
      <c r="X33" s="686"/>
      <c r="Y33" s="687"/>
      <c r="Z33" s="688">
        <v>5.0999999999999996</v>
      </c>
      <c r="AA33" s="688"/>
      <c r="AB33" s="688"/>
      <c r="AC33" s="688"/>
      <c r="AD33" s="689" t="s">
        <v>245</v>
      </c>
      <c r="AE33" s="689"/>
      <c r="AF33" s="689"/>
      <c r="AG33" s="689"/>
      <c r="AH33" s="689"/>
      <c r="AI33" s="689"/>
      <c r="AJ33" s="689"/>
      <c r="AK33" s="689"/>
      <c r="AL33" s="690" t="s">
        <v>251</v>
      </c>
      <c r="AM33" s="691"/>
      <c r="AN33" s="691"/>
      <c r="AO33" s="692"/>
      <c r="AP33" s="746"/>
      <c r="AQ33" s="747"/>
      <c r="AR33" s="747"/>
      <c r="AS33" s="747"/>
      <c r="AT33" s="750"/>
      <c r="AU33" s="232"/>
      <c r="AV33" s="232"/>
      <c r="AW33" s="232"/>
      <c r="AX33" s="735" t="s">
        <v>326</v>
      </c>
      <c r="AY33" s="736"/>
      <c r="AZ33" s="736"/>
      <c r="BA33" s="736"/>
      <c r="BB33" s="736"/>
      <c r="BC33" s="736"/>
      <c r="BD33" s="736"/>
      <c r="BE33" s="736"/>
      <c r="BF33" s="737"/>
      <c r="BG33" s="755">
        <v>97.2</v>
      </c>
      <c r="BH33" s="756"/>
      <c r="BI33" s="756"/>
      <c r="BJ33" s="756"/>
      <c r="BK33" s="756"/>
      <c r="BL33" s="756"/>
      <c r="BM33" s="757">
        <v>95.2</v>
      </c>
      <c r="BN33" s="756"/>
      <c r="BO33" s="756"/>
      <c r="BP33" s="756"/>
      <c r="BQ33" s="758"/>
      <c r="BR33" s="755">
        <v>98.8</v>
      </c>
      <c r="BS33" s="756"/>
      <c r="BT33" s="756"/>
      <c r="BU33" s="756"/>
      <c r="BV33" s="756"/>
      <c r="BW33" s="756"/>
      <c r="BX33" s="757">
        <v>96.8</v>
      </c>
      <c r="BY33" s="756"/>
      <c r="BZ33" s="756"/>
      <c r="CA33" s="756"/>
      <c r="CB33" s="758"/>
      <c r="CD33" s="700" t="s">
        <v>327</v>
      </c>
      <c r="CE33" s="701"/>
      <c r="CF33" s="701"/>
      <c r="CG33" s="701"/>
      <c r="CH33" s="701"/>
      <c r="CI33" s="701"/>
      <c r="CJ33" s="701"/>
      <c r="CK33" s="701"/>
      <c r="CL33" s="701"/>
      <c r="CM33" s="701"/>
      <c r="CN33" s="701"/>
      <c r="CO33" s="701"/>
      <c r="CP33" s="701"/>
      <c r="CQ33" s="702"/>
      <c r="CR33" s="685">
        <v>80391081</v>
      </c>
      <c r="CS33" s="721"/>
      <c r="CT33" s="721"/>
      <c r="CU33" s="721"/>
      <c r="CV33" s="721"/>
      <c r="CW33" s="721"/>
      <c r="CX33" s="721"/>
      <c r="CY33" s="722"/>
      <c r="CZ33" s="690">
        <v>48.7</v>
      </c>
      <c r="DA33" s="719"/>
      <c r="DB33" s="719"/>
      <c r="DC33" s="723"/>
      <c r="DD33" s="694">
        <v>39570200</v>
      </c>
      <c r="DE33" s="721"/>
      <c r="DF33" s="721"/>
      <c r="DG33" s="721"/>
      <c r="DH33" s="721"/>
      <c r="DI33" s="721"/>
      <c r="DJ33" s="721"/>
      <c r="DK33" s="722"/>
      <c r="DL33" s="694">
        <v>26345632</v>
      </c>
      <c r="DM33" s="721"/>
      <c r="DN33" s="721"/>
      <c r="DO33" s="721"/>
      <c r="DP33" s="721"/>
      <c r="DQ33" s="721"/>
      <c r="DR33" s="721"/>
      <c r="DS33" s="721"/>
      <c r="DT33" s="721"/>
      <c r="DU33" s="721"/>
      <c r="DV33" s="722"/>
      <c r="DW33" s="690">
        <v>37.1</v>
      </c>
      <c r="DX33" s="719"/>
      <c r="DY33" s="719"/>
      <c r="DZ33" s="719"/>
      <c r="EA33" s="719"/>
      <c r="EB33" s="719"/>
      <c r="EC33" s="720"/>
    </row>
    <row r="34" spans="2:133" ht="11.25" customHeight="1" x14ac:dyDescent="0.25">
      <c r="B34" s="682" t="s">
        <v>328</v>
      </c>
      <c r="C34" s="683"/>
      <c r="D34" s="683"/>
      <c r="E34" s="683"/>
      <c r="F34" s="683"/>
      <c r="G34" s="683"/>
      <c r="H34" s="683"/>
      <c r="I34" s="683"/>
      <c r="J34" s="683"/>
      <c r="K34" s="683"/>
      <c r="L34" s="683"/>
      <c r="M34" s="683"/>
      <c r="N34" s="683"/>
      <c r="O34" s="683"/>
      <c r="P34" s="683"/>
      <c r="Q34" s="684"/>
      <c r="R34" s="685">
        <v>1318324</v>
      </c>
      <c r="S34" s="686"/>
      <c r="T34" s="686"/>
      <c r="U34" s="686"/>
      <c r="V34" s="686"/>
      <c r="W34" s="686"/>
      <c r="X34" s="686"/>
      <c r="Y34" s="687"/>
      <c r="Z34" s="688">
        <v>0.8</v>
      </c>
      <c r="AA34" s="688"/>
      <c r="AB34" s="688"/>
      <c r="AC34" s="688"/>
      <c r="AD34" s="689">
        <v>144736</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329</v>
      </c>
      <c r="CE34" s="701"/>
      <c r="CF34" s="701"/>
      <c r="CG34" s="701"/>
      <c r="CH34" s="701"/>
      <c r="CI34" s="701"/>
      <c r="CJ34" s="701"/>
      <c r="CK34" s="701"/>
      <c r="CL34" s="701"/>
      <c r="CM34" s="701"/>
      <c r="CN34" s="701"/>
      <c r="CO34" s="701"/>
      <c r="CP34" s="701"/>
      <c r="CQ34" s="702"/>
      <c r="CR34" s="685">
        <v>15443444</v>
      </c>
      <c r="CS34" s="686"/>
      <c r="CT34" s="686"/>
      <c r="CU34" s="686"/>
      <c r="CV34" s="686"/>
      <c r="CW34" s="686"/>
      <c r="CX34" s="686"/>
      <c r="CY34" s="687"/>
      <c r="CZ34" s="690">
        <v>9.3000000000000007</v>
      </c>
      <c r="DA34" s="719"/>
      <c r="DB34" s="719"/>
      <c r="DC34" s="723"/>
      <c r="DD34" s="694">
        <v>11570832</v>
      </c>
      <c r="DE34" s="686"/>
      <c r="DF34" s="686"/>
      <c r="DG34" s="686"/>
      <c r="DH34" s="686"/>
      <c r="DI34" s="686"/>
      <c r="DJ34" s="686"/>
      <c r="DK34" s="687"/>
      <c r="DL34" s="694">
        <v>9457517</v>
      </c>
      <c r="DM34" s="686"/>
      <c r="DN34" s="686"/>
      <c r="DO34" s="686"/>
      <c r="DP34" s="686"/>
      <c r="DQ34" s="686"/>
      <c r="DR34" s="686"/>
      <c r="DS34" s="686"/>
      <c r="DT34" s="686"/>
      <c r="DU34" s="686"/>
      <c r="DV34" s="687"/>
      <c r="DW34" s="690">
        <v>13.3</v>
      </c>
      <c r="DX34" s="719"/>
      <c r="DY34" s="719"/>
      <c r="DZ34" s="719"/>
      <c r="EA34" s="719"/>
      <c r="EB34" s="719"/>
      <c r="EC34" s="720"/>
    </row>
    <row r="35" spans="2:133" ht="11.25" customHeight="1" x14ac:dyDescent="0.25">
      <c r="B35" s="682" t="s">
        <v>330</v>
      </c>
      <c r="C35" s="683"/>
      <c r="D35" s="683"/>
      <c r="E35" s="683"/>
      <c r="F35" s="683"/>
      <c r="G35" s="683"/>
      <c r="H35" s="683"/>
      <c r="I35" s="683"/>
      <c r="J35" s="683"/>
      <c r="K35" s="683"/>
      <c r="L35" s="683"/>
      <c r="M35" s="683"/>
      <c r="N35" s="683"/>
      <c r="O35" s="683"/>
      <c r="P35" s="683"/>
      <c r="Q35" s="684"/>
      <c r="R35" s="685">
        <v>1258135</v>
      </c>
      <c r="S35" s="686"/>
      <c r="T35" s="686"/>
      <c r="U35" s="686"/>
      <c r="V35" s="686"/>
      <c r="W35" s="686"/>
      <c r="X35" s="686"/>
      <c r="Y35" s="687"/>
      <c r="Z35" s="688">
        <v>0.8</v>
      </c>
      <c r="AA35" s="688"/>
      <c r="AB35" s="688"/>
      <c r="AC35" s="688"/>
      <c r="AD35" s="689" t="s">
        <v>245</v>
      </c>
      <c r="AE35" s="689"/>
      <c r="AF35" s="689"/>
      <c r="AG35" s="689"/>
      <c r="AH35" s="689"/>
      <c r="AI35" s="689"/>
      <c r="AJ35" s="689"/>
      <c r="AK35" s="689"/>
      <c r="AL35" s="690" t="s">
        <v>251</v>
      </c>
      <c r="AM35" s="691"/>
      <c r="AN35" s="691"/>
      <c r="AO35" s="692"/>
      <c r="AP35" s="235"/>
      <c r="AQ35" s="664" t="s">
        <v>331</v>
      </c>
      <c r="AR35" s="665"/>
      <c r="AS35" s="665"/>
      <c r="AT35" s="665"/>
      <c r="AU35" s="665"/>
      <c r="AV35" s="665"/>
      <c r="AW35" s="665"/>
      <c r="AX35" s="665"/>
      <c r="AY35" s="665"/>
      <c r="AZ35" s="665"/>
      <c r="BA35" s="665"/>
      <c r="BB35" s="665"/>
      <c r="BC35" s="665"/>
      <c r="BD35" s="665"/>
      <c r="BE35" s="665"/>
      <c r="BF35" s="666"/>
      <c r="BG35" s="664" t="s">
        <v>332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333</v>
      </c>
      <c r="CE35" s="701"/>
      <c r="CF35" s="701"/>
      <c r="CG35" s="701"/>
      <c r="CH35" s="701"/>
      <c r="CI35" s="701"/>
      <c r="CJ35" s="701"/>
      <c r="CK35" s="701"/>
      <c r="CL35" s="701"/>
      <c r="CM35" s="701"/>
      <c r="CN35" s="701"/>
      <c r="CO35" s="701"/>
      <c r="CP35" s="701"/>
      <c r="CQ35" s="702"/>
      <c r="CR35" s="685">
        <v>3101246</v>
      </c>
      <c r="CS35" s="721"/>
      <c r="CT35" s="721"/>
      <c r="CU35" s="721"/>
      <c r="CV35" s="721"/>
      <c r="CW35" s="721"/>
      <c r="CX35" s="721"/>
      <c r="CY35" s="722"/>
      <c r="CZ35" s="690">
        <v>1.9</v>
      </c>
      <c r="DA35" s="719"/>
      <c r="DB35" s="719"/>
      <c r="DC35" s="723"/>
      <c r="DD35" s="694">
        <v>2374365</v>
      </c>
      <c r="DE35" s="721"/>
      <c r="DF35" s="721"/>
      <c r="DG35" s="721"/>
      <c r="DH35" s="721"/>
      <c r="DI35" s="721"/>
      <c r="DJ35" s="721"/>
      <c r="DK35" s="722"/>
      <c r="DL35" s="694">
        <v>2324313</v>
      </c>
      <c r="DM35" s="721"/>
      <c r="DN35" s="721"/>
      <c r="DO35" s="721"/>
      <c r="DP35" s="721"/>
      <c r="DQ35" s="721"/>
      <c r="DR35" s="721"/>
      <c r="DS35" s="721"/>
      <c r="DT35" s="721"/>
      <c r="DU35" s="721"/>
      <c r="DV35" s="722"/>
      <c r="DW35" s="690">
        <v>3.3</v>
      </c>
      <c r="DX35" s="719"/>
      <c r="DY35" s="719"/>
      <c r="DZ35" s="719"/>
      <c r="EA35" s="719"/>
      <c r="EB35" s="719"/>
      <c r="EC35" s="720"/>
    </row>
    <row r="36" spans="2:133" ht="11.25" customHeight="1" x14ac:dyDescent="0.25">
      <c r="B36" s="682" t="s">
        <v>334</v>
      </c>
      <c r="C36" s="683"/>
      <c r="D36" s="683"/>
      <c r="E36" s="683"/>
      <c r="F36" s="683"/>
      <c r="G36" s="683"/>
      <c r="H36" s="683"/>
      <c r="I36" s="683"/>
      <c r="J36" s="683"/>
      <c r="K36" s="683"/>
      <c r="L36" s="683"/>
      <c r="M36" s="683"/>
      <c r="N36" s="683"/>
      <c r="O36" s="683"/>
      <c r="P36" s="683"/>
      <c r="Q36" s="684"/>
      <c r="R36" s="685">
        <v>1617066</v>
      </c>
      <c r="S36" s="686"/>
      <c r="T36" s="686"/>
      <c r="U36" s="686"/>
      <c r="V36" s="686"/>
      <c r="W36" s="686"/>
      <c r="X36" s="686"/>
      <c r="Y36" s="687"/>
      <c r="Z36" s="688">
        <v>1</v>
      </c>
      <c r="AA36" s="688"/>
      <c r="AB36" s="688"/>
      <c r="AC36" s="688"/>
      <c r="AD36" s="689" t="s">
        <v>239</v>
      </c>
      <c r="AE36" s="689"/>
      <c r="AF36" s="689"/>
      <c r="AG36" s="689"/>
      <c r="AH36" s="689"/>
      <c r="AI36" s="689"/>
      <c r="AJ36" s="689"/>
      <c r="AK36" s="689"/>
      <c r="AL36" s="690" t="s">
        <v>239</v>
      </c>
      <c r="AM36" s="691"/>
      <c r="AN36" s="691"/>
      <c r="AO36" s="692"/>
      <c r="AP36" s="235"/>
      <c r="AQ36" s="759" t="s">
        <v>335</v>
      </c>
      <c r="AR36" s="760"/>
      <c r="AS36" s="760"/>
      <c r="AT36" s="760"/>
      <c r="AU36" s="760"/>
      <c r="AV36" s="760"/>
      <c r="AW36" s="760"/>
      <c r="AX36" s="760"/>
      <c r="AY36" s="761"/>
      <c r="AZ36" s="674">
        <v>18439236</v>
      </c>
      <c r="BA36" s="675"/>
      <c r="BB36" s="675"/>
      <c r="BC36" s="675"/>
      <c r="BD36" s="675"/>
      <c r="BE36" s="675"/>
      <c r="BF36" s="762"/>
      <c r="BG36" s="696" t="s">
        <v>336</v>
      </c>
      <c r="BH36" s="697"/>
      <c r="BI36" s="697"/>
      <c r="BJ36" s="697"/>
      <c r="BK36" s="697"/>
      <c r="BL36" s="697"/>
      <c r="BM36" s="697"/>
      <c r="BN36" s="697"/>
      <c r="BO36" s="697"/>
      <c r="BP36" s="697"/>
      <c r="BQ36" s="697"/>
      <c r="BR36" s="697"/>
      <c r="BS36" s="697"/>
      <c r="BT36" s="697"/>
      <c r="BU36" s="698"/>
      <c r="BV36" s="674">
        <v>645135</v>
      </c>
      <c r="BW36" s="675"/>
      <c r="BX36" s="675"/>
      <c r="BY36" s="675"/>
      <c r="BZ36" s="675"/>
      <c r="CA36" s="675"/>
      <c r="CB36" s="762"/>
      <c r="CD36" s="700" t="s">
        <v>337</v>
      </c>
      <c r="CE36" s="701"/>
      <c r="CF36" s="701"/>
      <c r="CG36" s="701"/>
      <c r="CH36" s="701"/>
      <c r="CI36" s="701"/>
      <c r="CJ36" s="701"/>
      <c r="CK36" s="701"/>
      <c r="CL36" s="701"/>
      <c r="CM36" s="701"/>
      <c r="CN36" s="701"/>
      <c r="CO36" s="701"/>
      <c r="CP36" s="701"/>
      <c r="CQ36" s="702"/>
      <c r="CR36" s="685">
        <v>38243781</v>
      </c>
      <c r="CS36" s="686"/>
      <c r="CT36" s="686"/>
      <c r="CU36" s="686"/>
      <c r="CV36" s="686"/>
      <c r="CW36" s="686"/>
      <c r="CX36" s="686"/>
      <c r="CY36" s="687"/>
      <c r="CZ36" s="690">
        <v>23.1</v>
      </c>
      <c r="DA36" s="719"/>
      <c r="DB36" s="719"/>
      <c r="DC36" s="723"/>
      <c r="DD36" s="694">
        <v>11599117</v>
      </c>
      <c r="DE36" s="686"/>
      <c r="DF36" s="686"/>
      <c r="DG36" s="686"/>
      <c r="DH36" s="686"/>
      <c r="DI36" s="686"/>
      <c r="DJ36" s="686"/>
      <c r="DK36" s="687"/>
      <c r="DL36" s="694">
        <v>4909861</v>
      </c>
      <c r="DM36" s="686"/>
      <c r="DN36" s="686"/>
      <c r="DO36" s="686"/>
      <c r="DP36" s="686"/>
      <c r="DQ36" s="686"/>
      <c r="DR36" s="686"/>
      <c r="DS36" s="686"/>
      <c r="DT36" s="686"/>
      <c r="DU36" s="686"/>
      <c r="DV36" s="687"/>
      <c r="DW36" s="690">
        <v>6.9</v>
      </c>
      <c r="DX36" s="719"/>
      <c r="DY36" s="719"/>
      <c r="DZ36" s="719"/>
      <c r="EA36" s="719"/>
      <c r="EB36" s="719"/>
      <c r="EC36" s="720"/>
    </row>
    <row r="37" spans="2:133" ht="11.25" customHeight="1" x14ac:dyDescent="0.25">
      <c r="B37" s="682" t="s">
        <v>338</v>
      </c>
      <c r="C37" s="683"/>
      <c r="D37" s="683"/>
      <c r="E37" s="683"/>
      <c r="F37" s="683"/>
      <c r="G37" s="683"/>
      <c r="H37" s="683"/>
      <c r="I37" s="683"/>
      <c r="J37" s="683"/>
      <c r="K37" s="683"/>
      <c r="L37" s="683"/>
      <c r="M37" s="683"/>
      <c r="N37" s="683"/>
      <c r="O37" s="683"/>
      <c r="P37" s="683"/>
      <c r="Q37" s="684"/>
      <c r="R37" s="685">
        <v>1582929</v>
      </c>
      <c r="S37" s="686"/>
      <c r="T37" s="686"/>
      <c r="U37" s="686"/>
      <c r="V37" s="686"/>
      <c r="W37" s="686"/>
      <c r="X37" s="686"/>
      <c r="Y37" s="687"/>
      <c r="Z37" s="688">
        <v>0.9</v>
      </c>
      <c r="AA37" s="688"/>
      <c r="AB37" s="688"/>
      <c r="AC37" s="688"/>
      <c r="AD37" s="689" t="s">
        <v>239</v>
      </c>
      <c r="AE37" s="689"/>
      <c r="AF37" s="689"/>
      <c r="AG37" s="689"/>
      <c r="AH37" s="689"/>
      <c r="AI37" s="689"/>
      <c r="AJ37" s="689"/>
      <c r="AK37" s="689"/>
      <c r="AL37" s="690" t="s">
        <v>251</v>
      </c>
      <c r="AM37" s="691"/>
      <c r="AN37" s="691"/>
      <c r="AO37" s="692"/>
      <c r="AQ37" s="763" t="s">
        <v>339</v>
      </c>
      <c r="AR37" s="764"/>
      <c r="AS37" s="764"/>
      <c r="AT37" s="764"/>
      <c r="AU37" s="764"/>
      <c r="AV37" s="764"/>
      <c r="AW37" s="764"/>
      <c r="AX37" s="764"/>
      <c r="AY37" s="765"/>
      <c r="AZ37" s="685">
        <v>2630706</v>
      </c>
      <c r="BA37" s="686"/>
      <c r="BB37" s="686"/>
      <c r="BC37" s="686"/>
      <c r="BD37" s="721"/>
      <c r="BE37" s="721"/>
      <c r="BF37" s="752"/>
      <c r="BG37" s="700" t="s">
        <v>340</v>
      </c>
      <c r="BH37" s="701"/>
      <c r="BI37" s="701"/>
      <c r="BJ37" s="701"/>
      <c r="BK37" s="701"/>
      <c r="BL37" s="701"/>
      <c r="BM37" s="701"/>
      <c r="BN37" s="701"/>
      <c r="BO37" s="701"/>
      <c r="BP37" s="701"/>
      <c r="BQ37" s="701"/>
      <c r="BR37" s="701"/>
      <c r="BS37" s="701"/>
      <c r="BT37" s="701"/>
      <c r="BU37" s="702"/>
      <c r="BV37" s="685">
        <v>119616</v>
      </c>
      <c r="BW37" s="686"/>
      <c r="BX37" s="686"/>
      <c r="BY37" s="686"/>
      <c r="BZ37" s="686"/>
      <c r="CA37" s="686"/>
      <c r="CB37" s="695"/>
      <c r="CD37" s="700" t="s">
        <v>341</v>
      </c>
      <c r="CE37" s="701"/>
      <c r="CF37" s="701"/>
      <c r="CG37" s="701"/>
      <c r="CH37" s="701"/>
      <c r="CI37" s="701"/>
      <c r="CJ37" s="701"/>
      <c r="CK37" s="701"/>
      <c r="CL37" s="701"/>
      <c r="CM37" s="701"/>
      <c r="CN37" s="701"/>
      <c r="CO37" s="701"/>
      <c r="CP37" s="701"/>
      <c r="CQ37" s="702"/>
      <c r="CR37" s="685">
        <v>1922830</v>
      </c>
      <c r="CS37" s="721"/>
      <c r="CT37" s="721"/>
      <c r="CU37" s="721"/>
      <c r="CV37" s="721"/>
      <c r="CW37" s="721"/>
      <c r="CX37" s="721"/>
      <c r="CY37" s="722"/>
      <c r="CZ37" s="690">
        <v>1.2</v>
      </c>
      <c r="DA37" s="719"/>
      <c r="DB37" s="719"/>
      <c r="DC37" s="723"/>
      <c r="DD37" s="694">
        <v>1922830</v>
      </c>
      <c r="DE37" s="721"/>
      <c r="DF37" s="721"/>
      <c r="DG37" s="721"/>
      <c r="DH37" s="721"/>
      <c r="DI37" s="721"/>
      <c r="DJ37" s="721"/>
      <c r="DK37" s="722"/>
      <c r="DL37" s="694">
        <v>1700212</v>
      </c>
      <c r="DM37" s="721"/>
      <c r="DN37" s="721"/>
      <c r="DO37" s="721"/>
      <c r="DP37" s="721"/>
      <c r="DQ37" s="721"/>
      <c r="DR37" s="721"/>
      <c r="DS37" s="721"/>
      <c r="DT37" s="721"/>
      <c r="DU37" s="721"/>
      <c r="DV37" s="722"/>
      <c r="DW37" s="690">
        <v>2.4</v>
      </c>
      <c r="DX37" s="719"/>
      <c r="DY37" s="719"/>
      <c r="DZ37" s="719"/>
      <c r="EA37" s="719"/>
      <c r="EB37" s="719"/>
      <c r="EC37" s="720"/>
    </row>
    <row r="38" spans="2:133" ht="11.25" customHeight="1" x14ac:dyDescent="0.25">
      <c r="B38" s="682" t="s">
        <v>342</v>
      </c>
      <c r="C38" s="683"/>
      <c r="D38" s="683"/>
      <c r="E38" s="683"/>
      <c r="F38" s="683"/>
      <c r="G38" s="683"/>
      <c r="H38" s="683"/>
      <c r="I38" s="683"/>
      <c r="J38" s="683"/>
      <c r="K38" s="683"/>
      <c r="L38" s="683"/>
      <c r="M38" s="683"/>
      <c r="N38" s="683"/>
      <c r="O38" s="683"/>
      <c r="P38" s="683"/>
      <c r="Q38" s="684"/>
      <c r="R38" s="685">
        <v>8173435</v>
      </c>
      <c r="S38" s="686"/>
      <c r="T38" s="686"/>
      <c r="U38" s="686"/>
      <c r="V38" s="686"/>
      <c r="W38" s="686"/>
      <c r="X38" s="686"/>
      <c r="Y38" s="687"/>
      <c r="Z38" s="688">
        <v>4.9000000000000004</v>
      </c>
      <c r="AA38" s="688"/>
      <c r="AB38" s="688"/>
      <c r="AC38" s="688"/>
      <c r="AD38" s="689">
        <v>174144</v>
      </c>
      <c r="AE38" s="689"/>
      <c r="AF38" s="689"/>
      <c r="AG38" s="689"/>
      <c r="AH38" s="689"/>
      <c r="AI38" s="689"/>
      <c r="AJ38" s="689"/>
      <c r="AK38" s="689"/>
      <c r="AL38" s="690">
        <v>0.3</v>
      </c>
      <c r="AM38" s="691"/>
      <c r="AN38" s="691"/>
      <c r="AO38" s="692"/>
      <c r="AQ38" s="763" t="s">
        <v>343</v>
      </c>
      <c r="AR38" s="764"/>
      <c r="AS38" s="764"/>
      <c r="AT38" s="764"/>
      <c r="AU38" s="764"/>
      <c r="AV38" s="764"/>
      <c r="AW38" s="764"/>
      <c r="AX38" s="764"/>
      <c r="AY38" s="765"/>
      <c r="AZ38" s="685">
        <v>1870851</v>
      </c>
      <c r="BA38" s="686"/>
      <c r="BB38" s="686"/>
      <c r="BC38" s="686"/>
      <c r="BD38" s="721"/>
      <c r="BE38" s="721"/>
      <c r="BF38" s="752"/>
      <c r="BG38" s="700" t="s">
        <v>344</v>
      </c>
      <c r="BH38" s="701"/>
      <c r="BI38" s="701"/>
      <c r="BJ38" s="701"/>
      <c r="BK38" s="701"/>
      <c r="BL38" s="701"/>
      <c r="BM38" s="701"/>
      <c r="BN38" s="701"/>
      <c r="BO38" s="701"/>
      <c r="BP38" s="701"/>
      <c r="BQ38" s="701"/>
      <c r="BR38" s="701"/>
      <c r="BS38" s="701"/>
      <c r="BT38" s="701"/>
      <c r="BU38" s="702"/>
      <c r="BV38" s="685">
        <v>36983</v>
      </c>
      <c r="BW38" s="686"/>
      <c r="BX38" s="686"/>
      <c r="BY38" s="686"/>
      <c r="BZ38" s="686"/>
      <c r="CA38" s="686"/>
      <c r="CB38" s="695"/>
      <c r="CD38" s="700" t="s">
        <v>345</v>
      </c>
      <c r="CE38" s="701"/>
      <c r="CF38" s="701"/>
      <c r="CG38" s="701"/>
      <c r="CH38" s="701"/>
      <c r="CI38" s="701"/>
      <c r="CJ38" s="701"/>
      <c r="CK38" s="701"/>
      <c r="CL38" s="701"/>
      <c r="CM38" s="701"/>
      <c r="CN38" s="701"/>
      <c r="CO38" s="701"/>
      <c r="CP38" s="701"/>
      <c r="CQ38" s="702"/>
      <c r="CR38" s="685">
        <v>13470105</v>
      </c>
      <c r="CS38" s="686"/>
      <c r="CT38" s="686"/>
      <c r="CU38" s="686"/>
      <c r="CV38" s="686"/>
      <c r="CW38" s="686"/>
      <c r="CX38" s="686"/>
      <c r="CY38" s="687"/>
      <c r="CZ38" s="690">
        <v>8.1999999999999993</v>
      </c>
      <c r="DA38" s="719"/>
      <c r="DB38" s="719"/>
      <c r="DC38" s="723"/>
      <c r="DD38" s="694">
        <v>10868098</v>
      </c>
      <c r="DE38" s="686"/>
      <c r="DF38" s="686"/>
      <c r="DG38" s="686"/>
      <c r="DH38" s="686"/>
      <c r="DI38" s="686"/>
      <c r="DJ38" s="686"/>
      <c r="DK38" s="687"/>
      <c r="DL38" s="694">
        <v>9653941</v>
      </c>
      <c r="DM38" s="686"/>
      <c r="DN38" s="686"/>
      <c r="DO38" s="686"/>
      <c r="DP38" s="686"/>
      <c r="DQ38" s="686"/>
      <c r="DR38" s="686"/>
      <c r="DS38" s="686"/>
      <c r="DT38" s="686"/>
      <c r="DU38" s="686"/>
      <c r="DV38" s="687"/>
      <c r="DW38" s="690">
        <v>13.6</v>
      </c>
      <c r="DX38" s="719"/>
      <c r="DY38" s="719"/>
      <c r="DZ38" s="719"/>
      <c r="EA38" s="719"/>
      <c r="EB38" s="719"/>
      <c r="EC38" s="720"/>
    </row>
    <row r="39" spans="2:133" ht="11.25" customHeight="1" x14ac:dyDescent="0.25">
      <c r="B39" s="682" t="s">
        <v>346</v>
      </c>
      <c r="C39" s="683"/>
      <c r="D39" s="683"/>
      <c r="E39" s="683"/>
      <c r="F39" s="683"/>
      <c r="G39" s="683"/>
      <c r="H39" s="683"/>
      <c r="I39" s="683"/>
      <c r="J39" s="683"/>
      <c r="K39" s="683"/>
      <c r="L39" s="683"/>
      <c r="M39" s="683"/>
      <c r="N39" s="683"/>
      <c r="O39" s="683"/>
      <c r="P39" s="683"/>
      <c r="Q39" s="684"/>
      <c r="R39" s="685">
        <v>10108200</v>
      </c>
      <c r="S39" s="686"/>
      <c r="T39" s="686"/>
      <c r="U39" s="686"/>
      <c r="V39" s="686"/>
      <c r="W39" s="686"/>
      <c r="X39" s="686"/>
      <c r="Y39" s="687"/>
      <c r="Z39" s="688">
        <v>6</v>
      </c>
      <c r="AA39" s="688"/>
      <c r="AB39" s="688"/>
      <c r="AC39" s="688"/>
      <c r="AD39" s="689" t="s">
        <v>251</v>
      </c>
      <c r="AE39" s="689"/>
      <c r="AF39" s="689"/>
      <c r="AG39" s="689"/>
      <c r="AH39" s="689"/>
      <c r="AI39" s="689"/>
      <c r="AJ39" s="689"/>
      <c r="AK39" s="689"/>
      <c r="AL39" s="690" t="s">
        <v>239</v>
      </c>
      <c r="AM39" s="691"/>
      <c r="AN39" s="691"/>
      <c r="AO39" s="692"/>
      <c r="AQ39" s="763" t="s">
        <v>347</v>
      </c>
      <c r="AR39" s="764"/>
      <c r="AS39" s="764"/>
      <c r="AT39" s="764"/>
      <c r="AU39" s="764"/>
      <c r="AV39" s="764"/>
      <c r="AW39" s="764"/>
      <c r="AX39" s="764"/>
      <c r="AY39" s="765"/>
      <c r="AZ39" s="685">
        <v>369549</v>
      </c>
      <c r="BA39" s="686"/>
      <c r="BB39" s="686"/>
      <c r="BC39" s="686"/>
      <c r="BD39" s="721"/>
      <c r="BE39" s="721"/>
      <c r="BF39" s="752"/>
      <c r="BG39" s="700" t="s">
        <v>348</v>
      </c>
      <c r="BH39" s="701"/>
      <c r="BI39" s="701"/>
      <c r="BJ39" s="701"/>
      <c r="BK39" s="701"/>
      <c r="BL39" s="701"/>
      <c r="BM39" s="701"/>
      <c r="BN39" s="701"/>
      <c r="BO39" s="701"/>
      <c r="BP39" s="701"/>
      <c r="BQ39" s="701"/>
      <c r="BR39" s="701"/>
      <c r="BS39" s="701"/>
      <c r="BT39" s="701"/>
      <c r="BU39" s="702"/>
      <c r="BV39" s="685">
        <v>52868</v>
      </c>
      <c r="BW39" s="686"/>
      <c r="BX39" s="686"/>
      <c r="BY39" s="686"/>
      <c r="BZ39" s="686"/>
      <c r="CA39" s="686"/>
      <c r="CB39" s="695"/>
      <c r="CD39" s="700" t="s">
        <v>349</v>
      </c>
      <c r="CE39" s="701"/>
      <c r="CF39" s="701"/>
      <c r="CG39" s="701"/>
      <c r="CH39" s="701"/>
      <c r="CI39" s="701"/>
      <c r="CJ39" s="701"/>
      <c r="CK39" s="701"/>
      <c r="CL39" s="701"/>
      <c r="CM39" s="701"/>
      <c r="CN39" s="701"/>
      <c r="CO39" s="701"/>
      <c r="CP39" s="701"/>
      <c r="CQ39" s="702"/>
      <c r="CR39" s="685">
        <v>3176818</v>
      </c>
      <c r="CS39" s="721"/>
      <c r="CT39" s="721"/>
      <c r="CU39" s="721"/>
      <c r="CV39" s="721"/>
      <c r="CW39" s="721"/>
      <c r="CX39" s="721"/>
      <c r="CY39" s="722"/>
      <c r="CZ39" s="690">
        <v>1.9</v>
      </c>
      <c r="DA39" s="719"/>
      <c r="DB39" s="719"/>
      <c r="DC39" s="723"/>
      <c r="DD39" s="694">
        <v>3080891</v>
      </c>
      <c r="DE39" s="721"/>
      <c r="DF39" s="721"/>
      <c r="DG39" s="721"/>
      <c r="DH39" s="721"/>
      <c r="DI39" s="721"/>
      <c r="DJ39" s="721"/>
      <c r="DK39" s="722"/>
      <c r="DL39" s="694" t="s">
        <v>239</v>
      </c>
      <c r="DM39" s="721"/>
      <c r="DN39" s="721"/>
      <c r="DO39" s="721"/>
      <c r="DP39" s="721"/>
      <c r="DQ39" s="721"/>
      <c r="DR39" s="721"/>
      <c r="DS39" s="721"/>
      <c r="DT39" s="721"/>
      <c r="DU39" s="721"/>
      <c r="DV39" s="722"/>
      <c r="DW39" s="690" t="s">
        <v>251</v>
      </c>
      <c r="DX39" s="719"/>
      <c r="DY39" s="719"/>
      <c r="DZ39" s="719"/>
      <c r="EA39" s="719"/>
      <c r="EB39" s="719"/>
      <c r="EC39" s="720"/>
    </row>
    <row r="40" spans="2:133" ht="11.25" customHeight="1" x14ac:dyDescent="0.25">
      <c r="B40" s="682" t="s">
        <v>350</v>
      </c>
      <c r="C40" s="683"/>
      <c r="D40" s="683"/>
      <c r="E40" s="683"/>
      <c r="F40" s="683"/>
      <c r="G40" s="683"/>
      <c r="H40" s="683"/>
      <c r="I40" s="683"/>
      <c r="J40" s="683"/>
      <c r="K40" s="683"/>
      <c r="L40" s="683"/>
      <c r="M40" s="683"/>
      <c r="N40" s="683"/>
      <c r="O40" s="683"/>
      <c r="P40" s="683"/>
      <c r="Q40" s="684"/>
      <c r="R40" s="685">
        <v>400000</v>
      </c>
      <c r="S40" s="686"/>
      <c r="T40" s="686"/>
      <c r="U40" s="686"/>
      <c r="V40" s="686"/>
      <c r="W40" s="686"/>
      <c r="X40" s="686"/>
      <c r="Y40" s="687"/>
      <c r="Z40" s="688">
        <v>0.2</v>
      </c>
      <c r="AA40" s="688"/>
      <c r="AB40" s="688"/>
      <c r="AC40" s="688"/>
      <c r="AD40" s="689" t="s">
        <v>239</v>
      </c>
      <c r="AE40" s="689"/>
      <c r="AF40" s="689"/>
      <c r="AG40" s="689"/>
      <c r="AH40" s="689"/>
      <c r="AI40" s="689"/>
      <c r="AJ40" s="689"/>
      <c r="AK40" s="689"/>
      <c r="AL40" s="690" t="s">
        <v>251</v>
      </c>
      <c r="AM40" s="691"/>
      <c r="AN40" s="691"/>
      <c r="AO40" s="692"/>
      <c r="AQ40" s="763" t="s">
        <v>351</v>
      </c>
      <c r="AR40" s="764"/>
      <c r="AS40" s="764"/>
      <c r="AT40" s="764"/>
      <c r="AU40" s="764"/>
      <c r="AV40" s="764"/>
      <c r="AW40" s="764"/>
      <c r="AX40" s="764"/>
      <c r="AY40" s="765"/>
      <c r="AZ40" s="685">
        <v>262031</v>
      </c>
      <c r="BA40" s="686"/>
      <c r="BB40" s="686"/>
      <c r="BC40" s="686"/>
      <c r="BD40" s="721"/>
      <c r="BE40" s="721"/>
      <c r="BF40" s="752"/>
      <c r="BG40" s="772" t="s">
        <v>352</v>
      </c>
      <c r="BH40" s="773"/>
      <c r="BI40" s="773"/>
      <c r="BJ40" s="773"/>
      <c r="BK40" s="773"/>
      <c r="BL40" s="236"/>
      <c r="BM40" s="701" t="s">
        <v>353</v>
      </c>
      <c r="BN40" s="701"/>
      <c r="BO40" s="701"/>
      <c r="BP40" s="701"/>
      <c r="BQ40" s="701"/>
      <c r="BR40" s="701"/>
      <c r="BS40" s="701"/>
      <c r="BT40" s="701"/>
      <c r="BU40" s="702"/>
      <c r="BV40" s="685">
        <v>84</v>
      </c>
      <c r="BW40" s="686"/>
      <c r="BX40" s="686"/>
      <c r="BY40" s="686"/>
      <c r="BZ40" s="686"/>
      <c r="CA40" s="686"/>
      <c r="CB40" s="695"/>
      <c r="CD40" s="700" t="s">
        <v>354</v>
      </c>
      <c r="CE40" s="701"/>
      <c r="CF40" s="701"/>
      <c r="CG40" s="701"/>
      <c r="CH40" s="701"/>
      <c r="CI40" s="701"/>
      <c r="CJ40" s="701"/>
      <c r="CK40" s="701"/>
      <c r="CL40" s="701"/>
      <c r="CM40" s="701"/>
      <c r="CN40" s="701"/>
      <c r="CO40" s="701"/>
      <c r="CP40" s="701"/>
      <c r="CQ40" s="702"/>
      <c r="CR40" s="685">
        <v>6955687</v>
      </c>
      <c r="CS40" s="686"/>
      <c r="CT40" s="686"/>
      <c r="CU40" s="686"/>
      <c r="CV40" s="686"/>
      <c r="CW40" s="686"/>
      <c r="CX40" s="686"/>
      <c r="CY40" s="687"/>
      <c r="CZ40" s="690">
        <v>4.2</v>
      </c>
      <c r="DA40" s="719"/>
      <c r="DB40" s="719"/>
      <c r="DC40" s="723"/>
      <c r="DD40" s="694">
        <v>76897</v>
      </c>
      <c r="DE40" s="686"/>
      <c r="DF40" s="686"/>
      <c r="DG40" s="686"/>
      <c r="DH40" s="686"/>
      <c r="DI40" s="686"/>
      <c r="DJ40" s="686"/>
      <c r="DK40" s="687"/>
      <c r="DL40" s="694" t="s">
        <v>239</v>
      </c>
      <c r="DM40" s="686"/>
      <c r="DN40" s="686"/>
      <c r="DO40" s="686"/>
      <c r="DP40" s="686"/>
      <c r="DQ40" s="686"/>
      <c r="DR40" s="686"/>
      <c r="DS40" s="686"/>
      <c r="DT40" s="686"/>
      <c r="DU40" s="686"/>
      <c r="DV40" s="687"/>
      <c r="DW40" s="690" t="s">
        <v>239</v>
      </c>
      <c r="DX40" s="719"/>
      <c r="DY40" s="719"/>
      <c r="DZ40" s="719"/>
      <c r="EA40" s="719"/>
      <c r="EB40" s="719"/>
      <c r="EC40" s="720"/>
    </row>
    <row r="41" spans="2:133" ht="11.25" customHeight="1" x14ac:dyDescent="0.25">
      <c r="B41" s="682" t="s">
        <v>355</v>
      </c>
      <c r="C41" s="683"/>
      <c r="D41" s="683"/>
      <c r="E41" s="683"/>
      <c r="F41" s="683"/>
      <c r="G41" s="683"/>
      <c r="H41" s="683"/>
      <c r="I41" s="683"/>
      <c r="J41" s="683"/>
      <c r="K41" s="683"/>
      <c r="L41" s="683"/>
      <c r="M41" s="683"/>
      <c r="N41" s="683"/>
      <c r="O41" s="683"/>
      <c r="P41" s="683"/>
      <c r="Q41" s="684"/>
      <c r="R41" s="685" t="s">
        <v>239</v>
      </c>
      <c r="S41" s="686"/>
      <c r="T41" s="686"/>
      <c r="U41" s="686"/>
      <c r="V41" s="686"/>
      <c r="W41" s="686"/>
      <c r="X41" s="686"/>
      <c r="Y41" s="687"/>
      <c r="Z41" s="688" t="s">
        <v>251</v>
      </c>
      <c r="AA41" s="688"/>
      <c r="AB41" s="688"/>
      <c r="AC41" s="688"/>
      <c r="AD41" s="689" t="s">
        <v>251</v>
      </c>
      <c r="AE41" s="689"/>
      <c r="AF41" s="689"/>
      <c r="AG41" s="689"/>
      <c r="AH41" s="689"/>
      <c r="AI41" s="689"/>
      <c r="AJ41" s="689"/>
      <c r="AK41" s="689"/>
      <c r="AL41" s="690" t="s">
        <v>239</v>
      </c>
      <c r="AM41" s="691"/>
      <c r="AN41" s="691"/>
      <c r="AO41" s="692"/>
      <c r="AQ41" s="763" t="s">
        <v>356</v>
      </c>
      <c r="AR41" s="764"/>
      <c r="AS41" s="764"/>
      <c r="AT41" s="764"/>
      <c r="AU41" s="764"/>
      <c r="AV41" s="764"/>
      <c r="AW41" s="764"/>
      <c r="AX41" s="764"/>
      <c r="AY41" s="765"/>
      <c r="AZ41" s="685">
        <v>2930035</v>
      </c>
      <c r="BA41" s="686"/>
      <c r="BB41" s="686"/>
      <c r="BC41" s="686"/>
      <c r="BD41" s="721"/>
      <c r="BE41" s="721"/>
      <c r="BF41" s="752"/>
      <c r="BG41" s="772"/>
      <c r="BH41" s="773"/>
      <c r="BI41" s="773"/>
      <c r="BJ41" s="773"/>
      <c r="BK41" s="773"/>
      <c r="BL41" s="236"/>
      <c r="BM41" s="701" t="s">
        <v>357</v>
      </c>
      <c r="BN41" s="701"/>
      <c r="BO41" s="701"/>
      <c r="BP41" s="701"/>
      <c r="BQ41" s="701"/>
      <c r="BR41" s="701"/>
      <c r="BS41" s="701"/>
      <c r="BT41" s="701"/>
      <c r="BU41" s="702"/>
      <c r="BV41" s="685">
        <v>4</v>
      </c>
      <c r="BW41" s="686"/>
      <c r="BX41" s="686"/>
      <c r="BY41" s="686"/>
      <c r="BZ41" s="686"/>
      <c r="CA41" s="686"/>
      <c r="CB41" s="695"/>
      <c r="CD41" s="700" t="s">
        <v>358</v>
      </c>
      <c r="CE41" s="701"/>
      <c r="CF41" s="701"/>
      <c r="CG41" s="701"/>
      <c r="CH41" s="701"/>
      <c r="CI41" s="701"/>
      <c r="CJ41" s="701"/>
      <c r="CK41" s="701"/>
      <c r="CL41" s="701"/>
      <c r="CM41" s="701"/>
      <c r="CN41" s="701"/>
      <c r="CO41" s="701"/>
      <c r="CP41" s="701"/>
      <c r="CQ41" s="702"/>
      <c r="CR41" s="685" t="s">
        <v>239</v>
      </c>
      <c r="CS41" s="721"/>
      <c r="CT41" s="721"/>
      <c r="CU41" s="721"/>
      <c r="CV41" s="721"/>
      <c r="CW41" s="721"/>
      <c r="CX41" s="721"/>
      <c r="CY41" s="722"/>
      <c r="CZ41" s="690" t="s">
        <v>245</v>
      </c>
      <c r="DA41" s="719"/>
      <c r="DB41" s="719"/>
      <c r="DC41" s="723"/>
      <c r="DD41" s="694" t="s">
        <v>251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5">
      <c r="B42" s="682" t="s">
        <v>359</v>
      </c>
      <c r="C42" s="683"/>
      <c r="D42" s="683"/>
      <c r="E42" s="683"/>
      <c r="F42" s="683"/>
      <c r="G42" s="683"/>
      <c r="H42" s="683"/>
      <c r="I42" s="683"/>
      <c r="J42" s="683"/>
      <c r="K42" s="683"/>
      <c r="L42" s="683"/>
      <c r="M42" s="683"/>
      <c r="N42" s="683"/>
      <c r="O42" s="683"/>
      <c r="P42" s="683"/>
      <c r="Q42" s="684"/>
      <c r="R42" s="685">
        <v>3284400</v>
      </c>
      <c r="S42" s="686"/>
      <c r="T42" s="686"/>
      <c r="U42" s="686"/>
      <c r="V42" s="686"/>
      <c r="W42" s="686"/>
      <c r="X42" s="686"/>
      <c r="Y42" s="687"/>
      <c r="Z42" s="688">
        <v>2</v>
      </c>
      <c r="AA42" s="688"/>
      <c r="AB42" s="688"/>
      <c r="AC42" s="688"/>
      <c r="AD42" s="689" t="s">
        <v>251</v>
      </c>
      <c r="AE42" s="689"/>
      <c r="AF42" s="689"/>
      <c r="AG42" s="689"/>
      <c r="AH42" s="689"/>
      <c r="AI42" s="689"/>
      <c r="AJ42" s="689"/>
      <c r="AK42" s="689"/>
      <c r="AL42" s="690" t="s">
        <v>139</v>
      </c>
      <c r="AM42" s="691"/>
      <c r="AN42" s="691"/>
      <c r="AO42" s="692"/>
      <c r="AQ42" s="784" t="s">
        <v>360</v>
      </c>
      <c r="AR42" s="785"/>
      <c r="AS42" s="785"/>
      <c r="AT42" s="785"/>
      <c r="AU42" s="785"/>
      <c r="AV42" s="785"/>
      <c r="AW42" s="785"/>
      <c r="AX42" s="785"/>
      <c r="AY42" s="786"/>
      <c r="AZ42" s="776">
        <v>10376064</v>
      </c>
      <c r="BA42" s="777"/>
      <c r="BB42" s="777"/>
      <c r="BC42" s="777"/>
      <c r="BD42" s="756"/>
      <c r="BE42" s="756"/>
      <c r="BF42" s="758"/>
      <c r="BG42" s="774"/>
      <c r="BH42" s="775"/>
      <c r="BI42" s="775"/>
      <c r="BJ42" s="775"/>
      <c r="BK42" s="775"/>
      <c r="BL42" s="237"/>
      <c r="BM42" s="711" t="s">
        <v>361</v>
      </c>
      <c r="BN42" s="711"/>
      <c r="BO42" s="711"/>
      <c r="BP42" s="711"/>
      <c r="BQ42" s="711"/>
      <c r="BR42" s="711"/>
      <c r="BS42" s="711"/>
      <c r="BT42" s="711"/>
      <c r="BU42" s="712"/>
      <c r="BV42" s="776">
        <v>384</v>
      </c>
      <c r="BW42" s="777"/>
      <c r="BX42" s="777"/>
      <c r="BY42" s="777"/>
      <c r="BZ42" s="777"/>
      <c r="CA42" s="777"/>
      <c r="CB42" s="783"/>
      <c r="CD42" s="682" t="s">
        <v>362</v>
      </c>
      <c r="CE42" s="683"/>
      <c r="CF42" s="683"/>
      <c r="CG42" s="683"/>
      <c r="CH42" s="683"/>
      <c r="CI42" s="683"/>
      <c r="CJ42" s="683"/>
      <c r="CK42" s="683"/>
      <c r="CL42" s="683"/>
      <c r="CM42" s="683"/>
      <c r="CN42" s="683"/>
      <c r="CO42" s="683"/>
      <c r="CP42" s="683"/>
      <c r="CQ42" s="684"/>
      <c r="CR42" s="685">
        <v>12261721</v>
      </c>
      <c r="CS42" s="686"/>
      <c r="CT42" s="686"/>
      <c r="CU42" s="686"/>
      <c r="CV42" s="686"/>
      <c r="CW42" s="686"/>
      <c r="CX42" s="686"/>
      <c r="CY42" s="687"/>
      <c r="CZ42" s="690">
        <v>7.4</v>
      </c>
      <c r="DA42" s="691"/>
      <c r="DB42" s="691"/>
      <c r="DC42" s="703"/>
      <c r="DD42" s="694">
        <v>1991907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5">
      <c r="B43" s="735" t="s">
        <v>363</v>
      </c>
      <c r="C43" s="736"/>
      <c r="D43" s="736"/>
      <c r="E43" s="736"/>
      <c r="F43" s="736"/>
      <c r="G43" s="736"/>
      <c r="H43" s="736"/>
      <c r="I43" s="736"/>
      <c r="J43" s="736"/>
      <c r="K43" s="736"/>
      <c r="L43" s="736"/>
      <c r="M43" s="736"/>
      <c r="N43" s="736"/>
      <c r="O43" s="736"/>
      <c r="P43" s="736"/>
      <c r="Q43" s="737"/>
      <c r="R43" s="776">
        <v>167659971</v>
      </c>
      <c r="S43" s="777"/>
      <c r="T43" s="777"/>
      <c r="U43" s="777"/>
      <c r="V43" s="777"/>
      <c r="W43" s="777"/>
      <c r="X43" s="777"/>
      <c r="Y43" s="778"/>
      <c r="Z43" s="779">
        <v>100</v>
      </c>
      <c r="AA43" s="779"/>
      <c r="AB43" s="779"/>
      <c r="AC43" s="779"/>
      <c r="AD43" s="780">
        <v>67337848</v>
      </c>
      <c r="AE43" s="780"/>
      <c r="AF43" s="780"/>
      <c r="AG43" s="780"/>
      <c r="AH43" s="780"/>
      <c r="AI43" s="780"/>
      <c r="AJ43" s="780"/>
      <c r="AK43" s="780"/>
      <c r="AL43" s="781">
        <v>100</v>
      </c>
      <c r="AM43" s="757"/>
      <c r="AN43" s="757"/>
      <c r="AO43" s="782"/>
      <c r="BV43" s="238"/>
      <c r="BW43" s="238"/>
      <c r="BX43" s="238"/>
      <c r="BY43" s="238"/>
      <c r="BZ43" s="238"/>
      <c r="CA43" s="238"/>
      <c r="CB43" s="238"/>
      <c r="CD43" s="682" t="s">
        <v>364</v>
      </c>
      <c r="CE43" s="683"/>
      <c r="CF43" s="683"/>
      <c r="CG43" s="683"/>
      <c r="CH43" s="683"/>
      <c r="CI43" s="683"/>
      <c r="CJ43" s="683"/>
      <c r="CK43" s="683"/>
      <c r="CL43" s="683"/>
      <c r="CM43" s="683"/>
      <c r="CN43" s="683"/>
      <c r="CO43" s="683"/>
      <c r="CP43" s="683"/>
      <c r="CQ43" s="684"/>
      <c r="CR43" s="685">
        <v>310562</v>
      </c>
      <c r="CS43" s="721"/>
      <c r="CT43" s="721"/>
      <c r="CU43" s="721"/>
      <c r="CV43" s="721"/>
      <c r="CW43" s="721"/>
      <c r="CX43" s="721"/>
      <c r="CY43" s="722"/>
      <c r="CZ43" s="690">
        <v>0.2</v>
      </c>
      <c r="DA43" s="719"/>
      <c r="DB43" s="719"/>
      <c r="DC43" s="723"/>
      <c r="DD43" s="694">
        <v>276837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311</v>
      </c>
      <c r="CE44" s="798"/>
      <c r="CF44" s="682" t="s">
        <v>365</v>
      </c>
      <c r="CG44" s="683"/>
      <c r="CH44" s="683"/>
      <c r="CI44" s="683"/>
      <c r="CJ44" s="683"/>
      <c r="CK44" s="683"/>
      <c r="CL44" s="683"/>
      <c r="CM44" s="683"/>
      <c r="CN44" s="683"/>
      <c r="CO44" s="683"/>
      <c r="CP44" s="683"/>
      <c r="CQ44" s="684"/>
      <c r="CR44" s="685">
        <v>12223897</v>
      </c>
      <c r="CS44" s="686"/>
      <c r="CT44" s="686"/>
      <c r="CU44" s="686"/>
      <c r="CV44" s="686"/>
      <c r="CW44" s="686"/>
      <c r="CX44" s="686"/>
      <c r="CY44" s="687"/>
      <c r="CZ44" s="690">
        <v>7.4</v>
      </c>
      <c r="DA44" s="691"/>
      <c r="DB44" s="691"/>
      <c r="DC44" s="703"/>
      <c r="DD44" s="694">
        <v>1991907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5">
      <c r="B45" s="240" t="s">
        <v>366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367</v>
      </c>
      <c r="CG45" s="683"/>
      <c r="CH45" s="683"/>
      <c r="CI45" s="683"/>
      <c r="CJ45" s="683"/>
      <c r="CK45" s="683"/>
      <c r="CL45" s="683"/>
      <c r="CM45" s="683"/>
      <c r="CN45" s="683"/>
      <c r="CO45" s="683"/>
      <c r="CP45" s="683"/>
      <c r="CQ45" s="684"/>
      <c r="CR45" s="685">
        <v>5810225</v>
      </c>
      <c r="CS45" s="721"/>
      <c r="CT45" s="721"/>
      <c r="CU45" s="721"/>
      <c r="CV45" s="721"/>
      <c r="CW45" s="721"/>
      <c r="CX45" s="721"/>
      <c r="CY45" s="722"/>
      <c r="CZ45" s="690">
        <v>3.5</v>
      </c>
      <c r="DA45" s="719"/>
      <c r="DB45" s="719"/>
      <c r="DC45" s="723"/>
      <c r="DD45" s="694">
        <v>318890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5">
      <c r="B46" s="241" t="s">
        <v>368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369</v>
      </c>
      <c r="CG46" s="683"/>
      <c r="CH46" s="683"/>
      <c r="CI46" s="683"/>
      <c r="CJ46" s="683"/>
      <c r="CK46" s="683"/>
      <c r="CL46" s="683"/>
      <c r="CM46" s="683"/>
      <c r="CN46" s="683"/>
      <c r="CO46" s="683"/>
      <c r="CP46" s="683"/>
      <c r="CQ46" s="684"/>
      <c r="CR46" s="685">
        <v>5875986</v>
      </c>
      <c r="CS46" s="686"/>
      <c r="CT46" s="686"/>
      <c r="CU46" s="686"/>
      <c r="CV46" s="686"/>
      <c r="CW46" s="686"/>
      <c r="CX46" s="686"/>
      <c r="CY46" s="687"/>
      <c r="CZ46" s="690">
        <v>3.6</v>
      </c>
      <c r="DA46" s="691"/>
      <c r="DB46" s="691"/>
      <c r="DC46" s="703"/>
      <c r="DD46" s="694">
        <v>1672923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5">
      <c r="B47" s="242" t="s">
        <v>370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371</v>
      </c>
      <c r="CG47" s="683"/>
      <c r="CH47" s="683"/>
      <c r="CI47" s="683"/>
      <c r="CJ47" s="683"/>
      <c r="CK47" s="683"/>
      <c r="CL47" s="683"/>
      <c r="CM47" s="683"/>
      <c r="CN47" s="683"/>
      <c r="CO47" s="683"/>
      <c r="CP47" s="683"/>
      <c r="CQ47" s="684"/>
      <c r="CR47" s="685">
        <v>37824</v>
      </c>
      <c r="CS47" s="721"/>
      <c r="CT47" s="721"/>
      <c r="CU47" s="721"/>
      <c r="CV47" s="721"/>
      <c r="CW47" s="721"/>
      <c r="CX47" s="721"/>
      <c r="CY47" s="722"/>
      <c r="CZ47" s="690">
        <v>0</v>
      </c>
      <c r="DA47" s="719"/>
      <c r="DB47" s="719"/>
      <c r="DC47" s="723"/>
      <c r="DD47" s="694" t="s">
        <v>239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5" x14ac:dyDescent="0.2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372</v>
      </c>
      <c r="CG48" s="683"/>
      <c r="CH48" s="683"/>
      <c r="CI48" s="683"/>
      <c r="CJ48" s="683"/>
      <c r="CK48" s="683"/>
      <c r="CL48" s="683"/>
      <c r="CM48" s="683"/>
      <c r="CN48" s="683"/>
      <c r="CO48" s="683"/>
      <c r="CP48" s="683"/>
      <c r="CQ48" s="684"/>
      <c r="CR48" s="685" t="s">
        <v>239</v>
      </c>
      <c r="CS48" s="686"/>
      <c r="CT48" s="686"/>
      <c r="CU48" s="686"/>
      <c r="CV48" s="686"/>
      <c r="CW48" s="686"/>
      <c r="CX48" s="686"/>
      <c r="CY48" s="687"/>
      <c r="CZ48" s="690" t="s">
        <v>239</v>
      </c>
      <c r="DA48" s="691"/>
      <c r="DB48" s="691"/>
      <c r="DC48" s="703"/>
      <c r="DD48" s="694" t="s">
        <v>239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373</v>
      </c>
      <c r="CE49" s="736"/>
      <c r="CF49" s="736"/>
      <c r="CG49" s="736"/>
      <c r="CH49" s="736"/>
      <c r="CI49" s="736"/>
      <c r="CJ49" s="736"/>
      <c r="CK49" s="736"/>
      <c r="CL49" s="736"/>
      <c r="CM49" s="736"/>
      <c r="CN49" s="736"/>
      <c r="CO49" s="736"/>
      <c r="CP49" s="736"/>
      <c r="CQ49" s="737"/>
      <c r="CR49" s="776">
        <v>165232192</v>
      </c>
      <c r="CS49" s="756"/>
      <c r="CT49" s="756"/>
      <c r="CU49" s="756"/>
      <c r="CV49" s="756"/>
      <c r="CW49" s="756"/>
      <c r="CX49" s="756"/>
      <c r="CY49" s="787"/>
      <c r="CZ49" s="781">
        <v>100</v>
      </c>
      <c r="DA49" s="788"/>
      <c r="DB49" s="788"/>
      <c r="DC49" s="789"/>
      <c r="DD49" s="790">
        <v>82247028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L9ziV88dOVPWJqwyOZERkAf66O9G6ZSS9ju5rV3AtqdDFfor67z6Xf6mWThbQxaDZJgYQY8R2CwebjAyTszdkw==" saltValue="ENBgBkVO5txr6umcfrQH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2.75" zeroHeight="1" x14ac:dyDescent="0.25"/>
  <cols>
    <col min="1" max="130" width="2.73046875" style="291" customWidth="1"/>
    <col min="131" max="131" width="1.59765625" style="291" customWidth="1"/>
    <col min="132" max="16384" width="9" style="291" hidden="1"/>
  </cols>
  <sheetData>
    <row r="1" spans="1:131" s="249" customFormat="1" ht="11.25" customHeight="1" thickBot="1" x14ac:dyDescent="0.3">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3">
      <c r="A2" s="250" t="s">
        <v>374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375</v>
      </c>
      <c r="DK2" s="833"/>
      <c r="DL2" s="833"/>
      <c r="DM2" s="833"/>
      <c r="DN2" s="833"/>
      <c r="DO2" s="834"/>
      <c r="DP2" s="251"/>
      <c r="DQ2" s="832" t="s">
        <v>376</v>
      </c>
      <c r="DR2" s="833"/>
      <c r="DS2" s="833"/>
      <c r="DT2" s="833"/>
      <c r="DU2" s="833"/>
      <c r="DV2" s="833"/>
      <c r="DW2" s="833"/>
      <c r="DX2" s="833"/>
      <c r="DY2" s="833"/>
      <c r="DZ2" s="834"/>
      <c r="EA2" s="252"/>
    </row>
    <row r="3" spans="1:131" s="249" customFormat="1" ht="11.25" customHeight="1" x14ac:dyDescent="0.2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3">
      <c r="A4" s="835" t="s">
        <v>377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5">
      <c r="A5" s="826" t="s">
        <v>379</v>
      </c>
      <c r="B5" s="827"/>
      <c r="C5" s="827"/>
      <c r="D5" s="827"/>
      <c r="E5" s="827"/>
      <c r="F5" s="827"/>
      <c r="G5" s="827"/>
      <c r="H5" s="827"/>
      <c r="I5" s="827"/>
      <c r="J5" s="827"/>
      <c r="K5" s="827"/>
      <c r="L5" s="827"/>
      <c r="M5" s="827"/>
      <c r="N5" s="827"/>
      <c r="O5" s="827"/>
      <c r="P5" s="828"/>
      <c r="Q5" s="803" t="s">
        <v>380</v>
      </c>
      <c r="R5" s="804"/>
      <c r="S5" s="804"/>
      <c r="T5" s="804"/>
      <c r="U5" s="805"/>
      <c r="V5" s="803" t="s">
        <v>381</v>
      </c>
      <c r="W5" s="804"/>
      <c r="X5" s="804"/>
      <c r="Y5" s="804"/>
      <c r="Z5" s="805"/>
      <c r="AA5" s="803" t="s">
        <v>382</v>
      </c>
      <c r="AB5" s="804"/>
      <c r="AC5" s="804"/>
      <c r="AD5" s="804"/>
      <c r="AE5" s="804"/>
      <c r="AF5" s="836" t="s">
        <v>383</v>
      </c>
      <c r="AG5" s="804"/>
      <c r="AH5" s="804"/>
      <c r="AI5" s="804"/>
      <c r="AJ5" s="815"/>
      <c r="AK5" s="804" t="s">
        <v>384</v>
      </c>
      <c r="AL5" s="804"/>
      <c r="AM5" s="804"/>
      <c r="AN5" s="804"/>
      <c r="AO5" s="805"/>
      <c r="AP5" s="803" t="s">
        <v>385</v>
      </c>
      <c r="AQ5" s="804"/>
      <c r="AR5" s="804"/>
      <c r="AS5" s="804"/>
      <c r="AT5" s="805"/>
      <c r="AU5" s="803" t="s">
        <v>386</v>
      </c>
      <c r="AV5" s="804"/>
      <c r="AW5" s="804"/>
      <c r="AX5" s="804"/>
      <c r="AY5" s="815"/>
      <c r="AZ5" s="258"/>
      <c r="BA5" s="258"/>
      <c r="BB5" s="258"/>
      <c r="BC5" s="258"/>
      <c r="BD5" s="258"/>
      <c r="BE5" s="259"/>
      <c r="BF5" s="259"/>
      <c r="BG5" s="259"/>
      <c r="BH5" s="259"/>
      <c r="BI5" s="259"/>
      <c r="BJ5" s="259"/>
      <c r="BK5" s="259"/>
      <c r="BL5" s="259"/>
      <c r="BM5" s="259"/>
      <c r="BN5" s="259"/>
      <c r="BO5" s="259"/>
      <c r="BP5" s="259"/>
      <c r="BQ5" s="826" t="s">
        <v>387</v>
      </c>
      <c r="BR5" s="827"/>
      <c r="BS5" s="827"/>
      <c r="BT5" s="827"/>
      <c r="BU5" s="827"/>
      <c r="BV5" s="827"/>
      <c r="BW5" s="827"/>
      <c r="BX5" s="827"/>
      <c r="BY5" s="827"/>
      <c r="BZ5" s="827"/>
      <c r="CA5" s="827"/>
      <c r="CB5" s="827"/>
      <c r="CC5" s="827"/>
      <c r="CD5" s="827"/>
      <c r="CE5" s="827"/>
      <c r="CF5" s="827"/>
      <c r="CG5" s="828"/>
      <c r="CH5" s="803" t="s">
        <v>388</v>
      </c>
      <c r="CI5" s="804"/>
      <c r="CJ5" s="804"/>
      <c r="CK5" s="804"/>
      <c r="CL5" s="805"/>
      <c r="CM5" s="803" t="s">
        <v>389</v>
      </c>
      <c r="CN5" s="804"/>
      <c r="CO5" s="804"/>
      <c r="CP5" s="804"/>
      <c r="CQ5" s="805"/>
      <c r="CR5" s="803" t="s">
        <v>390</v>
      </c>
      <c r="CS5" s="804"/>
      <c r="CT5" s="804"/>
      <c r="CU5" s="804"/>
      <c r="CV5" s="805"/>
      <c r="CW5" s="803" t="s">
        <v>391</v>
      </c>
      <c r="CX5" s="804"/>
      <c r="CY5" s="804"/>
      <c r="CZ5" s="804"/>
      <c r="DA5" s="805"/>
      <c r="DB5" s="803" t="s">
        <v>392</v>
      </c>
      <c r="DC5" s="804"/>
      <c r="DD5" s="804"/>
      <c r="DE5" s="804"/>
      <c r="DF5" s="805"/>
      <c r="DG5" s="809" t="s">
        <v>393</v>
      </c>
      <c r="DH5" s="810"/>
      <c r="DI5" s="810"/>
      <c r="DJ5" s="810"/>
      <c r="DK5" s="811"/>
      <c r="DL5" s="809" t="s">
        <v>394</v>
      </c>
      <c r="DM5" s="810"/>
      <c r="DN5" s="810"/>
      <c r="DO5" s="810"/>
      <c r="DP5" s="811"/>
      <c r="DQ5" s="803" t="s">
        <v>395</v>
      </c>
      <c r="DR5" s="804"/>
      <c r="DS5" s="804"/>
      <c r="DT5" s="804"/>
      <c r="DU5" s="805"/>
      <c r="DV5" s="803" t="s">
        <v>386</v>
      </c>
      <c r="DW5" s="804"/>
      <c r="DX5" s="804"/>
      <c r="DY5" s="804"/>
      <c r="DZ5" s="815"/>
      <c r="EA5" s="256"/>
    </row>
    <row r="6" spans="1:131" s="257" customFormat="1" ht="26.25" customHeight="1" thickBot="1" x14ac:dyDescent="0.3">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5">
      <c r="A7" s="260">
        <v>1</v>
      </c>
      <c r="B7" s="817" t="s">
        <v>396</v>
      </c>
      <c r="C7" s="818"/>
      <c r="D7" s="818"/>
      <c r="E7" s="818"/>
      <c r="F7" s="818"/>
      <c r="G7" s="818"/>
      <c r="H7" s="818"/>
      <c r="I7" s="818"/>
      <c r="J7" s="818"/>
      <c r="K7" s="818"/>
      <c r="L7" s="818"/>
      <c r="M7" s="818"/>
      <c r="N7" s="818"/>
      <c r="O7" s="818"/>
      <c r="P7" s="819"/>
      <c r="Q7" s="820">
        <v>166148</v>
      </c>
      <c r="R7" s="821"/>
      <c r="S7" s="821"/>
      <c r="T7" s="821"/>
      <c r="U7" s="821"/>
      <c r="V7" s="821">
        <v>163930</v>
      </c>
      <c r="W7" s="821"/>
      <c r="X7" s="821"/>
      <c r="Y7" s="821"/>
      <c r="Z7" s="821"/>
      <c r="AA7" s="821">
        <f>+Q7-V7</f>
        <v>2218</v>
      </c>
      <c r="AB7" s="821"/>
      <c r="AC7" s="821"/>
      <c r="AD7" s="821"/>
      <c r="AE7" s="822"/>
      <c r="AF7" s="823">
        <v>2020</v>
      </c>
      <c r="AG7" s="824"/>
      <c r="AH7" s="824"/>
      <c r="AI7" s="824"/>
      <c r="AJ7" s="825"/>
      <c r="AK7" s="860">
        <v>1696</v>
      </c>
      <c r="AL7" s="861"/>
      <c r="AM7" s="861"/>
      <c r="AN7" s="861"/>
      <c r="AO7" s="861"/>
      <c r="AP7" s="861">
        <v>125852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603</v>
      </c>
      <c r="BT7" s="865"/>
      <c r="BU7" s="865"/>
      <c r="BV7" s="865"/>
      <c r="BW7" s="865"/>
      <c r="BX7" s="865"/>
      <c r="BY7" s="865"/>
      <c r="BZ7" s="865"/>
      <c r="CA7" s="865"/>
      <c r="CB7" s="865"/>
      <c r="CC7" s="865"/>
      <c r="CD7" s="865"/>
      <c r="CE7" s="865"/>
      <c r="CF7" s="865"/>
      <c r="CG7" s="866"/>
      <c r="CH7" s="857">
        <v>-728</v>
      </c>
      <c r="CI7" s="858"/>
      <c r="CJ7" s="858"/>
      <c r="CK7" s="858"/>
      <c r="CL7" s="859"/>
      <c r="CM7" s="857">
        <v>2284</v>
      </c>
      <c r="CN7" s="858"/>
      <c r="CO7" s="858"/>
      <c r="CP7" s="858"/>
      <c r="CQ7" s="859"/>
      <c r="CR7" s="857">
        <v>20</v>
      </c>
      <c r="CS7" s="858"/>
      <c r="CT7" s="858"/>
      <c r="CU7" s="858"/>
      <c r="CV7" s="859"/>
      <c r="CW7" s="857">
        <v>26</v>
      </c>
      <c r="CX7" s="858"/>
      <c r="CY7" s="858"/>
      <c r="CZ7" s="858"/>
      <c r="DA7" s="859"/>
      <c r="DB7" s="857" t="s">
        <v>601</v>
      </c>
      <c r="DC7" s="858"/>
      <c r="DD7" s="858"/>
      <c r="DE7" s="858"/>
      <c r="DF7" s="859"/>
      <c r="DG7" s="857" t="s">
        <v>601</v>
      </c>
      <c r="DH7" s="858"/>
      <c r="DI7" s="858"/>
      <c r="DJ7" s="858"/>
      <c r="DK7" s="859"/>
      <c r="DL7" s="857" t="s">
        <v>601</v>
      </c>
      <c r="DM7" s="858"/>
      <c r="DN7" s="858"/>
      <c r="DO7" s="858"/>
      <c r="DP7" s="859"/>
      <c r="DQ7" s="857" t="s">
        <v>601</v>
      </c>
      <c r="DR7" s="858"/>
      <c r="DS7" s="858"/>
      <c r="DT7" s="858"/>
      <c r="DU7" s="859"/>
      <c r="DV7" s="838"/>
      <c r="DW7" s="839"/>
      <c r="DX7" s="839"/>
      <c r="DY7" s="839"/>
      <c r="DZ7" s="840"/>
      <c r="EA7" s="256"/>
    </row>
    <row r="8" spans="1:131" s="257" customFormat="1" ht="26.25" customHeight="1" x14ac:dyDescent="0.25">
      <c r="A8" s="263">
        <v>2</v>
      </c>
      <c r="B8" s="841" t="s">
        <v>397</v>
      </c>
      <c r="C8" s="842"/>
      <c r="D8" s="842"/>
      <c r="E8" s="842"/>
      <c r="F8" s="842"/>
      <c r="G8" s="842"/>
      <c r="H8" s="842"/>
      <c r="I8" s="842"/>
      <c r="J8" s="842"/>
      <c r="K8" s="842"/>
      <c r="L8" s="842"/>
      <c r="M8" s="842"/>
      <c r="N8" s="842"/>
      <c r="O8" s="842"/>
      <c r="P8" s="843"/>
      <c r="Q8" s="844">
        <v>3312</v>
      </c>
      <c r="R8" s="845"/>
      <c r="S8" s="845"/>
      <c r="T8" s="845"/>
      <c r="U8" s="845"/>
      <c r="V8" s="845">
        <v>3279</v>
      </c>
      <c r="W8" s="845"/>
      <c r="X8" s="845"/>
      <c r="Y8" s="845"/>
      <c r="Z8" s="845"/>
      <c r="AA8" s="845">
        <f>+Q8-V8</f>
        <v>33</v>
      </c>
      <c r="AB8" s="845"/>
      <c r="AC8" s="845"/>
      <c r="AD8" s="845"/>
      <c r="AE8" s="846"/>
      <c r="AF8" s="847">
        <v>33</v>
      </c>
      <c r="AG8" s="848"/>
      <c r="AH8" s="848"/>
      <c r="AI8" s="848"/>
      <c r="AJ8" s="849"/>
      <c r="AK8" s="850">
        <v>1177</v>
      </c>
      <c r="AL8" s="851"/>
      <c r="AM8" s="851"/>
      <c r="AN8" s="851"/>
      <c r="AO8" s="851"/>
      <c r="AP8" s="851">
        <v>11822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604</v>
      </c>
      <c r="BT8" s="855"/>
      <c r="BU8" s="855"/>
      <c r="BV8" s="855"/>
      <c r="BW8" s="855"/>
      <c r="BX8" s="855"/>
      <c r="BY8" s="855"/>
      <c r="BZ8" s="855"/>
      <c r="CA8" s="855"/>
      <c r="CB8" s="855"/>
      <c r="CC8" s="855"/>
      <c r="CD8" s="855"/>
      <c r="CE8" s="855"/>
      <c r="CF8" s="855"/>
      <c r="CG8" s="856"/>
      <c r="CH8" s="867">
        <v>-4</v>
      </c>
      <c r="CI8" s="868"/>
      <c r="CJ8" s="868"/>
      <c r="CK8" s="868"/>
      <c r="CL8" s="869"/>
      <c r="CM8" s="867">
        <v>457</v>
      </c>
      <c r="CN8" s="868"/>
      <c r="CO8" s="868"/>
      <c r="CP8" s="868"/>
      <c r="CQ8" s="869"/>
      <c r="CR8" s="867">
        <v>304</v>
      </c>
      <c r="CS8" s="868"/>
      <c r="CT8" s="868"/>
      <c r="CU8" s="868"/>
      <c r="CV8" s="869"/>
      <c r="CW8" s="867" t="s">
        <v>601</v>
      </c>
      <c r="CX8" s="868"/>
      <c r="CY8" s="868"/>
      <c r="CZ8" s="868"/>
      <c r="DA8" s="869"/>
      <c r="DB8" s="867" t="s">
        <v>601</v>
      </c>
      <c r="DC8" s="868"/>
      <c r="DD8" s="868"/>
      <c r="DE8" s="868"/>
      <c r="DF8" s="869"/>
      <c r="DG8" s="867" t="s">
        <v>601</v>
      </c>
      <c r="DH8" s="868"/>
      <c r="DI8" s="868"/>
      <c r="DJ8" s="868"/>
      <c r="DK8" s="869"/>
      <c r="DL8" s="867" t="s">
        <v>601</v>
      </c>
      <c r="DM8" s="868"/>
      <c r="DN8" s="868"/>
      <c r="DO8" s="868"/>
      <c r="DP8" s="869"/>
      <c r="DQ8" s="867" t="s">
        <v>601</v>
      </c>
      <c r="DR8" s="868"/>
      <c r="DS8" s="868"/>
      <c r="DT8" s="868"/>
      <c r="DU8" s="869"/>
      <c r="DV8" s="870"/>
      <c r="DW8" s="871"/>
      <c r="DX8" s="871"/>
      <c r="DY8" s="871"/>
      <c r="DZ8" s="872"/>
      <c r="EA8" s="256"/>
    </row>
    <row r="9" spans="1:131" s="257" customFormat="1" ht="26.25" customHeight="1" x14ac:dyDescent="0.25">
      <c r="A9" s="263">
        <v>3</v>
      </c>
      <c r="B9" s="841" t="s">
        <v>398</v>
      </c>
      <c r="C9" s="842"/>
      <c r="D9" s="842"/>
      <c r="E9" s="842"/>
      <c r="F9" s="842"/>
      <c r="G9" s="842"/>
      <c r="H9" s="842"/>
      <c r="I9" s="842"/>
      <c r="J9" s="842"/>
      <c r="K9" s="842"/>
      <c r="L9" s="842"/>
      <c r="M9" s="842"/>
      <c r="N9" s="842"/>
      <c r="O9" s="842"/>
      <c r="P9" s="843"/>
      <c r="Q9" s="844">
        <v>30</v>
      </c>
      <c r="R9" s="845"/>
      <c r="S9" s="845"/>
      <c r="T9" s="845"/>
      <c r="U9" s="845"/>
      <c r="V9" s="845">
        <v>29</v>
      </c>
      <c r="W9" s="845"/>
      <c r="X9" s="845"/>
      <c r="Y9" s="845"/>
      <c r="Z9" s="845"/>
      <c r="AA9" s="845">
        <f>+Q9-V9</f>
        <v>1</v>
      </c>
      <c r="AB9" s="845"/>
      <c r="AC9" s="845"/>
      <c r="AD9" s="845"/>
      <c r="AE9" s="846"/>
      <c r="AF9" s="847">
        <v>1</v>
      </c>
      <c r="AG9" s="848"/>
      <c r="AH9" s="848"/>
      <c r="AI9" s="848"/>
      <c r="AJ9" s="849"/>
      <c r="AK9" s="850" t="s">
        <v>528</v>
      </c>
      <c r="AL9" s="851"/>
      <c r="AM9" s="851"/>
      <c r="AN9" s="851"/>
      <c r="AO9" s="851"/>
      <c r="AP9" s="851" t="s">
        <v>528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t="s">
        <v>605</v>
      </c>
      <c r="BS9" s="854" t="s">
        <v>606</v>
      </c>
      <c r="BT9" s="855"/>
      <c r="BU9" s="855"/>
      <c r="BV9" s="855"/>
      <c r="BW9" s="855"/>
      <c r="BX9" s="855"/>
      <c r="BY9" s="855"/>
      <c r="BZ9" s="855"/>
      <c r="CA9" s="855"/>
      <c r="CB9" s="855"/>
      <c r="CC9" s="855"/>
      <c r="CD9" s="855"/>
      <c r="CE9" s="855"/>
      <c r="CF9" s="855"/>
      <c r="CG9" s="856"/>
      <c r="CH9" s="867">
        <v>3</v>
      </c>
      <c r="CI9" s="868"/>
      <c r="CJ9" s="868"/>
      <c r="CK9" s="868"/>
      <c r="CL9" s="869"/>
      <c r="CM9" s="867">
        <v>2871</v>
      </c>
      <c r="CN9" s="868"/>
      <c r="CO9" s="868"/>
      <c r="CP9" s="868"/>
      <c r="CQ9" s="869"/>
      <c r="CR9" s="867">
        <v>10</v>
      </c>
      <c r="CS9" s="868"/>
      <c r="CT9" s="868"/>
      <c r="CU9" s="868"/>
      <c r="CV9" s="869"/>
      <c r="CW9" s="867" t="s">
        <v>601</v>
      </c>
      <c r="CX9" s="868"/>
      <c r="CY9" s="868"/>
      <c r="CZ9" s="868"/>
      <c r="DA9" s="869"/>
      <c r="DB9" s="867" t="s">
        <v>601</v>
      </c>
      <c r="DC9" s="868"/>
      <c r="DD9" s="868"/>
      <c r="DE9" s="868"/>
      <c r="DF9" s="869"/>
      <c r="DG9" s="867">
        <v>1657</v>
      </c>
      <c r="DH9" s="868"/>
      <c r="DI9" s="868"/>
      <c r="DJ9" s="868"/>
      <c r="DK9" s="869"/>
      <c r="DL9" s="867" t="s">
        <v>601</v>
      </c>
      <c r="DM9" s="868"/>
      <c r="DN9" s="868"/>
      <c r="DO9" s="868"/>
      <c r="DP9" s="869"/>
      <c r="DQ9" s="867">
        <v>1275</v>
      </c>
      <c r="DR9" s="868"/>
      <c r="DS9" s="868"/>
      <c r="DT9" s="868"/>
      <c r="DU9" s="869"/>
      <c r="DV9" s="870"/>
      <c r="DW9" s="871"/>
      <c r="DX9" s="871"/>
      <c r="DY9" s="871"/>
      <c r="DZ9" s="872"/>
      <c r="EA9" s="256"/>
    </row>
    <row r="10" spans="1:131" s="257" customFormat="1" ht="26.25" customHeight="1" x14ac:dyDescent="0.25">
      <c r="A10" s="263">
        <v>4</v>
      </c>
      <c r="B10" s="841" t="s">
        <v>399</v>
      </c>
      <c r="C10" s="842"/>
      <c r="D10" s="842"/>
      <c r="E10" s="842"/>
      <c r="F10" s="842"/>
      <c r="G10" s="842"/>
      <c r="H10" s="842"/>
      <c r="I10" s="842"/>
      <c r="J10" s="842"/>
      <c r="K10" s="842"/>
      <c r="L10" s="842"/>
      <c r="M10" s="842"/>
      <c r="N10" s="842"/>
      <c r="O10" s="842"/>
      <c r="P10" s="843"/>
      <c r="Q10" s="844">
        <v>252</v>
      </c>
      <c r="R10" s="845"/>
      <c r="S10" s="845"/>
      <c r="T10" s="845"/>
      <c r="U10" s="845"/>
      <c r="V10" s="845">
        <v>76</v>
      </c>
      <c r="W10" s="845"/>
      <c r="X10" s="845"/>
      <c r="Y10" s="845"/>
      <c r="Z10" s="845"/>
      <c r="AA10" s="845">
        <f>+Q10-V10</f>
        <v>176</v>
      </c>
      <c r="AB10" s="845"/>
      <c r="AC10" s="845"/>
      <c r="AD10" s="845"/>
      <c r="AE10" s="846"/>
      <c r="AF10" s="847" t="s">
        <v>400</v>
      </c>
      <c r="AG10" s="848"/>
      <c r="AH10" s="848"/>
      <c r="AI10" s="848"/>
      <c r="AJ10" s="849"/>
      <c r="AK10" s="850">
        <v>1</v>
      </c>
      <c r="AL10" s="851"/>
      <c r="AM10" s="851"/>
      <c r="AN10" s="851"/>
      <c r="AO10" s="851"/>
      <c r="AP10" s="851">
        <v>630</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607</v>
      </c>
      <c r="BT10" s="855"/>
      <c r="BU10" s="855"/>
      <c r="BV10" s="855"/>
      <c r="BW10" s="855"/>
      <c r="BX10" s="855"/>
      <c r="BY10" s="855"/>
      <c r="BZ10" s="855"/>
      <c r="CA10" s="855"/>
      <c r="CB10" s="855"/>
      <c r="CC10" s="855"/>
      <c r="CD10" s="855"/>
      <c r="CE10" s="855"/>
      <c r="CF10" s="855"/>
      <c r="CG10" s="856"/>
      <c r="CH10" s="867">
        <v>-412</v>
      </c>
      <c r="CI10" s="868"/>
      <c r="CJ10" s="868"/>
      <c r="CK10" s="868"/>
      <c r="CL10" s="869"/>
      <c r="CM10" s="867">
        <v>3057</v>
      </c>
      <c r="CN10" s="868"/>
      <c r="CO10" s="868"/>
      <c r="CP10" s="868"/>
      <c r="CQ10" s="869"/>
      <c r="CR10" s="867">
        <v>80</v>
      </c>
      <c r="CS10" s="868"/>
      <c r="CT10" s="868"/>
      <c r="CU10" s="868"/>
      <c r="CV10" s="869"/>
      <c r="CW10" s="867" t="s">
        <v>601</v>
      </c>
      <c r="CX10" s="868"/>
      <c r="CY10" s="868"/>
      <c r="CZ10" s="868"/>
      <c r="DA10" s="869"/>
      <c r="DB10" s="867" t="s">
        <v>601</v>
      </c>
      <c r="DC10" s="868"/>
      <c r="DD10" s="868"/>
      <c r="DE10" s="868"/>
      <c r="DF10" s="869"/>
      <c r="DG10" s="867" t="s">
        <v>601</v>
      </c>
      <c r="DH10" s="868"/>
      <c r="DI10" s="868"/>
      <c r="DJ10" s="868"/>
      <c r="DK10" s="869"/>
      <c r="DL10" s="867" t="s">
        <v>601</v>
      </c>
      <c r="DM10" s="868"/>
      <c r="DN10" s="868"/>
      <c r="DO10" s="868"/>
      <c r="DP10" s="869"/>
      <c r="DQ10" s="867" t="s">
        <v>601</v>
      </c>
      <c r="DR10" s="868"/>
      <c r="DS10" s="868"/>
      <c r="DT10" s="868"/>
      <c r="DU10" s="869"/>
      <c r="DV10" s="870"/>
      <c r="DW10" s="871"/>
      <c r="DX10" s="871"/>
      <c r="DY10" s="871"/>
      <c r="DZ10" s="872"/>
      <c r="EA10" s="256"/>
    </row>
    <row r="11" spans="1:131" s="257" customFormat="1" ht="26.25" customHeight="1" x14ac:dyDescent="0.2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608</v>
      </c>
      <c r="BT11" s="855"/>
      <c r="BU11" s="855"/>
      <c r="BV11" s="855"/>
      <c r="BW11" s="855"/>
      <c r="BX11" s="855"/>
      <c r="BY11" s="855"/>
      <c r="BZ11" s="855"/>
      <c r="CA11" s="855"/>
      <c r="CB11" s="855"/>
      <c r="CC11" s="855"/>
      <c r="CD11" s="855"/>
      <c r="CE11" s="855"/>
      <c r="CF11" s="855"/>
      <c r="CG11" s="856"/>
      <c r="CH11" s="867">
        <v>4</v>
      </c>
      <c r="CI11" s="868"/>
      <c r="CJ11" s="868"/>
      <c r="CK11" s="868"/>
      <c r="CL11" s="869"/>
      <c r="CM11" s="867">
        <v>107</v>
      </c>
      <c r="CN11" s="868"/>
      <c r="CO11" s="868"/>
      <c r="CP11" s="868"/>
      <c r="CQ11" s="869"/>
      <c r="CR11" s="867">
        <v>35</v>
      </c>
      <c r="CS11" s="868"/>
      <c r="CT11" s="868"/>
      <c r="CU11" s="868"/>
      <c r="CV11" s="869"/>
      <c r="CW11" s="867" t="s">
        <v>601</v>
      </c>
      <c r="CX11" s="868"/>
      <c r="CY11" s="868"/>
      <c r="CZ11" s="868"/>
      <c r="DA11" s="869"/>
      <c r="DB11" s="867" t="s">
        <v>601</v>
      </c>
      <c r="DC11" s="868"/>
      <c r="DD11" s="868"/>
      <c r="DE11" s="868"/>
      <c r="DF11" s="869"/>
      <c r="DG11" s="867" t="s">
        <v>601</v>
      </c>
      <c r="DH11" s="868"/>
      <c r="DI11" s="868"/>
      <c r="DJ11" s="868"/>
      <c r="DK11" s="869"/>
      <c r="DL11" s="867" t="s">
        <v>601</v>
      </c>
      <c r="DM11" s="868"/>
      <c r="DN11" s="868"/>
      <c r="DO11" s="868"/>
      <c r="DP11" s="869"/>
      <c r="DQ11" s="867" t="s">
        <v>601</v>
      </c>
      <c r="DR11" s="868"/>
      <c r="DS11" s="868"/>
      <c r="DT11" s="868"/>
      <c r="DU11" s="869"/>
      <c r="DV11" s="870"/>
      <c r="DW11" s="871"/>
      <c r="DX11" s="871"/>
      <c r="DY11" s="871"/>
      <c r="DZ11" s="872"/>
      <c r="EA11" s="256"/>
    </row>
    <row r="12" spans="1:131" s="257" customFormat="1" ht="26.25" customHeight="1" x14ac:dyDescent="0.2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609</v>
      </c>
      <c r="BT12" s="855"/>
      <c r="BU12" s="855"/>
      <c r="BV12" s="855"/>
      <c r="BW12" s="855"/>
      <c r="BX12" s="855"/>
      <c r="BY12" s="855"/>
      <c r="BZ12" s="855"/>
      <c r="CA12" s="855"/>
      <c r="CB12" s="855"/>
      <c r="CC12" s="855"/>
      <c r="CD12" s="855"/>
      <c r="CE12" s="855"/>
      <c r="CF12" s="855"/>
      <c r="CG12" s="856"/>
      <c r="CH12" s="867">
        <v>48</v>
      </c>
      <c r="CI12" s="868"/>
      <c r="CJ12" s="868"/>
      <c r="CK12" s="868"/>
      <c r="CL12" s="869"/>
      <c r="CM12" s="867">
        <v>482</v>
      </c>
      <c r="CN12" s="868"/>
      <c r="CO12" s="868"/>
      <c r="CP12" s="868"/>
      <c r="CQ12" s="869"/>
      <c r="CR12" s="867">
        <v>3</v>
      </c>
      <c r="CS12" s="868"/>
      <c r="CT12" s="868"/>
      <c r="CU12" s="868"/>
      <c r="CV12" s="869"/>
      <c r="CW12" s="867">
        <v>8</v>
      </c>
      <c r="CX12" s="868"/>
      <c r="CY12" s="868"/>
      <c r="CZ12" s="868"/>
      <c r="DA12" s="869"/>
      <c r="DB12" s="867" t="s">
        <v>601</v>
      </c>
      <c r="DC12" s="868"/>
      <c r="DD12" s="868"/>
      <c r="DE12" s="868"/>
      <c r="DF12" s="869"/>
      <c r="DG12" s="867" t="s">
        <v>601</v>
      </c>
      <c r="DH12" s="868"/>
      <c r="DI12" s="868"/>
      <c r="DJ12" s="868"/>
      <c r="DK12" s="869"/>
      <c r="DL12" s="867" t="s">
        <v>601</v>
      </c>
      <c r="DM12" s="868"/>
      <c r="DN12" s="868"/>
      <c r="DO12" s="868"/>
      <c r="DP12" s="869"/>
      <c r="DQ12" s="867" t="s">
        <v>601</v>
      </c>
      <c r="DR12" s="868"/>
      <c r="DS12" s="868"/>
      <c r="DT12" s="868"/>
      <c r="DU12" s="869"/>
      <c r="DV12" s="870"/>
      <c r="DW12" s="871"/>
      <c r="DX12" s="871"/>
      <c r="DY12" s="871"/>
      <c r="DZ12" s="872"/>
      <c r="EA12" s="256"/>
    </row>
    <row r="13" spans="1:131" s="257" customFormat="1" ht="26.25" customHeight="1" x14ac:dyDescent="0.2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610</v>
      </c>
      <c r="BT13" s="855"/>
      <c r="BU13" s="855"/>
      <c r="BV13" s="855"/>
      <c r="BW13" s="855"/>
      <c r="BX13" s="855"/>
      <c r="BY13" s="855"/>
      <c r="BZ13" s="855"/>
      <c r="CA13" s="855"/>
      <c r="CB13" s="855"/>
      <c r="CC13" s="855"/>
      <c r="CD13" s="855"/>
      <c r="CE13" s="855"/>
      <c r="CF13" s="855"/>
      <c r="CG13" s="856"/>
      <c r="CH13" s="867">
        <v>-6</v>
      </c>
      <c r="CI13" s="868"/>
      <c r="CJ13" s="868"/>
      <c r="CK13" s="868"/>
      <c r="CL13" s="869"/>
      <c r="CM13" s="867">
        <v>209</v>
      </c>
      <c r="CN13" s="868"/>
      <c r="CO13" s="868"/>
      <c r="CP13" s="868"/>
      <c r="CQ13" s="869"/>
      <c r="CR13" s="867">
        <v>30</v>
      </c>
      <c r="CS13" s="868"/>
      <c r="CT13" s="868"/>
      <c r="CU13" s="868"/>
      <c r="CV13" s="869"/>
      <c r="CW13" s="867" t="s">
        <v>601</v>
      </c>
      <c r="CX13" s="868"/>
      <c r="CY13" s="868"/>
      <c r="CZ13" s="868"/>
      <c r="DA13" s="869"/>
      <c r="DB13" s="867" t="s">
        <v>601</v>
      </c>
      <c r="DC13" s="868"/>
      <c r="DD13" s="868"/>
      <c r="DE13" s="868"/>
      <c r="DF13" s="869"/>
      <c r="DG13" s="867" t="s">
        <v>601</v>
      </c>
      <c r="DH13" s="868"/>
      <c r="DI13" s="868"/>
      <c r="DJ13" s="868"/>
      <c r="DK13" s="869"/>
      <c r="DL13" s="867" t="s">
        <v>601</v>
      </c>
      <c r="DM13" s="868"/>
      <c r="DN13" s="868"/>
      <c r="DO13" s="868"/>
      <c r="DP13" s="869"/>
      <c r="DQ13" s="867" t="s">
        <v>601</v>
      </c>
      <c r="DR13" s="868"/>
      <c r="DS13" s="868"/>
      <c r="DT13" s="868"/>
      <c r="DU13" s="869"/>
      <c r="DV13" s="870"/>
      <c r="DW13" s="871"/>
      <c r="DX13" s="871"/>
      <c r="DY13" s="871"/>
      <c r="DZ13" s="872"/>
      <c r="EA13" s="256"/>
    </row>
    <row r="14" spans="1:131" s="257" customFormat="1" ht="26.25" customHeight="1" x14ac:dyDescent="0.2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611</v>
      </c>
      <c r="BT14" s="855"/>
      <c r="BU14" s="855"/>
      <c r="BV14" s="855"/>
      <c r="BW14" s="855"/>
      <c r="BX14" s="855"/>
      <c r="BY14" s="855"/>
      <c r="BZ14" s="855"/>
      <c r="CA14" s="855"/>
      <c r="CB14" s="855"/>
      <c r="CC14" s="855"/>
      <c r="CD14" s="855"/>
      <c r="CE14" s="855"/>
      <c r="CF14" s="855"/>
      <c r="CG14" s="856"/>
      <c r="CH14" s="867">
        <v>3</v>
      </c>
      <c r="CI14" s="868"/>
      <c r="CJ14" s="868"/>
      <c r="CK14" s="868"/>
      <c r="CL14" s="869"/>
      <c r="CM14" s="867">
        <v>30</v>
      </c>
      <c r="CN14" s="868"/>
      <c r="CO14" s="868"/>
      <c r="CP14" s="868"/>
      <c r="CQ14" s="869"/>
      <c r="CR14" s="867">
        <v>15</v>
      </c>
      <c r="CS14" s="868"/>
      <c r="CT14" s="868"/>
      <c r="CU14" s="868"/>
      <c r="CV14" s="869"/>
      <c r="CW14" s="867" t="s">
        <v>601</v>
      </c>
      <c r="CX14" s="868"/>
      <c r="CY14" s="868"/>
      <c r="CZ14" s="868"/>
      <c r="DA14" s="869"/>
      <c r="DB14" s="867" t="s">
        <v>601</v>
      </c>
      <c r="DC14" s="868"/>
      <c r="DD14" s="868"/>
      <c r="DE14" s="868"/>
      <c r="DF14" s="869"/>
      <c r="DG14" s="867" t="s">
        <v>601</v>
      </c>
      <c r="DH14" s="868"/>
      <c r="DI14" s="868"/>
      <c r="DJ14" s="868"/>
      <c r="DK14" s="869"/>
      <c r="DL14" s="867" t="s">
        <v>601</v>
      </c>
      <c r="DM14" s="868"/>
      <c r="DN14" s="868"/>
      <c r="DO14" s="868"/>
      <c r="DP14" s="869"/>
      <c r="DQ14" s="867" t="s">
        <v>601</v>
      </c>
      <c r="DR14" s="868"/>
      <c r="DS14" s="868"/>
      <c r="DT14" s="868"/>
      <c r="DU14" s="869"/>
      <c r="DV14" s="870"/>
      <c r="DW14" s="871"/>
      <c r="DX14" s="871"/>
      <c r="DY14" s="871"/>
      <c r="DZ14" s="872"/>
      <c r="EA14" s="256"/>
    </row>
    <row r="15" spans="1:131" s="257" customFormat="1" ht="26.25" customHeight="1" x14ac:dyDescent="0.2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612</v>
      </c>
      <c r="BT15" s="855"/>
      <c r="BU15" s="855"/>
      <c r="BV15" s="855"/>
      <c r="BW15" s="855"/>
      <c r="BX15" s="855"/>
      <c r="BY15" s="855"/>
      <c r="BZ15" s="855"/>
      <c r="CA15" s="855"/>
      <c r="CB15" s="855"/>
      <c r="CC15" s="855"/>
      <c r="CD15" s="855"/>
      <c r="CE15" s="855"/>
      <c r="CF15" s="855"/>
      <c r="CG15" s="856"/>
      <c r="CH15" s="867">
        <v>4</v>
      </c>
      <c r="CI15" s="868"/>
      <c r="CJ15" s="868"/>
      <c r="CK15" s="868"/>
      <c r="CL15" s="869"/>
      <c r="CM15" s="867">
        <v>62</v>
      </c>
      <c r="CN15" s="868"/>
      <c r="CO15" s="868"/>
      <c r="CP15" s="868"/>
      <c r="CQ15" s="869"/>
      <c r="CR15" s="867">
        <v>20</v>
      </c>
      <c r="CS15" s="868"/>
      <c r="CT15" s="868"/>
      <c r="CU15" s="868"/>
      <c r="CV15" s="869"/>
      <c r="CW15" s="867">
        <v>15</v>
      </c>
      <c r="CX15" s="868"/>
      <c r="CY15" s="868"/>
      <c r="CZ15" s="868"/>
      <c r="DA15" s="869"/>
      <c r="DB15" s="867" t="s">
        <v>601</v>
      </c>
      <c r="DC15" s="868"/>
      <c r="DD15" s="868"/>
      <c r="DE15" s="868"/>
      <c r="DF15" s="869"/>
      <c r="DG15" s="867" t="s">
        <v>601</v>
      </c>
      <c r="DH15" s="868"/>
      <c r="DI15" s="868"/>
      <c r="DJ15" s="868"/>
      <c r="DK15" s="869"/>
      <c r="DL15" s="867" t="s">
        <v>601</v>
      </c>
      <c r="DM15" s="868"/>
      <c r="DN15" s="868"/>
      <c r="DO15" s="868"/>
      <c r="DP15" s="869"/>
      <c r="DQ15" s="867" t="s">
        <v>601</v>
      </c>
      <c r="DR15" s="868"/>
      <c r="DS15" s="868"/>
      <c r="DT15" s="868"/>
      <c r="DU15" s="869"/>
      <c r="DV15" s="870"/>
      <c r="DW15" s="871"/>
      <c r="DX15" s="871"/>
      <c r="DY15" s="871"/>
      <c r="DZ15" s="872"/>
      <c r="EA15" s="256"/>
    </row>
    <row r="16" spans="1:131" s="257" customFormat="1" ht="26.25" customHeight="1" x14ac:dyDescent="0.2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613</v>
      </c>
      <c r="BT16" s="855"/>
      <c r="BU16" s="855"/>
      <c r="BV16" s="855"/>
      <c r="BW16" s="855"/>
      <c r="BX16" s="855"/>
      <c r="BY16" s="855"/>
      <c r="BZ16" s="855"/>
      <c r="CA16" s="855"/>
      <c r="CB16" s="855"/>
      <c r="CC16" s="855"/>
      <c r="CD16" s="855"/>
      <c r="CE16" s="855"/>
      <c r="CF16" s="855"/>
      <c r="CG16" s="856"/>
      <c r="CH16" s="867" t="s">
        <v>601</v>
      </c>
      <c r="CI16" s="868"/>
      <c r="CJ16" s="868"/>
      <c r="CK16" s="868"/>
      <c r="CL16" s="869"/>
      <c r="CM16" s="867">
        <v>47</v>
      </c>
      <c r="CN16" s="868"/>
      <c r="CO16" s="868"/>
      <c r="CP16" s="868"/>
      <c r="CQ16" s="869"/>
      <c r="CR16" s="867">
        <v>3</v>
      </c>
      <c r="CS16" s="868"/>
      <c r="CT16" s="868"/>
      <c r="CU16" s="868"/>
      <c r="CV16" s="869"/>
      <c r="CW16" s="867">
        <v>17</v>
      </c>
      <c r="CX16" s="868"/>
      <c r="CY16" s="868"/>
      <c r="CZ16" s="868"/>
      <c r="DA16" s="869"/>
      <c r="DB16" s="867" t="s">
        <v>601</v>
      </c>
      <c r="DC16" s="868"/>
      <c r="DD16" s="868"/>
      <c r="DE16" s="868"/>
      <c r="DF16" s="869"/>
      <c r="DG16" s="867" t="s">
        <v>601</v>
      </c>
      <c r="DH16" s="868"/>
      <c r="DI16" s="868"/>
      <c r="DJ16" s="868"/>
      <c r="DK16" s="869"/>
      <c r="DL16" s="867" t="s">
        <v>601</v>
      </c>
      <c r="DM16" s="868"/>
      <c r="DN16" s="868"/>
      <c r="DO16" s="868"/>
      <c r="DP16" s="869"/>
      <c r="DQ16" s="867" t="s">
        <v>601</v>
      </c>
      <c r="DR16" s="868"/>
      <c r="DS16" s="868"/>
      <c r="DT16" s="868"/>
      <c r="DU16" s="869"/>
      <c r="DV16" s="870"/>
      <c r="DW16" s="871"/>
      <c r="DX16" s="871"/>
      <c r="DY16" s="871"/>
      <c r="DZ16" s="872"/>
      <c r="EA16" s="256"/>
    </row>
    <row r="17" spans="1:131" s="257" customFormat="1" ht="26.25" customHeight="1" x14ac:dyDescent="0.2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3">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401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3">
      <c r="A23" s="266" t="s">
        <v>402</v>
      </c>
      <c r="B23" s="876" t="s">
        <v>403</v>
      </c>
      <c r="C23" s="877"/>
      <c r="D23" s="877"/>
      <c r="E23" s="877"/>
      <c r="F23" s="877"/>
      <c r="G23" s="877"/>
      <c r="H23" s="877"/>
      <c r="I23" s="877"/>
      <c r="J23" s="877"/>
      <c r="K23" s="877"/>
      <c r="L23" s="877"/>
      <c r="M23" s="877"/>
      <c r="N23" s="877"/>
      <c r="O23" s="877"/>
      <c r="P23" s="878"/>
      <c r="Q23" s="879">
        <v>168514</v>
      </c>
      <c r="R23" s="880"/>
      <c r="S23" s="880"/>
      <c r="T23" s="880"/>
      <c r="U23" s="880"/>
      <c r="V23" s="880">
        <v>166087</v>
      </c>
      <c r="W23" s="880"/>
      <c r="X23" s="880"/>
      <c r="Y23" s="880"/>
      <c r="Z23" s="880"/>
      <c r="AA23" s="880">
        <f>+Q23-V23</f>
        <v>2427</v>
      </c>
      <c r="AB23" s="880"/>
      <c r="AC23" s="880"/>
      <c r="AD23" s="880"/>
      <c r="AE23" s="881"/>
      <c r="AF23" s="882">
        <v>2055</v>
      </c>
      <c r="AG23" s="880"/>
      <c r="AH23" s="880"/>
      <c r="AI23" s="880"/>
      <c r="AJ23" s="883"/>
      <c r="AK23" s="884"/>
      <c r="AL23" s="885"/>
      <c r="AM23" s="885"/>
      <c r="AN23" s="885"/>
      <c r="AO23" s="885"/>
      <c r="AP23" s="880">
        <f>+AP7+AP8+AP10</f>
        <v>138304</v>
      </c>
      <c r="AQ23" s="880"/>
      <c r="AR23" s="880"/>
      <c r="AS23" s="880"/>
      <c r="AT23" s="880"/>
      <c r="AU23" s="886"/>
      <c r="AV23" s="886"/>
      <c r="AW23" s="886"/>
      <c r="AX23" s="886"/>
      <c r="AY23" s="887"/>
      <c r="AZ23" s="895" t="s">
        <v>400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5">
      <c r="A24" s="894" t="s">
        <v>404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3">
      <c r="A25" s="835" t="s">
        <v>405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5">
      <c r="A26" s="826" t="s">
        <v>379</v>
      </c>
      <c r="B26" s="827"/>
      <c r="C26" s="827"/>
      <c r="D26" s="827"/>
      <c r="E26" s="827"/>
      <c r="F26" s="827"/>
      <c r="G26" s="827"/>
      <c r="H26" s="827"/>
      <c r="I26" s="827"/>
      <c r="J26" s="827"/>
      <c r="K26" s="827"/>
      <c r="L26" s="827"/>
      <c r="M26" s="827"/>
      <c r="N26" s="827"/>
      <c r="O26" s="827"/>
      <c r="P26" s="828"/>
      <c r="Q26" s="803" t="s">
        <v>406</v>
      </c>
      <c r="R26" s="804"/>
      <c r="S26" s="804"/>
      <c r="T26" s="804"/>
      <c r="U26" s="805"/>
      <c r="V26" s="803" t="s">
        <v>407</v>
      </c>
      <c r="W26" s="804"/>
      <c r="X26" s="804"/>
      <c r="Y26" s="804"/>
      <c r="Z26" s="805"/>
      <c r="AA26" s="803" t="s">
        <v>408</v>
      </c>
      <c r="AB26" s="804"/>
      <c r="AC26" s="804"/>
      <c r="AD26" s="804"/>
      <c r="AE26" s="804"/>
      <c r="AF26" s="898" t="s">
        <v>409</v>
      </c>
      <c r="AG26" s="899"/>
      <c r="AH26" s="899"/>
      <c r="AI26" s="899"/>
      <c r="AJ26" s="900"/>
      <c r="AK26" s="804" t="s">
        <v>410</v>
      </c>
      <c r="AL26" s="804"/>
      <c r="AM26" s="804"/>
      <c r="AN26" s="804"/>
      <c r="AO26" s="805"/>
      <c r="AP26" s="803" t="s">
        <v>411</v>
      </c>
      <c r="AQ26" s="804"/>
      <c r="AR26" s="804"/>
      <c r="AS26" s="804"/>
      <c r="AT26" s="805"/>
      <c r="AU26" s="803" t="s">
        <v>412</v>
      </c>
      <c r="AV26" s="804"/>
      <c r="AW26" s="804"/>
      <c r="AX26" s="804"/>
      <c r="AY26" s="805"/>
      <c r="AZ26" s="803" t="s">
        <v>413</v>
      </c>
      <c r="BA26" s="804"/>
      <c r="BB26" s="804"/>
      <c r="BC26" s="804"/>
      <c r="BD26" s="805"/>
      <c r="BE26" s="803" t="s">
        <v>386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3">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5">
      <c r="A28" s="268">
        <v>1</v>
      </c>
      <c r="B28" s="817" t="s">
        <v>414</v>
      </c>
      <c r="C28" s="818"/>
      <c r="D28" s="818"/>
      <c r="E28" s="818"/>
      <c r="F28" s="818"/>
      <c r="G28" s="818"/>
      <c r="H28" s="818"/>
      <c r="I28" s="818"/>
      <c r="J28" s="818"/>
      <c r="K28" s="818"/>
      <c r="L28" s="818"/>
      <c r="M28" s="818"/>
      <c r="N28" s="818"/>
      <c r="O28" s="818"/>
      <c r="P28" s="819"/>
      <c r="Q28" s="908">
        <v>29121</v>
      </c>
      <c r="R28" s="909"/>
      <c r="S28" s="909"/>
      <c r="T28" s="909"/>
      <c r="U28" s="909"/>
      <c r="V28" s="909">
        <v>28476</v>
      </c>
      <c r="W28" s="909"/>
      <c r="X28" s="909"/>
      <c r="Y28" s="909"/>
      <c r="Z28" s="909"/>
      <c r="AA28" s="909">
        <f t="shared" ref="AA28:AA37" si="0">+Q28-V28</f>
        <v>645</v>
      </c>
      <c r="AB28" s="909"/>
      <c r="AC28" s="909"/>
      <c r="AD28" s="909"/>
      <c r="AE28" s="910"/>
      <c r="AF28" s="911">
        <v>645</v>
      </c>
      <c r="AG28" s="909"/>
      <c r="AH28" s="909"/>
      <c r="AI28" s="909"/>
      <c r="AJ28" s="912"/>
      <c r="AK28" s="913">
        <v>2980</v>
      </c>
      <c r="AL28" s="904"/>
      <c r="AM28" s="904"/>
      <c r="AN28" s="904"/>
      <c r="AO28" s="904"/>
      <c r="AP28" s="904" t="s">
        <v>528</v>
      </c>
      <c r="AQ28" s="904"/>
      <c r="AR28" s="904"/>
      <c r="AS28" s="904"/>
      <c r="AT28" s="904"/>
      <c r="AU28" s="904" t="s">
        <v>528</v>
      </c>
      <c r="AV28" s="904"/>
      <c r="AW28" s="904"/>
      <c r="AX28" s="904"/>
      <c r="AY28" s="904"/>
      <c r="AZ28" s="905" t="s">
        <v>528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5">
      <c r="A29" s="268">
        <v>2</v>
      </c>
      <c r="B29" s="841" t="s">
        <v>415</v>
      </c>
      <c r="C29" s="842"/>
      <c r="D29" s="842"/>
      <c r="E29" s="842"/>
      <c r="F29" s="842"/>
      <c r="G29" s="842"/>
      <c r="H29" s="842"/>
      <c r="I29" s="842"/>
      <c r="J29" s="842"/>
      <c r="K29" s="842"/>
      <c r="L29" s="842"/>
      <c r="M29" s="842"/>
      <c r="N29" s="842"/>
      <c r="O29" s="842"/>
      <c r="P29" s="843"/>
      <c r="Q29" s="844">
        <v>12018</v>
      </c>
      <c r="R29" s="845"/>
      <c r="S29" s="845"/>
      <c r="T29" s="845"/>
      <c r="U29" s="845"/>
      <c r="V29" s="845">
        <v>11998</v>
      </c>
      <c r="W29" s="845"/>
      <c r="X29" s="845"/>
      <c r="Y29" s="845"/>
      <c r="Z29" s="845"/>
      <c r="AA29" s="845">
        <f t="shared" si="0"/>
        <v>20</v>
      </c>
      <c r="AB29" s="845"/>
      <c r="AC29" s="845"/>
      <c r="AD29" s="845"/>
      <c r="AE29" s="846"/>
      <c r="AF29" s="847">
        <v>20</v>
      </c>
      <c r="AG29" s="848"/>
      <c r="AH29" s="848"/>
      <c r="AI29" s="848"/>
      <c r="AJ29" s="849"/>
      <c r="AK29" s="916" t="s">
        <v>528</v>
      </c>
      <c r="AL29" s="917"/>
      <c r="AM29" s="917"/>
      <c r="AN29" s="917"/>
      <c r="AO29" s="917"/>
      <c r="AP29" s="917" t="s">
        <v>528</v>
      </c>
      <c r="AQ29" s="917"/>
      <c r="AR29" s="917"/>
      <c r="AS29" s="917"/>
      <c r="AT29" s="917"/>
      <c r="AU29" s="917" t="s">
        <v>528</v>
      </c>
      <c r="AV29" s="917"/>
      <c r="AW29" s="917"/>
      <c r="AX29" s="917"/>
      <c r="AY29" s="917"/>
      <c r="AZ29" s="918" t="s">
        <v>528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5">
      <c r="A30" s="268">
        <v>3</v>
      </c>
      <c r="B30" s="841" t="s">
        <v>416</v>
      </c>
      <c r="C30" s="842"/>
      <c r="D30" s="842"/>
      <c r="E30" s="842"/>
      <c r="F30" s="842"/>
      <c r="G30" s="842"/>
      <c r="H30" s="842"/>
      <c r="I30" s="842"/>
      <c r="J30" s="842"/>
      <c r="K30" s="842"/>
      <c r="L30" s="842"/>
      <c r="M30" s="842"/>
      <c r="N30" s="842"/>
      <c r="O30" s="842"/>
      <c r="P30" s="843"/>
      <c r="Q30" s="844">
        <v>31066</v>
      </c>
      <c r="R30" s="845"/>
      <c r="S30" s="845"/>
      <c r="T30" s="845"/>
      <c r="U30" s="845"/>
      <c r="V30" s="845">
        <v>30229</v>
      </c>
      <c r="W30" s="845"/>
      <c r="X30" s="845"/>
      <c r="Y30" s="845"/>
      <c r="Z30" s="845"/>
      <c r="AA30" s="845">
        <f t="shared" si="0"/>
        <v>837</v>
      </c>
      <c r="AB30" s="845"/>
      <c r="AC30" s="845"/>
      <c r="AD30" s="845"/>
      <c r="AE30" s="846"/>
      <c r="AF30" s="847">
        <v>837</v>
      </c>
      <c r="AG30" s="848"/>
      <c r="AH30" s="848"/>
      <c r="AI30" s="848"/>
      <c r="AJ30" s="849"/>
      <c r="AK30" s="916">
        <v>5137</v>
      </c>
      <c r="AL30" s="917"/>
      <c r="AM30" s="917"/>
      <c r="AN30" s="917"/>
      <c r="AO30" s="917"/>
      <c r="AP30" s="917" t="s">
        <v>528</v>
      </c>
      <c r="AQ30" s="917"/>
      <c r="AR30" s="917"/>
      <c r="AS30" s="917"/>
      <c r="AT30" s="917"/>
      <c r="AU30" s="917" t="s">
        <v>528</v>
      </c>
      <c r="AV30" s="917"/>
      <c r="AW30" s="917"/>
      <c r="AX30" s="917"/>
      <c r="AY30" s="917"/>
      <c r="AZ30" s="918" t="s">
        <v>528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5">
      <c r="A31" s="268">
        <v>4</v>
      </c>
      <c r="B31" s="841" t="s">
        <v>417</v>
      </c>
      <c r="C31" s="842"/>
      <c r="D31" s="842"/>
      <c r="E31" s="842"/>
      <c r="F31" s="842"/>
      <c r="G31" s="842"/>
      <c r="H31" s="842"/>
      <c r="I31" s="842"/>
      <c r="J31" s="842"/>
      <c r="K31" s="842"/>
      <c r="L31" s="842"/>
      <c r="M31" s="842"/>
      <c r="N31" s="842"/>
      <c r="O31" s="842"/>
      <c r="P31" s="843"/>
      <c r="Q31" s="844">
        <v>4464</v>
      </c>
      <c r="R31" s="845"/>
      <c r="S31" s="845"/>
      <c r="T31" s="845"/>
      <c r="U31" s="845"/>
      <c r="V31" s="845">
        <v>4382</v>
      </c>
      <c r="W31" s="845"/>
      <c r="X31" s="845"/>
      <c r="Y31" s="845"/>
      <c r="Z31" s="845"/>
      <c r="AA31" s="845">
        <f t="shared" si="0"/>
        <v>82</v>
      </c>
      <c r="AB31" s="845"/>
      <c r="AC31" s="845"/>
      <c r="AD31" s="845"/>
      <c r="AE31" s="846"/>
      <c r="AF31" s="847">
        <v>82</v>
      </c>
      <c r="AG31" s="848"/>
      <c r="AH31" s="848"/>
      <c r="AI31" s="848"/>
      <c r="AJ31" s="849"/>
      <c r="AK31" s="916">
        <v>1205</v>
      </c>
      <c r="AL31" s="917"/>
      <c r="AM31" s="917"/>
      <c r="AN31" s="917"/>
      <c r="AO31" s="917"/>
      <c r="AP31" s="917" t="s">
        <v>528</v>
      </c>
      <c r="AQ31" s="917"/>
      <c r="AR31" s="917"/>
      <c r="AS31" s="917"/>
      <c r="AT31" s="917"/>
      <c r="AU31" s="917" t="s">
        <v>528</v>
      </c>
      <c r="AV31" s="917"/>
      <c r="AW31" s="917"/>
      <c r="AX31" s="917"/>
      <c r="AY31" s="917"/>
      <c r="AZ31" s="918" t="s">
        <v>528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5">
      <c r="A32" s="268">
        <v>5</v>
      </c>
      <c r="B32" s="841" t="s">
        <v>418</v>
      </c>
      <c r="C32" s="842"/>
      <c r="D32" s="842"/>
      <c r="E32" s="842"/>
      <c r="F32" s="842"/>
      <c r="G32" s="842"/>
      <c r="H32" s="842"/>
      <c r="I32" s="842"/>
      <c r="J32" s="842"/>
      <c r="K32" s="842"/>
      <c r="L32" s="842"/>
      <c r="M32" s="842"/>
      <c r="N32" s="842"/>
      <c r="O32" s="842"/>
      <c r="P32" s="843"/>
      <c r="Q32" s="844">
        <v>4458</v>
      </c>
      <c r="R32" s="845"/>
      <c r="S32" s="845"/>
      <c r="T32" s="845"/>
      <c r="U32" s="845"/>
      <c r="V32" s="845">
        <v>4230</v>
      </c>
      <c r="W32" s="845"/>
      <c r="X32" s="845"/>
      <c r="Y32" s="845"/>
      <c r="Z32" s="845"/>
      <c r="AA32" s="845">
        <f t="shared" si="0"/>
        <v>228</v>
      </c>
      <c r="AB32" s="845"/>
      <c r="AC32" s="845"/>
      <c r="AD32" s="845"/>
      <c r="AE32" s="846"/>
      <c r="AF32" s="847">
        <v>3318</v>
      </c>
      <c r="AG32" s="848"/>
      <c r="AH32" s="848"/>
      <c r="AI32" s="848"/>
      <c r="AJ32" s="849"/>
      <c r="AK32" s="916">
        <v>98</v>
      </c>
      <c r="AL32" s="917"/>
      <c r="AM32" s="917"/>
      <c r="AN32" s="917"/>
      <c r="AO32" s="917"/>
      <c r="AP32" s="917">
        <v>17568</v>
      </c>
      <c r="AQ32" s="917"/>
      <c r="AR32" s="917"/>
      <c r="AS32" s="917"/>
      <c r="AT32" s="917"/>
      <c r="AU32" s="917">
        <v>668</v>
      </c>
      <c r="AV32" s="917"/>
      <c r="AW32" s="917"/>
      <c r="AX32" s="917"/>
      <c r="AY32" s="917"/>
      <c r="AZ32" s="918" t="s">
        <v>528</v>
      </c>
      <c r="BA32" s="918"/>
      <c r="BB32" s="918"/>
      <c r="BC32" s="918"/>
      <c r="BD32" s="918"/>
      <c r="BE32" s="914" t="s">
        <v>599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5">
      <c r="A33" s="268">
        <v>6</v>
      </c>
      <c r="B33" s="841" t="s">
        <v>419</v>
      </c>
      <c r="C33" s="842"/>
      <c r="D33" s="842"/>
      <c r="E33" s="842"/>
      <c r="F33" s="842"/>
      <c r="G33" s="842"/>
      <c r="H33" s="842"/>
      <c r="I33" s="842"/>
      <c r="J33" s="842"/>
      <c r="K33" s="842"/>
      <c r="L33" s="842"/>
      <c r="M33" s="842"/>
      <c r="N33" s="842"/>
      <c r="O33" s="842"/>
      <c r="P33" s="843"/>
      <c r="Q33" s="844">
        <f>7441+103</f>
        <v>7544</v>
      </c>
      <c r="R33" s="845"/>
      <c r="S33" s="845"/>
      <c r="T33" s="845"/>
      <c r="U33" s="845"/>
      <c r="V33" s="845">
        <f>6403+100</f>
        <v>6503</v>
      </c>
      <c r="W33" s="845"/>
      <c r="X33" s="845"/>
      <c r="Y33" s="845"/>
      <c r="Z33" s="845"/>
      <c r="AA33" s="845">
        <f t="shared" si="0"/>
        <v>1041</v>
      </c>
      <c r="AB33" s="845"/>
      <c r="AC33" s="845"/>
      <c r="AD33" s="845"/>
      <c r="AE33" s="846"/>
      <c r="AF33" s="847">
        <v>2144</v>
      </c>
      <c r="AG33" s="848"/>
      <c r="AH33" s="848"/>
      <c r="AI33" s="848"/>
      <c r="AJ33" s="849"/>
      <c r="AK33" s="916">
        <v>1871</v>
      </c>
      <c r="AL33" s="917"/>
      <c r="AM33" s="917"/>
      <c r="AN33" s="917"/>
      <c r="AO33" s="917"/>
      <c r="AP33" s="917">
        <v>49166</v>
      </c>
      <c r="AQ33" s="917"/>
      <c r="AR33" s="917"/>
      <c r="AS33" s="917"/>
      <c r="AT33" s="917"/>
      <c r="AU33" s="917">
        <v>15832</v>
      </c>
      <c r="AV33" s="917"/>
      <c r="AW33" s="917"/>
      <c r="AX33" s="917"/>
      <c r="AY33" s="917"/>
      <c r="AZ33" s="918" t="s">
        <v>528</v>
      </c>
      <c r="BA33" s="918"/>
      <c r="BB33" s="918"/>
      <c r="BC33" s="918"/>
      <c r="BD33" s="918"/>
      <c r="BE33" s="914" t="s">
        <v>599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5">
      <c r="A34" s="268">
        <v>7</v>
      </c>
      <c r="B34" s="841" t="s">
        <v>420</v>
      </c>
      <c r="C34" s="842"/>
      <c r="D34" s="842"/>
      <c r="E34" s="842"/>
      <c r="F34" s="842"/>
      <c r="G34" s="842"/>
      <c r="H34" s="842"/>
      <c r="I34" s="842"/>
      <c r="J34" s="842"/>
      <c r="K34" s="842"/>
      <c r="L34" s="842"/>
      <c r="M34" s="842"/>
      <c r="N34" s="842"/>
      <c r="O34" s="842"/>
      <c r="P34" s="843"/>
      <c r="Q34" s="844">
        <v>1028</v>
      </c>
      <c r="R34" s="845"/>
      <c r="S34" s="845"/>
      <c r="T34" s="845"/>
      <c r="U34" s="845"/>
      <c r="V34" s="845">
        <v>1423</v>
      </c>
      <c r="W34" s="845"/>
      <c r="X34" s="845"/>
      <c r="Y34" s="845"/>
      <c r="Z34" s="845"/>
      <c r="AA34" s="845">
        <f t="shared" si="0"/>
        <v>-395</v>
      </c>
      <c r="AB34" s="845"/>
      <c r="AC34" s="845"/>
      <c r="AD34" s="845"/>
      <c r="AE34" s="846"/>
      <c r="AF34" s="847">
        <v>179</v>
      </c>
      <c r="AG34" s="848"/>
      <c r="AH34" s="848"/>
      <c r="AI34" s="848"/>
      <c r="AJ34" s="849"/>
      <c r="AK34" s="916">
        <v>370</v>
      </c>
      <c r="AL34" s="917"/>
      <c r="AM34" s="917"/>
      <c r="AN34" s="917"/>
      <c r="AO34" s="917"/>
      <c r="AP34" s="917">
        <v>2326</v>
      </c>
      <c r="AQ34" s="917"/>
      <c r="AR34" s="917"/>
      <c r="AS34" s="917"/>
      <c r="AT34" s="917"/>
      <c r="AU34" s="917">
        <v>567</v>
      </c>
      <c r="AV34" s="917"/>
      <c r="AW34" s="917"/>
      <c r="AX34" s="917"/>
      <c r="AY34" s="917"/>
      <c r="AZ34" s="918" t="s">
        <v>528</v>
      </c>
      <c r="BA34" s="918"/>
      <c r="BB34" s="918"/>
      <c r="BC34" s="918"/>
      <c r="BD34" s="918"/>
      <c r="BE34" s="914" t="s">
        <v>599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5">
      <c r="A35" s="268">
        <v>8</v>
      </c>
      <c r="B35" s="841" t="s">
        <v>421</v>
      </c>
      <c r="C35" s="842"/>
      <c r="D35" s="842"/>
      <c r="E35" s="842"/>
      <c r="F35" s="842"/>
      <c r="G35" s="842"/>
      <c r="H35" s="842"/>
      <c r="I35" s="842"/>
      <c r="J35" s="842"/>
      <c r="K35" s="842"/>
      <c r="L35" s="842"/>
      <c r="M35" s="842"/>
      <c r="N35" s="842"/>
      <c r="O35" s="842"/>
      <c r="P35" s="843"/>
      <c r="Q35" s="844">
        <f>22430+672+578</f>
        <v>23680</v>
      </c>
      <c r="R35" s="845"/>
      <c r="S35" s="845"/>
      <c r="T35" s="845"/>
      <c r="U35" s="845"/>
      <c r="V35" s="845">
        <f>19784+657+564</f>
        <v>21005</v>
      </c>
      <c r="W35" s="845"/>
      <c r="X35" s="845"/>
      <c r="Y35" s="845"/>
      <c r="Z35" s="845"/>
      <c r="AA35" s="845">
        <f t="shared" si="0"/>
        <v>2675</v>
      </c>
      <c r="AB35" s="845"/>
      <c r="AC35" s="845"/>
      <c r="AD35" s="845"/>
      <c r="AE35" s="846"/>
      <c r="AF35" s="847">
        <v>-1313</v>
      </c>
      <c r="AG35" s="848"/>
      <c r="AH35" s="848"/>
      <c r="AI35" s="848"/>
      <c r="AJ35" s="849"/>
      <c r="AK35" s="916">
        <v>2631</v>
      </c>
      <c r="AL35" s="917"/>
      <c r="AM35" s="917"/>
      <c r="AN35" s="917"/>
      <c r="AO35" s="917"/>
      <c r="AP35" s="917">
        <v>11717</v>
      </c>
      <c r="AQ35" s="917"/>
      <c r="AR35" s="917"/>
      <c r="AS35" s="917"/>
      <c r="AT35" s="917"/>
      <c r="AU35" s="917">
        <v>7546</v>
      </c>
      <c r="AV35" s="917"/>
      <c r="AW35" s="917"/>
      <c r="AX35" s="917"/>
      <c r="AY35" s="917"/>
      <c r="AZ35" s="918">
        <v>6.9</v>
      </c>
      <c r="BA35" s="918"/>
      <c r="BB35" s="918"/>
      <c r="BC35" s="918"/>
      <c r="BD35" s="918"/>
      <c r="BE35" s="914" t="s">
        <v>599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5">
      <c r="A36" s="268">
        <v>9</v>
      </c>
      <c r="B36" s="841" t="s">
        <v>422</v>
      </c>
      <c r="C36" s="842"/>
      <c r="D36" s="842"/>
      <c r="E36" s="842"/>
      <c r="F36" s="842"/>
      <c r="G36" s="842"/>
      <c r="H36" s="842"/>
      <c r="I36" s="842"/>
      <c r="J36" s="842"/>
      <c r="K36" s="842"/>
      <c r="L36" s="842"/>
      <c r="M36" s="842"/>
      <c r="N36" s="842"/>
      <c r="O36" s="842"/>
      <c r="P36" s="843"/>
      <c r="Q36" s="844">
        <v>406</v>
      </c>
      <c r="R36" s="845"/>
      <c r="S36" s="845"/>
      <c r="T36" s="845"/>
      <c r="U36" s="845"/>
      <c r="V36" s="845">
        <v>397</v>
      </c>
      <c r="W36" s="845"/>
      <c r="X36" s="845"/>
      <c r="Y36" s="845"/>
      <c r="Z36" s="845"/>
      <c r="AA36" s="845">
        <f t="shared" si="0"/>
        <v>9</v>
      </c>
      <c r="AB36" s="845"/>
      <c r="AC36" s="845"/>
      <c r="AD36" s="845"/>
      <c r="AE36" s="846"/>
      <c r="AF36" s="847">
        <v>9</v>
      </c>
      <c r="AG36" s="848"/>
      <c r="AH36" s="848"/>
      <c r="AI36" s="848"/>
      <c r="AJ36" s="849"/>
      <c r="AK36" s="916">
        <v>262</v>
      </c>
      <c r="AL36" s="917"/>
      <c r="AM36" s="917"/>
      <c r="AN36" s="917"/>
      <c r="AO36" s="917"/>
      <c r="AP36" s="917">
        <v>250</v>
      </c>
      <c r="AQ36" s="917"/>
      <c r="AR36" s="917"/>
      <c r="AS36" s="917"/>
      <c r="AT36" s="917"/>
      <c r="AU36" s="917">
        <v>189</v>
      </c>
      <c r="AV36" s="917"/>
      <c r="AW36" s="917"/>
      <c r="AX36" s="917"/>
      <c r="AY36" s="917"/>
      <c r="AZ36" s="918" t="s">
        <v>528</v>
      </c>
      <c r="BA36" s="918"/>
      <c r="BB36" s="918"/>
      <c r="BC36" s="918"/>
      <c r="BD36" s="918"/>
      <c r="BE36" s="914" t="s">
        <v>598</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5">
      <c r="A37" s="268">
        <v>10</v>
      </c>
      <c r="B37" s="841" t="s">
        <v>423</v>
      </c>
      <c r="C37" s="842"/>
      <c r="D37" s="842"/>
      <c r="E37" s="842"/>
      <c r="F37" s="842"/>
      <c r="G37" s="842"/>
      <c r="H37" s="842"/>
      <c r="I37" s="842"/>
      <c r="J37" s="842"/>
      <c r="K37" s="842"/>
      <c r="L37" s="842"/>
      <c r="M37" s="842"/>
      <c r="N37" s="842"/>
      <c r="O37" s="842"/>
      <c r="P37" s="843"/>
      <c r="Q37" s="844">
        <v>5</v>
      </c>
      <c r="R37" s="845"/>
      <c r="S37" s="845"/>
      <c r="T37" s="845"/>
      <c r="U37" s="845"/>
      <c r="V37" s="845">
        <v>4</v>
      </c>
      <c r="W37" s="845"/>
      <c r="X37" s="845"/>
      <c r="Y37" s="845"/>
      <c r="Z37" s="845"/>
      <c r="AA37" s="845">
        <f t="shared" si="0"/>
        <v>1</v>
      </c>
      <c r="AB37" s="845"/>
      <c r="AC37" s="845"/>
      <c r="AD37" s="845"/>
      <c r="AE37" s="846"/>
      <c r="AF37" s="847">
        <v>1</v>
      </c>
      <c r="AG37" s="848"/>
      <c r="AH37" s="848"/>
      <c r="AI37" s="848"/>
      <c r="AJ37" s="849"/>
      <c r="AK37" s="916" t="s">
        <v>528</v>
      </c>
      <c r="AL37" s="917"/>
      <c r="AM37" s="917"/>
      <c r="AN37" s="917"/>
      <c r="AO37" s="917"/>
      <c r="AP37" s="917" t="s">
        <v>528</v>
      </c>
      <c r="AQ37" s="917"/>
      <c r="AR37" s="917"/>
      <c r="AS37" s="917"/>
      <c r="AT37" s="917"/>
      <c r="AU37" s="917" t="s">
        <v>528</v>
      </c>
      <c r="AV37" s="917"/>
      <c r="AW37" s="917"/>
      <c r="AX37" s="917"/>
      <c r="AY37" s="917"/>
      <c r="AZ37" s="918" t="s">
        <v>528</v>
      </c>
      <c r="BA37" s="918"/>
      <c r="BB37" s="918"/>
      <c r="BC37" s="918"/>
      <c r="BD37" s="918"/>
      <c r="BE37" s="914" t="s">
        <v>598</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3">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3">
      <c r="A63" s="266" t="s">
        <v>402</v>
      </c>
      <c r="B63" s="876" t="s">
        <v>425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5922</v>
      </c>
      <c r="AG63" s="928"/>
      <c r="AH63" s="928"/>
      <c r="AI63" s="928"/>
      <c r="AJ63" s="929"/>
      <c r="AK63" s="930"/>
      <c r="AL63" s="925"/>
      <c r="AM63" s="925"/>
      <c r="AN63" s="925"/>
      <c r="AO63" s="925"/>
      <c r="AP63" s="928">
        <f>+AP32+AP33+AP34+AP35+AP36</f>
        <v>81027</v>
      </c>
      <c r="AQ63" s="928"/>
      <c r="AR63" s="928"/>
      <c r="AS63" s="928"/>
      <c r="AT63" s="928"/>
      <c r="AU63" s="928">
        <f>+AU32+AU33+AU34+AU35+AU36</f>
        <v>24802</v>
      </c>
      <c r="AV63" s="928"/>
      <c r="AW63" s="928"/>
      <c r="AX63" s="928"/>
      <c r="AY63" s="928"/>
      <c r="AZ63" s="932"/>
      <c r="BA63" s="932"/>
      <c r="BB63" s="932"/>
      <c r="BC63" s="932"/>
      <c r="BD63" s="932"/>
      <c r="BE63" s="933"/>
      <c r="BF63" s="933"/>
      <c r="BG63" s="933"/>
      <c r="BH63" s="933"/>
      <c r="BI63" s="934"/>
      <c r="BJ63" s="935" t="s">
        <v>400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3">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5">
      <c r="A66" s="826" t="s">
        <v>427</v>
      </c>
      <c r="B66" s="827"/>
      <c r="C66" s="827"/>
      <c r="D66" s="827"/>
      <c r="E66" s="827"/>
      <c r="F66" s="827"/>
      <c r="G66" s="827"/>
      <c r="H66" s="827"/>
      <c r="I66" s="827"/>
      <c r="J66" s="827"/>
      <c r="K66" s="827"/>
      <c r="L66" s="827"/>
      <c r="M66" s="827"/>
      <c r="N66" s="827"/>
      <c r="O66" s="827"/>
      <c r="P66" s="828"/>
      <c r="Q66" s="803" t="s">
        <v>406</v>
      </c>
      <c r="R66" s="804"/>
      <c r="S66" s="804"/>
      <c r="T66" s="804"/>
      <c r="U66" s="805"/>
      <c r="V66" s="803" t="s">
        <v>428</v>
      </c>
      <c r="W66" s="804"/>
      <c r="X66" s="804"/>
      <c r="Y66" s="804"/>
      <c r="Z66" s="805"/>
      <c r="AA66" s="803" t="s">
        <v>408</v>
      </c>
      <c r="AB66" s="804"/>
      <c r="AC66" s="804"/>
      <c r="AD66" s="804"/>
      <c r="AE66" s="805"/>
      <c r="AF66" s="938" t="s">
        <v>409</v>
      </c>
      <c r="AG66" s="899"/>
      <c r="AH66" s="899"/>
      <c r="AI66" s="899"/>
      <c r="AJ66" s="939"/>
      <c r="AK66" s="803" t="s">
        <v>429</v>
      </c>
      <c r="AL66" s="827"/>
      <c r="AM66" s="827"/>
      <c r="AN66" s="827"/>
      <c r="AO66" s="828"/>
      <c r="AP66" s="803" t="s">
        <v>430</v>
      </c>
      <c r="AQ66" s="804"/>
      <c r="AR66" s="804"/>
      <c r="AS66" s="804"/>
      <c r="AT66" s="805"/>
      <c r="AU66" s="803" t="s">
        <v>431</v>
      </c>
      <c r="AV66" s="804"/>
      <c r="AW66" s="804"/>
      <c r="AX66" s="804"/>
      <c r="AY66" s="805"/>
      <c r="AZ66" s="803" t="s">
        <v>386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3">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5">
      <c r="A68" s="260">
        <v>1</v>
      </c>
      <c r="B68" s="957" t="s">
        <v>600</v>
      </c>
      <c r="C68" s="958"/>
      <c r="D68" s="958"/>
      <c r="E68" s="958"/>
      <c r="F68" s="958"/>
      <c r="G68" s="958"/>
      <c r="H68" s="958"/>
      <c r="I68" s="958"/>
      <c r="J68" s="958"/>
      <c r="K68" s="958"/>
      <c r="L68" s="958"/>
      <c r="M68" s="958"/>
      <c r="N68" s="958"/>
      <c r="O68" s="958"/>
      <c r="P68" s="959"/>
      <c r="Q68" s="960">
        <v>2095</v>
      </c>
      <c r="R68" s="953"/>
      <c r="S68" s="953"/>
      <c r="T68" s="953"/>
      <c r="U68" s="954"/>
      <c r="V68" s="952">
        <v>2093</v>
      </c>
      <c r="W68" s="953"/>
      <c r="X68" s="953"/>
      <c r="Y68" s="953"/>
      <c r="Z68" s="954"/>
      <c r="AA68" s="952">
        <v>2</v>
      </c>
      <c r="AB68" s="953"/>
      <c r="AC68" s="953"/>
      <c r="AD68" s="953"/>
      <c r="AE68" s="954"/>
      <c r="AF68" s="952">
        <v>2</v>
      </c>
      <c r="AG68" s="953"/>
      <c r="AH68" s="953"/>
      <c r="AI68" s="953"/>
      <c r="AJ68" s="954"/>
      <c r="AK68" s="952" t="s">
        <v>528</v>
      </c>
      <c r="AL68" s="953"/>
      <c r="AM68" s="953"/>
      <c r="AN68" s="953"/>
      <c r="AO68" s="954"/>
      <c r="AP68" s="952">
        <v>1429</v>
      </c>
      <c r="AQ68" s="953"/>
      <c r="AR68" s="953"/>
      <c r="AS68" s="953"/>
      <c r="AT68" s="954"/>
      <c r="AU68" s="952">
        <v>1024</v>
      </c>
      <c r="AV68" s="953"/>
      <c r="AW68" s="953"/>
      <c r="AX68" s="953"/>
      <c r="AY68" s="954"/>
      <c r="AZ68" s="955"/>
      <c r="BA68" s="955"/>
      <c r="BB68" s="955"/>
      <c r="BC68" s="955"/>
      <c r="BD68" s="956"/>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5">
      <c r="A69" s="263">
        <v>2</v>
      </c>
      <c r="B69" s="961" t="s">
        <v>602</v>
      </c>
      <c r="C69" s="962"/>
      <c r="D69" s="962"/>
      <c r="E69" s="962"/>
      <c r="F69" s="962"/>
      <c r="G69" s="962"/>
      <c r="H69" s="962"/>
      <c r="I69" s="962"/>
      <c r="J69" s="962"/>
      <c r="K69" s="962"/>
      <c r="L69" s="962"/>
      <c r="M69" s="962"/>
      <c r="N69" s="962"/>
      <c r="O69" s="962"/>
      <c r="P69" s="963"/>
      <c r="Q69" s="965">
        <v>722</v>
      </c>
      <c r="R69" s="966"/>
      <c r="S69" s="966"/>
      <c r="T69" s="966"/>
      <c r="U69" s="916"/>
      <c r="V69" s="967">
        <v>708</v>
      </c>
      <c r="W69" s="966"/>
      <c r="X69" s="966"/>
      <c r="Y69" s="966"/>
      <c r="Z69" s="916"/>
      <c r="AA69" s="967">
        <v>14</v>
      </c>
      <c r="AB69" s="966"/>
      <c r="AC69" s="966"/>
      <c r="AD69" s="966"/>
      <c r="AE69" s="916"/>
      <c r="AF69" s="967">
        <v>14</v>
      </c>
      <c r="AG69" s="966"/>
      <c r="AH69" s="966"/>
      <c r="AI69" s="966"/>
      <c r="AJ69" s="916"/>
      <c r="AK69" s="967" t="s">
        <v>528</v>
      </c>
      <c r="AL69" s="966"/>
      <c r="AM69" s="966"/>
      <c r="AN69" s="966"/>
      <c r="AO69" s="916"/>
      <c r="AP69" s="967" t="s">
        <v>528</v>
      </c>
      <c r="AQ69" s="966"/>
      <c r="AR69" s="966"/>
      <c r="AS69" s="966"/>
      <c r="AT69" s="916"/>
      <c r="AU69" s="967" t="s">
        <v>528</v>
      </c>
      <c r="AV69" s="966"/>
      <c r="AW69" s="966"/>
      <c r="AX69" s="966"/>
      <c r="AY69" s="916"/>
      <c r="AZ69" s="968"/>
      <c r="BA69" s="968"/>
      <c r="BB69" s="968"/>
      <c r="BC69" s="968"/>
      <c r="BD69" s="969"/>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5">
      <c r="A70" s="263">
        <v>3</v>
      </c>
      <c r="B70" s="961"/>
      <c r="C70" s="962"/>
      <c r="D70" s="962"/>
      <c r="E70" s="962"/>
      <c r="F70" s="962"/>
      <c r="G70" s="962"/>
      <c r="H70" s="962"/>
      <c r="I70" s="962"/>
      <c r="J70" s="962"/>
      <c r="K70" s="962"/>
      <c r="L70" s="962"/>
      <c r="M70" s="962"/>
      <c r="N70" s="962"/>
      <c r="O70" s="962"/>
      <c r="P70" s="963"/>
      <c r="Q70" s="964"/>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8"/>
      <c r="BA70" s="968"/>
      <c r="BB70" s="968"/>
      <c r="BC70" s="968"/>
      <c r="BD70" s="969"/>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5">
      <c r="A71" s="263">
        <v>4</v>
      </c>
      <c r="B71" s="961"/>
      <c r="C71" s="962"/>
      <c r="D71" s="962"/>
      <c r="E71" s="962"/>
      <c r="F71" s="962"/>
      <c r="G71" s="962"/>
      <c r="H71" s="962"/>
      <c r="I71" s="962"/>
      <c r="J71" s="962"/>
      <c r="K71" s="962"/>
      <c r="L71" s="962"/>
      <c r="M71" s="962"/>
      <c r="N71" s="962"/>
      <c r="O71" s="962"/>
      <c r="P71" s="963"/>
      <c r="Q71" s="964"/>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8"/>
      <c r="BA71" s="968"/>
      <c r="BB71" s="968"/>
      <c r="BC71" s="968"/>
      <c r="BD71" s="969"/>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5">
      <c r="A72" s="263">
        <v>5</v>
      </c>
      <c r="B72" s="961"/>
      <c r="C72" s="962"/>
      <c r="D72" s="962"/>
      <c r="E72" s="962"/>
      <c r="F72" s="962"/>
      <c r="G72" s="962"/>
      <c r="H72" s="962"/>
      <c r="I72" s="962"/>
      <c r="J72" s="962"/>
      <c r="K72" s="962"/>
      <c r="L72" s="962"/>
      <c r="M72" s="962"/>
      <c r="N72" s="962"/>
      <c r="O72" s="962"/>
      <c r="P72" s="963"/>
      <c r="Q72" s="964"/>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8"/>
      <c r="BA72" s="968"/>
      <c r="BB72" s="968"/>
      <c r="BC72" s="968"/>
      <c r="BD72" s="969"/>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5">
      <c r="A73" s="263">
        <v>6</v>
      </c>
      <c r="B73" s="961"/>
      <c r="C73" s="962"/>
      <c r="D73" s="962"/>
      <c r="E73" s="962"/>
      <c r="F73" s="962"/>
      <c r="G73" s="962"/>
      <c r="H73" s="962"/>
      <c r="I73" s="962"/>
      <c r="J73" s="962"/>
      <c r="K73" s="962"/>
      <c r="L73" s="962"/>
      <c r="M73" s="962"/>
      <c r="N73" s="962"/>
      <c r="O73" s="962"/>
      <c r="P73" s="963"/>
      <c r="Q73" s="964"/>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8"/>
      <c r="BA73" s="968"/>
      <c r="BB73" s="968"/>
      <c r="BC73" s="968"/>
      <c r="BD73" s="969"/>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5">
      <c r="A74" s="263">
        <v>7</v>
      </c>
      <c r="B74" s="961"/>
      <c r="C74" s="962"/>
      <c r="D74" s="962"/>
      <c r="E74" s="962"/>
      <c r="F74" s="962"/>
      <c r="G74" s="962"/>
      <c r="H74" s="962"/>
      <c r="I74" s="962"/>
      <c r="J74" s="962"/>
      <c r="K74" s="962"/>
      <c r="L74" s="962"/>
      <c r="M74" s="962"/>
      <c r="N74" s="962"/>
      <c r="O74" s="962"/>
      <c r="P74" s="963"/>
      <c r="Q74" s="964"/>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8"/>
      <c r="BA74" s="968"/>
      <c r="BB74" s="968"/>
      <c r="BC74" s="968"/>
      <c r="BD74" s="969"/>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5">
      <c r="A75" s="263">
        <v>8</v>
      </c>
      <c r="B75" s="961"/>
      <c r="C75" s="962"/>
      <c r="D75" s="962"/>
      <c r="E75" s="962"/>
      <c r="F75" s="962"/>
      <c r="G75" s="962"/>
      <c r="H75" s="962"/>
      <c r="I75" s="962"/>
      <c r="J75" s="962"/>
      <c r="K75" s="962"/>
      <c r="L75" s="962"/>
      <c r="M75" s="962"/>
      <c r="N75" s="962"/>
      <c r="O75" s="962"/>
      <c r="P75" s="963"/>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8"/>
      <c r="BA75" s="968"/>
      <c r="BB75" s="968"/>
      <c r="BC75" s="968"/>
      <c r="BD75" s="969"/>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5">
      <c r="A76" s="263">
        <v>9</v>
      </c>
      <c r="B76" s="961"/>
      <c r="C76" s="962"/>
      <c r="D76" s="962"/>
      <c r="E76" s="962"/>
      <c r="F76" s="962"/>
      <c r="G76" s="962"/>
      <c r="H76" s="962"/>
      <c r="I76" s="962"/>
      <c r="J76" s="962"/>
      <c r="K76" s="962"/>
      <c r="L76" s="962"/>
      <c r="M76" s="962"/>
      <c r="N76" s="962"/>
      <c r="O76" s="962"/>
      <c r="P76" s="963"/>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8"/>
      <c r="BA76" s="968"/>
      <c r="BB76" s="968"/>
      <c r="BC76" s="968"/>
      <c r="BD76" s="969"/>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5">
      <c r="A77" s="263">
        <v>10</v>
      </c>
      <c r="B77" s="961"/>
      <c r="C77" s="962"/>
      <c r="D77" s="962"/>
      <c r="E77" s="962"/>
      <c r="F77" s="962"/>
      <c r="G77" s="962"/>
      <c r="H77" s="962"/>
      <c r="I77" s="962"/>
      <c r="J77" s="962"/>
      <c r="K77" s="962"/>
      <c r="L77" s="962"/>
      <c r="M77" s="962"/>
      <c r="N77" s="962"/>
      <c r="O77" s="962"/>
      <c r="P77" s="963"/>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8"/>
      <c r="BA77" s="968"/>
      <c r="BB77" s="968"/>
      <c r="BC77" s="968"/>
      <c r="BD77" s="969"/>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5">
      <c r="A78" s="263">
        <v>11</v>
      </c>
      <c r="B78" s="961"/>
      <c r="C78" s="962"/>
      <c r="D78" s="962"/>
      <c r="E78" s="962"/>
      <c r="F78" s="962"/>
      <c r="G78" s="962"/>
      <c r="H78" s="962"/>
      <c r="I78" s="962"/>
      <c r="J78" s="962"/>
      <c r="K78" s="962"/>
      <c r="L78" s="962"/>
      <c r="M78" s="962"/>
      <c r="N78" s="962"/>
      <c r="O78" s="962"/>
      <c r="P78" s="963"/>
      <c r="Q78" s="964"/>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8"/>
      <c r="BA78" s="968"/>
      <c r="BB78" s="968"/>
      <c r="BC78" s="968"/>
      <c r="BD78" s="969"/>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5">
      <c r="A79" s="263">
        <v>12</v>
      </c>
      <c r="B79" s="961"/>
      <c r="C79" s="962"/>
      <c r="D79" s="962"/>
      <c r="E79" s="962"/>
      <c r="F79" s="962"/>
      <c r="G79" s="962"/>
      <c r="H79" s="962"/>
      <c r="I79" s="962"/>
      <c r="J79" s="962"/>
      <c r="K79" s="962"/>
      <c r="L79" s="962"/>
      <c r="M79" s="962"/>
      <c r="N79" s="962"/>
      <c r="O79" s="962"/>
      <c r="P79" s="963"/>
      <c r="Q79" s="964"/>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8"/>
      <c r="BA79" s="968"/>
      <c r="BB79" s="968"/>
      <c r="BC79" s="968"/>
      <c r="BD79" s="969"/>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5">
      <c r="A80" s="263">
        <v>13</v>
      </c>
      <c r="B80" s="961"/>
      <c r="C80" s="962"/>
      <c r="D80" s="962"/>
      <c r="E80" s="962"/>
      <c r="F80" s="962"/>
      <c r="G80" s="962"/>
      <c r="H80" s="962"/>
      <c r="I80" s="962"/>
      <c r="J80" s="962"/>
      <c r="K80" s="962"/>
      <c r="L80" s="962"/>
      <c r="M80" s="962"/>
      <c r="N80" s="962"/>
      <c r="O80" s="962"/>
      <c r="P80" s="963"/>
      <c r="Q80" s="964"/>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8"/>
      <c r="BA80" s="968"/>
      <c r="BB80" s="968"/>
      <c r="BC80" s="968"/>
      <c r="BD80" s="969"/>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5">
      <c r="A81" s="263">
        <v>14</v>
      </c>
      <c r="B81" s="961"/>
      <c r="C81" s="962"/>
      <c r="D81" s="962"/>
      <c r="E81" s="962"/>
      <c r="F81" s="962"/>
      <c r="G81" s="962"/>
      <c r="H81" s="962"/>
      <c r="I81" s="962"/>
      <c r="J81" s="962"/>
      <c r="K81" s="962"/>
      <c r="L81" s="962"/>
      <c r="M81" s="962"/>
      <c r="N81" s="962"/>
      <c r="O81" s="962"/>
      <c r="P81" s="963"/>
      <c r="Q81" s="964"/>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8"/>
      <c r="BA81" s="968"/>
      <c r="BB81" s="968"/>
      <c r="BC81" s="968"/>
      <c r="BD81" s="969"/>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5">
      <c r="A82" s="263">
        <v>15</v>
      </c>
      <c r="B82" s="961"/>
      <c r="C82" s="962"/>
      <c r="D82" s="962"/>
      <c r="E82" s="962"/>
      <c r="F82" s="962"/>
      <c r="G82" s="962"/>
      <c r="H82" s="962"/>
      <c r="I82" s="962"/>
      <c r="J82" s="962"/>
      <c r="K82" s="962"/>
      <c r="L82" s="962"/>
      <c r="M82" s="962"/>
      <c r="N82" s="962"/>
      <c r="O82" s="962"/>
      <c r="P82" s="963"/>
      <c r="Q82" s="964"/>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8"/>
      <c r="BA82" s="968"/>
      <c r="BB82" s="968"/>
      <c r="BC82" s="968"/>
      <c r="BD82" s="969"/>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5">
      <c r="A83" s="263">
        <v>16</v>
      </c>
      <c r="B83" s="961"/>
      <c r="C83" s="962"/>
      <c r="D83" s="962"/>
      <c r="E83" s="962"/>
      <c r="F83" s="962"/>
      <c r="G83" s="962"/>
      <c r="H83" s="962"/>
      <c r="I83" s="962"/>
      <c r="J83" s="962"/>
      <c r="K83" s="962"/>
      <c r="L83" s="962"/>
      <c r="M83" s="962"/>
      <c r="N83" s="962"/>
      <c r="O83" s="962"/>
      <c r="P83" s="963"/>
      <c r="Q83" s="964"/>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8"/>
      <c r="BA83" s="968"/>
      <c r="BB83" s="968"/>
      <c r="BC83" s="968"/>
      <c r="BD83" s="969"/>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5">
      <c r="A84" s="263">
        <v>17</v>
      </c>
      <c r="B84" s="961"/>
      <c r="C84" s="962"/>
      <c r="D84" s="962"/>
      <c r="E84" s="962"/>
      <c r="F84" s="962"/>
      <c r="G84" s="962"/>
      <c r="H84" s="962"/>
      <c r="I84" s="962"/>
      <c r="J84" s="962"/>
      <c r="K84" s="962"/>
      <c r="L84" s="962"/>
      <c r="M84" s="962"/>
      <c r="N84" s="962"/>
      <c r="O84" s="962"/>
      <c r="P84" s="963"/>
      <c r="Q84" s="964"/>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8"/>
      <c r="BA84" s="968"/>
      <c r="BB84" s="968"/>
      <c r="BC84" s="968"/>
      <c r="BD84" s="969"/>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5">
      <c r="A85" s="263">
        <v>18</v>
      </c>
      <c r="B85" s="961"/>
      <c r="C85" s="962"/>
      <c r="D85" s="962"/>
      <c r="E85" s="962"/>
      <c r="F85" s="962"/>
      <c r="G85" s="962"/>
      <c r="H85" s="962"/>
      <c r="I85" s="962"/>
      <c r="J85" s="962"/>
      <c r="K85" s="962"/>
      <c r="L85" s="962"/>
      <c r="M85" s="962"/>
      <c r="N85" s="962"/>
      <c r="O85" s="962"/>
      <c r="P85" s="963"/>
      <c r="Q85" s="964"/>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8"/>
      <c r="BA85" s="968"/>
      <c r="BB85" s="968"/>
      <c r="BC85" s="968"/>
      <c r="BD85" s="969"/>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5">
      <c r="A86" s="263">
        <v>19</v>
      </c>
      <c r="B86" s="961"/>
      <c r="C86" s="962"/>
      <c r="D86" s="962"/>
      <c r="E86" s="962"/>
      <c r="F86" s="962"/>
      <c r="G86" s="962"/>
      <c r="H86" s="962"/>
      <c r="I86" s="962"/>
      <c r="J86" s="962"/>
      <c r="K86" s="962"/>
      <c r="L86" s="962"/>
      <c r="M86" s="962"/>
      <c r="N86" s="962"/>
      <c r="O86" s="962"/>
      <c r="P86" s="963"/>
      <c r="Q86" s="964"/>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8"/>
      <c r="BA86" s="968"/>
      <c r="BB86" s="968"/>
      <c r="BC86" s="968"/>
      <c r="BD86" s="969"/>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5">
      <c r="A87" s="271">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3">
      <c r="A88" s="266" t="s">
        <v>402</v>
      </c>
      <c r="B88" s="876" t="s">
        <v>432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+AF68+AF69</f>
        <v>16</v>
      </c>
      <c r="AG88" s="928"/>
      <c r="AH88" s="928"/>
      <c r="AI88" s="928"/>
      <c r="AJ88" s="928"/>
      <c r="AK88" s="925"/>
      <c r="AL88" s="925"/>
      <c r="AM88" s="925"/>
      <c r="AN88" s="925"/>
      <c r="AO88" s="925"/>
      <c r="AP88" s="928">
        <f>+AP68</f>
        <v>1429</v>
      </c>
      <c r="AQ88" s="928"/>
      <c r="AR88" s="928"/>
      <c r="AS88" s="928"/>
      <c r="AT88" s="928"/>
      <c r="AU88" s="928">
        <f>+AU68</f>
        <v>1024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3">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402</v>
      </c>
      <c r="BR102" s="876" t="s">
        <v>433</v>
      </c>
      <c r="BS102" s="877"/>
      <c r="BT102" s="877"/>
      <c r="BU102" s="877"/>
      <c r="BV102" s="877"/>
      <c r="BW102" s="877"/>
      <c r="BX102" s="877"/>
      <c r="BY102" s="877"/>
      <c r="BZ102" s="877"/>
      <c r="CA102" s="877"/>
      <c r="CB102" s="877"/>
      <c r="CC102" s="877"/>
      <c r="CD102" s="877"/>
      <c r="CE102" s="877"/>
      <c r="CF102" s="877"/>
      <c r="CG102" s="878"/>
      <c r="CH102" s="977"/>
      <c r="CI102" s="978"/>
      <c r="CJ102" s="978"/>
      <c r="CK102" s="978"/>
      <c r="CL102" s="979"/>
      <c r="CM102" s="977"/>
      <c r="CN102" s="978"/>
      <c r="CO102" s="978"/>
      <c r="CP102" s="978"/>
      <c r="CQ102" s="979"/>
      <c r="CR102" s="980">
        <f>+SUM(CR7:CV16)</f>
        <v>520</v>
      </c>
      <c r="CS102" s="936"/>
      <c r="CT102" s="936"/>
      <c r="CU102" s="936"/>
      <c r="CV102" s="981"/>
      <c r="CW102" s="980">
        <f>+CW7+CW12+CW15+CW16</f>
        <v>66</v>
      </c>
      <c r="CX102" s="936"/>
      <c r="CY102" s="936"/>
      <c r="CZ102" s="936"/>
      <c r="DA102" s="981"/>
      <c r="DB102" s="980" t="s">
        <v>528</v>
      </c>
      <c r="DC102" s="936"/>
      <c r="DD102" s="936"/>
      <c r="DE102" s="936"/>
      <c r="DF102" s="981"/>
      <c r="DG102" s="980">
        <f>+DG9</f>
        <v>1657</v>
      </c>
      <c r="DH102" s="936"/>
      <c r="DI102" s="936"/>
      <c r="DJ102" s="936"/>
      <c r="DK102" s="981"/>
      <c r="DL102" s="980" t="s">
        <v>528</v>
      </c>
      <c r="DM102" s="936"/>
      <c r="DN102" s="936"/>
      <c r="DO102" s="936"/>
      <c r="DP102" s="981"/>
      <c r="DQ102" s="980">
        <f>+DQ9</f>
        <v>1275</v>
      </c>
      <c r="DR102" s="936"/>
      <c r="DS102" s="936"/>
      <c r="DT102" s="936"/>
      <c r="DU102" s="981"/>
      <c r="DV102" s="1004"/>
      <c r="DW102" s="1005"/>
      <c r="DX102" s="1005"/>
      <c r="DY102" s="1005"/>
      <c r="DZ102" s="1006"/>
      <c r="EA102" s="248"/>
    </row>
    <row r="103" spans="1:131" s="249" customFormat="1" ht="26.25" customHeight="1" x14ac:dyDescent="0.2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7" t="s">
        <v>434</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8"/>
    </row>
    <row r="104" spans="1:131" s="249" customFormat="1" ht="26.25" customHeight="1" x14ac:dyDescent="0.2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8" t="s">
        <v>435</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8"/>
    </row>
    <row r="105" spans="1:131" s="249" customFormat="1" ht="11.25" customHeight="1" x14ac:dyDescent="0.2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3">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5">
      <c r="A108" s="1009" t="s">
        <v>438</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439</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8" customFormat="1" ht="26.25" customHeight="1" x14ac:dyDescent="0.25">
      <c r="A109" s="1002" t="s">
        <v>440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441</v>
      </c>
      <c r="AB109" s="983"/>
      <c r="AC109" s="983"/>
      <c r="AD109" s="983"/>
      <c r="AE109" s="984"/>
      <c r="AF109" s="982" t="s">
        <v>442</v>
      </c>
      <c r="AG109" s="983"/>
      <c r="AH109" s="983"/>
      <c r="AI109" s="983"/>
      <c r="AJ109" s="984"/>
      <c r="AK109" s="982" t="s">
        <v>314</v>
      </c>
      <c r="AL109" s="983"/>
      <c r="AM109" s="983"/>
      <c r="AN109" s="983"/>
      <c r="AO109" s="984"/>
      <c r="AP109" s="982" t="s">
        <v>443</v>
      </c>
      <c r="AQ109" s="983"/>
      <c r="AR109" s="983"/>
      <c r="AS109" s="983"/>
      <c r="AT109" s="985"/>
      <c r="AU109" s="1002" t="s">
        <v>440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441</v>
      </c>
      <c r="BR109" s="983"/>
      <c r="BS109" s="983"/>
      <c r="BT109" s="983"/>
      <c r="BU109" s="984"/>
      <c r="BV109" s="982" t="s">
        <v>442</v>
      </c>
      <c r="BW109" s="983"/>
      <c r="BX109" s="983"/>
      <c r="BY109" s="983"/>
      <c r="BZ109" s="984"/>
      <c r="CA109" s="982" t="s">
        <v>314</v>
      </c>
      <c r="CB109" s="983"/>
      <c r="CC109" s="983"/>
      <c r="CD109" s="983"/>
      <c r="CE109" s="984"/>
      <c r="CF109" s="1003" t="s">
        <v>443</v>
      </c>
      <c r="CG109" s="1003"/>
      <c r="CH109" s="1003"/>
      <c r="CI109" s="1003"/>
      <c r="CJ109" s="1003"/>
      <c r="CK109" s="982" t="s">
        <v>444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441</v>
      </c>
      <c r="DH109" s="983"/>
      <c r="DI109" s="983"/>
      <c r="DJ109" s="983"/>
      <c r="DK109" s="984"/>
      <c r="DL109" s="982" t="s">
        <v>442</v>
      </c>
      <c r="DM109" s="983"/>
      <c r="DN109" s="983"/>
      <c r="DO109" s="983"/>
      <c r="DP109" s="984"/>
      <c r="DQ109" s="982" t="s">
        <v>314</v>
      </c>
      <c r="DR109" s="983"/>
      <c r="DS109" s="983"/>
      <c r="DT109" s="983"/>
      <c r="DU109" s="984"/>
      <c r="DV109" s="982" t="s">
        <v>443</v>
      </c>
      <c r="DW109" s="983"/>
      <c r="DX109" s="983"/>
      <c r="DY109" s="983"/>
      <c r="DZ109" s="985"/>
    </row>
    <row r="110" spans="1:131" s="248" customFormat="1" ht="26.25" customHeight="1" x14ac:dyDescent="0.25">
      <c r="A110" s="986" t="s">
        <v>445</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15680117</v>
      </c>
      <c r="AB110" s="990"/>
      <c r="AC110" s="990"/>
      <c r="AD110" s="990"/>
      <c r="AE110" s="991"/>
      <c r="AF110" s="992">
        <v>13155795</v>
      </c>
      <c r="AG110" s="990"/>
      <c r="AH110" s="990"/>
      <c r="AI110" s="990"/>
      <c r="AJ110" s="991"/>
      <c r="AK110" s="992">
        <v>12928859</v>
      </c>
      <c r="AL110" s="990"/>
      <c r="AM110" s="990"/>
      <c r="AN110" s="990"/>
      <c r="AO110" s="991"/>
      <c r="AP110" s="993">
        <v>21.5</v>
      </c>
      <c r="AQ110" s="994"/>
      <c r="AR110" s="994"/>
      <c r="AS110" s="994"/>
      <c r="AT110" s="995"/>
      <c r="AU110" s="996" t="s">
        <v>72</v>
      </c>
      <c r="AV110" s="997"/>
      <c r="AW110" s="997"/>
      <c r="AX110" s="997"/>
      <c r="AY110" s="997"/>
      <c r="AZ110" s="1038" t="s">
        <v>446</v>
      </c>
      <c r="BA110" s="987"/>
      <c r="BB110" s="987"/>
      <c r="BC110" s="987"/>
      <c r="BD110" s="987"/>
      <c r="BE110" s="987"/>
      <c r="BF110" s="987"/>
      <c r="BG110" s="987"/>
      <c r="BH110" s="987"/>
      <c r="BI110" s="987"/>
      <c r="BJ110" s="987"/>
      <c r="BK110" s="987"/>
      <c r="BL110" s="987"/>
      <c r="BM110" s="987"/>
      <c r="BN110" s="987"/>
      <c r="BO110" s="987"/>
      <c r="BP110" s="988"/>
      <c r="BQ110" s="1024">
        <v>138299364</v>
      </c>
      <c r="BR110" s="1025"/>
      <c r="BS110" s="1025"/>
      <c r="BT110" s="1025"/>
      <c r="BU110" s="1025"/>
      <c r="BV110" s="1025">
        <v>140023654</v>
      </c>
      <c r="BW110" s="1025"/>
      <c r="BX110" s="1025"/>
      <c r="BY110" s="1025"/>
      <c r="BZ110" s="1025"/>
      <c r="CA110" s="1025">
        <v>138304263</v>
      </c>
      <c r="CB110" s="1025"/>
      <c r="CC110" s="1025"/>
      <c r="CD110" s="1025"/>
      <c r="CE110" s="1025"/>
      <c r="CF110" s="1039">
        <v>230</v>
      </c>
      <c r="CG110" s="1040"/>
      <c r="CH110" s="1040"/>
      <c r="CI110" s="1040"/>
      <c r="CJ110" s="1040"/>
      <c r="CK110" s="1041" t="s">
        <v>447</v>
      </c>
      <c r="CL110" s="1042"/>
      <c r="CM110" s="1021" t="s">
        <v>448</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400</v>
      </c>
      <c r="DH110" s="1025"/>
      <c r="DI110" s="1025"/>
      <c r="DJ110" s="1025"/>
      <c r="DK110" s="1025"/>
      <c r="DL110" s="1025" t="s">
        <v>449</v>
      </c>
      <c r="DM110" s="1025"/>
      <c r="DN110" s="1025"/>
      <c r="DO110" s="1025"/>
      <c r="DP110" s="1025"/>
      <c r="DQ110" s="1025" t="s">
        <v>449</v>
      </c>
      <c r="DR110" s="1025"/>
      <c r="DS110" s="1025"/>
      <c r="DT110" s="1025"/>
      <c r="DU110" s="1025"/>
      <c r="DV110" s="1026" t="s">
        <v>449</v>
      </c>
      <c r="DW110" s="1026"/>
      <c r="DX110" s="1026"/>
      <c r="DY110" s="1026"/>
      <c r="DZ110" s="1027"/>
    </row>
    <row r="111" spans="1:131" s="248" customFormat="1" ht="26.25" customHeight="1" x14ac:dyDescent="0.25">
      <c r="A111" s="1028" t="s">
        <v>450</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251</v>
      </c>
      <c r="AB111" s="1032"/>
      <c r="AC111" s="1032"/>
      <c r="AD111" s="1032"/>
      <c r="AE111" s="1033"/>
      <c r="AF111" s="1034" t="s">
        <v>449</v>
      </c>
      <c r="AG111" s="1032"/>
      <c r="AH111" s="1032"/>
      <c r="AI111" s="1032"/>
      <c r="AJ111" s="1033"/>
      <c r="AK111" s="1034" t="s">
        <v>449</v>
      </c>
      <c r="AL111" s="1032"/>
      <c r="AM111" s="1032"/>
      <c r="AN111" s="1032"/>
      <c r="AO111" s="1033"/>
      <c r="AP111" s="1035" t="s">
        <v>400</v>
      </c>
      <c r="AQ111" s="1036"/>
      <c r="AR111" s="1036"/>
      <c r="AS111" s="1036"/>
      <c r="AT111" s="1037"/>
      <c r="AU111" s="998"/>
      <c r="AV111" s="999"/>
      <c r="AW111" s="999"/>
      <c r="AX111" s="999"/>
      <c r="AY111" s="999"/>
      <c r="AZ111" s="1047" t="s">
        <v>451</v>
      </c>
      <c r="BA111" s="1048"/>
      <c r="BB111" s="1048"/>
      <c r="BC111" s="1048"/>
      <c r="BD111" s="1048"/>
      <c r="BE111" s="1048"/>
      <c r="BF111" s="1048"/>
      <c r="BG111" s="1048"/>
      <c r="BH111" s="1048"/>
      <c r="BI111" s="1048"/>
      <c r="BJ111" s="1048"/>
      <c r="BK111" s="1048"/>
      <c r="BL111" s="1048"/>
      <c r="BM111" s="1048"/>
      <c r="BN111" s="1048"/>
      <c r="BO111" s="1048"/>
      <c r="BP111" s="1049"/>
      <c r="BQ111" s="1017">
        <v>1333447</v>
      </c>
      <c r="BR111" s="1018"/>
      <c r="BS111" s="1018"/>
      <c r="BT111" s="1018"/>
      <c r="BU111" s="1018"/>
      <c r="BV111" s="1018">
        <v>1226789</v>
      </c>
      <c r="BW111" s="1018"/>
      <c r="BX111" s="1018"/>
      <c r="BY111" s="1018"/>
      <c r="BZ111" s="1018"/>
      <c r="CA111" s="1018">
        <v>1114841</v>
      </c>
      <c r="CB111" s="1018"/>
      <c r="CC111" s="1018"/>
      <c r="CD111" s="1018"/>
      <c r="CE111" s="1018"/>
      <c r="CF111" s="1012">
        <v>1.9</v>
      </c>
      <c r="CG111" s="1013"/>
      <c r="CH111" s="1013"/>
      <c r="CI111" s="1013"/>
      <c r="CJ111" s="1013"/>
      <c r="CK111" s="1043"/>
      <c r="CL111" s="1044"/>
      <c r="CM111" s="1014" t="s">
        <v>452</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251</v>
      </c>
      <c r="DH111" s="1018"/>
      <c r="DI111" s="1018"/>
      <c r="DJ111" s="1018"/>
      <c r="DK111" s="1018"/>
      <c r="DL111" s="1018" t="s">
        <v>400</v>
      </c>
      <c r="DM111" s="1018"/>
      <c r="DN111" s="1018"/>
      <c r="DO111" s="1018"/>
      <c r="DP111" s="1018"/>
      <c r="DQ111" s="1018" t="s">
        <v>449</v>
      </c>
      <c r="DR111" s="1018"/>
      <c r="DS111" s="1018"/>
      <c r="DT111" s="1018"/>
      <c r="DU111" s="1018"/>
      <c r="DV111" s="1019" t="s">
        <v>449</v>
      </c>
      <c r="DW111" s="1019"/>
      <c r="DX111" s="1019"/>
      <c r="DY111" s="1019"/>
      <c r="DZ111" s="1020"/>
    </row>
    <row r="112" spans="1:131" s="248" customFormat="1" ht="26.25" customHeight="1" x14ac:dyDescent="0.25">
      <c r="A112" s="1050" t="s">
        <v>453</v>
      </c>
      <c r="B112" s="1051"/>
      <c r="C112" s="1048" t="s">
        <v>454</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251</v>
      </c>
      <c r="AB112" s="1057"/>
      <c r="AC112" s="1057"/>
      <c r="AD112" s="1057"/>
      <c r="AE112" s="1058"/>
      <c r="AF112" s="1059" t="s">
        <v>251</v>
      </c>
      <c r="AG112" s="1057"/>
      <c r="AH112" s="1057"/>
      <c r="AI112" s="1057"/>
      <c r="AJ112" s="1058"/>
      <c r="AK112" s="1059" t="s">
        <v>251</v>
      </c>
      <c r="AL112" s="1057"/>
      <c r="AM112" s="1057"/>
      <c r="AN112" s="1057"/>
      <c r="AO112" s="1058"/>
      <c r="AP112" s="1060" t="s">
        <v>251</v>
      </c>
      <c r="AQ112" s="1061"/>
      <c r="AR112" s="1061"/>
      <c r="AS112" s="1061"/>
      <c r="AT112" s="1062"/>
      <c r="AU112" s="998"/>
      <c r="AV112" s="999"/>
      <c r="AW112" s="999"/>
      <c r="AX112" s="999"/>
      <c r="AY112" s="999"/>
      <c r="AZ112" s="1047" t="s">
        <v>455</v>
      </c>
      <c r="BA112" s="1048"/>
      <c r="BB112" s="1048"/>
      <c r="BC112" s="1048"/>
      <c r="BD112" s="1048"/>
      <c r="BE112" s="1048"/>
      <c r="BF112" s="1048"/>
      <c r="BG112" s="1048"/>
      <c r="BH112" s="1048"/>
      <c r="BI112" s="1048"/>
      <c r="BJ112" s="1048"/>
      <c r="BK112" s="1048"/>
      <c r="BL112" s="1048"/>
      <c r="BM112" s="1048"/>
      <c r="BN112" s="1048"/>
      <c r="BO112" s="1048"/>
      <c r="BP112" s="1049"/>
      <c r="BQ112" s="1017">
        <v>26539287</v>
      </c>
      <c r="BR112" s="1018"/>
      <c r="BS112" s="1018"/>
      <c r="BT112" s="1018"/>
      <c r="BU112" s="1018"/>
      <c r="BV112" s="1018">
        <v>25328799</v>
      </c>
      <c r="BW112" s="1018"/>
      <c r="BX112" s="1018"/>
      <c r="BY112" s="1018"/>
      <c r="BZ112" s="1018"/>
      <c r="CA112" s="1018">
        <v>24801680</v>
      </c>
      <c r="CB112" s="1018"/>
      <c r="CC112" s="1018"/>
      <c r="CD112" s="1018"/>
      <c r="CE112" s="1018"/>
      <c r="CF112" s="1012">
        <v>41.2</v>
      </c>
      <c r="CG112" s="1013"/>
      <c r="CH112" s="1013"/>
      <c r="CI112" s="1013"/>
      <c r="CJ112" s="1013"/>
      <c r="CK112" s="1043"/>
      <c r="CL112" s="1044"/>
      <c r="CM112" s="1014" t="s">
        <v>456</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251</v>
      </c>
      <c r="DH112" s="1018"/>
      <c r="DI112" s="1018"/>
      <c r="DJ112" s="1018"/>
      <c r="DK112" s="1018"/>
      <c r="DL112" s="1018" t="s">
        <v>449</v>
      </c>
      <c r="DM112" s="1018"/>
      <c r="DN112" s="1018"/>
      <c r="DO112" s="1018"/>
      <c r="DP112" s="1018"/>
      <c r="DQ112" s="1018" t="s">
        <v>449</v>
      </c>
      <c r="DR112" s="1018"/>
      <c r="DS112" s="1018"/>
      <c r="DT112" s="1018"/>
      <c r="DU112" s="1018"/>
      <c r="DV112" s="1019" t="s">
        <v>251</v>
      </c>
      <c r="DW112" s="1019"/>
      <c r="DX112" s="1019"/>
      <c r="DY112" s="1019"/>
      <c r="DZ112" s="1020"/>
    </row>
    <row r="113" spans="1:130" s="248" customFormat="1" ht="26.25" customHeight="1" x14ac:dyDescent="0.25">
      <c r="A113" s="1052"/>
      <c r="B113" s="1053"/>
      <c r="C113" s="1048" t="s">
        <v>457</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2938160</v>
      </c>
      <c r="AB113" s="1032"/>
      <c r="AC113" s="1032"/>
      <c r="AD113" s="1032"/>
      <c r="AE113" s="1033"/>
      <c r="AF113" s="1034">
        <v>2819304</v>
      </c>
      <c r="AG113" s="1032"/>
      <c r="AH113" s="1032"/>
      <c r="AI113" s="1032"/>
      <c r="AJ113" s="1033"/>
      <c r="AK113" s="1034">
        <v>2850968</v>
      </c>
      <c r="AL113" s="1032"/>
      <c r="AM113" s="1032"/>
      <c r="AN113" s="1032"/>
      <c r="AO113" s="1033"/>
      <c r="AP113" s="1035">
        <v>4.7</v>
      </c>
      <c r="AQ113" s="1036"/>
      <c r="AR113" s="1036"/>
      <c r="AS113" s="1036"/>
      <c r="AT113" s="1037"/>
      <c r="AU113" s="998"/>
      <c r="AV113" s="999"/>
      <c r="AW113" s="999"/>
      <c r="AX113" s="999"/>
      <c r="AY113" s="999"/>
      <c r="AZ113" s="1047" t="s">
        <v>458</v>
      </c>
      <c r="BA113" s="1048"/>
      <c r="BB113" s="1048"/>
      <c r="BC113" s="1048"/>
      <c r="BD113" s="1048"/>
      <c r="BE113" s="1048"/>
      <c r="BF113" s="1048"/>
      <c r="BG113" s="1048"/>
      <c r="BH113" s="1048"/>
      <c r="BI113" s="1048"/>
      <c r="BJ113" s="1048"/>
      <c r="BK113" s="1048"/>
      <c r="BL113" s="1048"/>
      <c r="BM113" s="1048"/>
      <c r="BN113" s="1048"/>
      <c r="BO113" s="1048"/>
      <c r="BP113" s="1049"/>
      <c r="BQ113" s="1017">
        <v>1637445</v>
      </c>
      <c r="BR113" s="1018"/>
      <c r="BS113" s="1018"/>
      <c r="BT113" s="1018"/>
      <c r="BU113" s="1018"/>
      <c r="BV113" s="1018">
        <v>1281739</v>
      </c>
      <c r="BW113" s="1018"/>
      <c r="BX113" s="1018"/>
      <c r="BY113" s="1018"/>
      <c r="BZ113" s="1018"/>
      <c r="CA113" s="1018">
        <v>1024398</v>
      </c>
      <c r="CB113" s="1018"/>
      <c r="CC113" s="1018"/>
      <c r="CD113" s="1018"/>
      <c r="CE113" s="1018"/>
      <c r="CF113" s="1012">
        <v>1.7</v>
      </c>
      <c r="CG113" s="1013"/>
      <c r="CH113" s="1013"/>
      <c r="CI113" s="1013"/>
      <c r="CJ113" s="1013"/>
      <c r="CK113" s="1043"/>
      <c r="CL113" s="1044"/>
      <c r="CM113" s="1014" t="s">
        <v>459</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449</v>
      </c>
      <c r="DH113" s="1057"/>
      <c r="DI113" s="1057"/>
      <c r="DJ113" s="1057"/>
      <c r="DK113" s="1058"/>
      <c r="DL113" s="1059" t="s">
        <v>251</v>
      </c>
      <c r="DM113" s="1057"/>
      <c r="DN113" s="1057"/>
      <c r="DO113" s="1057"/>
      <c r="DP113" s="1058"/>
      <c r="DQ113" s="1059" t="s">
        <v>251</v>
      </c>
      <c r="DR113" s="1057"/>
      <c r="DS113" s="1057"/>
      <c r="DT113" s="1057"/>
      <c r="DU113" s="1058"/>
      <c r="DV113" s="1060" t="s">
        <v>251</v>
      </c>
      <c r="DW113" s="1061"/>
      <c r="DX113" s="1061"/>
      <c r="DY113" s="1061"/>
      <c r="DZ113" s="1062"/>
    </row>
    <row r="114" spans="1:130" s="248" customFormat="1" ht="26.25" customHeight="1" x14ac:dyDescent="0.25">
      <c r="A114" s="1052"/>
      <c r="B114" s="1053"/>
      <c r="C114" s="1048" t="s">
        <v>460</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t="s">
        <v>251</v>
      </c>
      <c r="AB114" s="1057"/>
      <c r="AC114" s="1057"/>
      <c r="AD114" s="1057"/>
      <c r="AE114" s="1058"/>
      <c r="AF114" s="1059" t="s">
        <v>251</v>
      </c>
      <c r="AG114" s="1057"/>
      <c r="AH114" s="1057"/>
      <c r="AI114" s="1057"/>
      <c r="AJ114" s="1058"/>
      <c r="AK114" s="1059" t="s">
        <v>400</v>
      </c>
      <c r="AL114" s="1057"/>
      <c r="AM114" s="1057"/>
      <c r="AN114" s="1057"/>
      <c r="AO114" s="1058"/>
      <c r="AP114" s="1060" t="s">
        <v>449</v>
      </c>
      <c r="AQ114" s="1061"/>
      <c r="AR114" s="1061"/>
      <c r="AS114" s="1061"/>
      <c r="AT114" s="1062"/>
      <c r="AU114" s="998"/>
      <c r="AV114" s="999"/>
      <c r="AW114" s="999"/>
      <c r="AX114" s="999"/>
      <c r="AY114" s="999"/>
      <c r="AZ114" s="1047" t="s">
        <v>461</v>
      </c>
      <c r="BA114" s="1048"/>
      <c r="BB114" s="1048"/>
      <c r="BC114" s="1048"/>
      <c r="BD114" s="1048"/>
      <c r="BE114" s="1048"/>
      <c r="BF114" s="1048"/>
      <c r="BG114" s="1048"/>
      <c r="BH114" s="1048"/>
      <c r="BI114" s="1048"/>
      <c r="BJ114" s="1048"/>
      <c r="BK114" s="1048"/>
      <c r="BL114" s="1048"/>
      <c r="BM114" s="1048"/>
      <c r="BN114" s="1048"/>
      <c r="BO114" s="1048"/>
      <c r="BP114" s="1049"/>
      <c r="BQ114" s="1017">
        <v>16336521</v>
      </c>
      <c r="BR114" s="1018"/>
      <c r="BS114" s="1018"/>
      <c r="BT114" s="1018"/>
      <c r="BU114" s="1018"/>
      <c r="BV114" s="1018">
        <v>16292527</v>
      </c>
      <c r="BW114" s="1018"/>
      <c r="BX114" s="1018"/>
      <c r="BY114" s="1018"/>
      <c r="BZ114" s="1018"/>
      <c r="CA114" s="1018">
        <v>15575561</v>
      </c>
      <c r="CB114" s="1018"/>
      <c r="CC114" s="1018"/>
      <c r="CD114" s="1018"/>
      <c r="CE114" s="1018"/>
      <c r="CF114" s="1012">
        <v>25.9</v>
      </c>
      <c r="CG114" s="1013"/>
      <c r="CH114" s="1013"/>
      <c r="CI114" s="1013"/>
      <c r="CJ114" s="1013"/>
      <c r="CK114" s="1043"/>
      <c r="CL114" s="1044"/>
      <c r="CM114" s="1014" t="s">
        <v>462</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449</v>
      </c>
      <c r="DH114" s="1057"/>
      <c r="DI114" s="1057"/>
      <c r="DJ114" s="1057"/>
      <c r="DK114" s="1058"/>
      <c r="DL114" s="1059" t="s">
        <v>251</v>
      </c>
      <c r="DM114" s="1057"/>
      <c r="DN114" s="1057"/>
      <c r="DO114" s="1057"/>
      <c r="DP114" s="1058"/>
      <c r="DQ114" s="1059" t="s">
        <v>449</v>
      </c>
      <c r="DR114" s="1057"/>
      <c r="DS114" s="1057"/>
      <c r="DT114" s="1057"/>
      <c r="DU114" s="1058"/>
      <c r="DV114" s="1060" t="s">
        <v>449</v>
      </c>
      <c r="DW114" s="1061"/>
      <c r="DX114" s="1061"/>
      <c r="DY114" s="1061"/>
      <c r="DZ114" s="1062"/>
    </row>
    <row r="115" spans="1:130" s="248" customFormat="1" ht="26.25" customHeight="1" x14ac:dyDescent="0.25">
      <c r="A115" s="1052"/>
      <c r="B115" s="1053"/>
      <c r="C115" s="1048" t="s">
        <v>463</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243857</v>
      </c>
      <c r="AB115" s="1032"/>
      <c r="AC115" s="1032"/>
      <c r="AD115" s="1032"/>
      <c r="AE115" s="1033"/>
      <c r="AF115" s="1034">
        <v>204874</v>
      </c>
      <c r="AG115" s="1032"/>
      <c r="AH115" s="1032"/>
      <c r="AI115" s="1032"/>
      <c r="AJ115" s="1033"/>
      <c r="AK115" s="1034">
        <v>246196</v>
      </c>
      <c r="AL115" s="1032"/>
      <c r="AM115" s="1032"/>
      <c r="AN115" s="1032"/>
      <c r="AO115" s="1033"/>
      <c r="AP115" s="1035">
        <v>0.4</v>
      </c>
      <c r="AQ115" s="1036"/>
      <c r="AR115" s="1036"/>
      <c r="AS115" s="1036"/>
      <c r="AT115" s="1037"/>
      <c r="AU115" s="998"/>
      <c r="AV115" s="999"/>
      <c r="AW115" s="999"/>
      <c r="AX115" s="999"/>
      <c r="AY115" s="999"/>
      <c r="AZ115" s="1047" t="s">
        <v>464</v>
      </c>
      <c r="BA115" s="1048"/>
      <c r="BB115" s="1048"/>
      <c r="BC115" s="1048"/>
      <c r="BD115" s="1048"/>
      <c r="BE115" s="1048"/>
      <c r="BF115" s="1048"/>
      <c r="BG115" s="1048"/>
      <c r="BH115" s="1048"/>
      <c r="BI115" s="1048"/>
      <c r="BJ115" s="1048"/>
      <c r="BK115" s="1048"/>
      <c r="BL115" s="1048"/>
      <c r="BM115" s="1048"/>
      <c r="BN115" s="1048"/>
      <c r="BO115" s="1048"/>
      <c r="BP115" s="1049"/>
      <c r="BQ115" s="1017">
        <v>1481872</v>
      </c>
      <c r="BR115" s="1018"/>
      <c r="BS115" s="1018"/>
      <c r="BT115" s="1018"/>
      <c r="BU115" s="1018"/>
      <c r="BV115" s="1018">
        <v>1383829</v>
      </c>
      <c r="BW115" s="1018"/>
      <c r="BX115" s="1018"/>
      <c r="BY115" s="1018"/>
      <c r="BZ115" s="1018"/>
      <c r="CA115" s="1018">
        <v>1275277</v>
      </c>
      <c r="CB115" s="1018"/>
      <c r="CC115" s="1018"/>
      <c r="CD115" s="1018"/>
      <c r="CE115" s="1018"/>
      <c r="CF115" s="1012">
        <v>2.1</v>
      </c>
      <c r="CG115" s="1013"/>
      <c r="CH115" s="1013"/>
      <c r="CI115" s="1013"/>
      <c r="CJ115" s="1013"/>
      <c r="CK115" s="1043"/>
      <c r="CL115" s="1044"/>
      <c r="CM115" s="1047" t="s">
        <v>465</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v>253995</v>
      </c>
      <c r="DH115" s="1057"/>
      <c r="DI115" s="1057"/>
      <c r="DJ115" s="1057"/>
      <c r="DK115" s="1058"/>
      <c r="DL115" s="1059">
        <v>253995</v>
      </c>
      <c r="DM115" s="1057"/>
      <c r="DN115" s="1057"/>
      <c r="DO115" s="1057"/>
      <c r="DP115" s="1058"/>
      <c r="DQ115" s="1059">
        <v>253995</v>
      </c>
      <c r="DR115" s="1057"/>
      <c r="DS115" s="1057"/>
      <c r="DT115" s="1057"/>
      <c r="DU115" s="1058"/>
      <c r="DV115" s="1060">
        <v>0.4</v>
      </c>
      <c r="DW115" s="1061"/>
      <c r="DX115" s="1061"/>
      <c r="DY115" s="1061"/>
      <c r="DZ115" s="1062"/>
    </row>
    <row r="116" spans="1:130" s="248" customFormat="1" ht="26.25" customHeight="1" x14ac:dyDescent="0.25">
      <c r="A116" s="1054"/>
      <c r="B116" s="1055"/>
      <c r="C116" s="1063" t="s">
        <v>466</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v>1151</v>
      </c>
      <c r="AB116" s="1057"/>
      <c r="AC116" s="1057"/>
      <c r="AD116" s="1057"/>
      <c r="AE116" s="1058"/>
      <c r="AF116" s="1059" t="s">
        <v>449</v>
      </c>
      <c r="AG116" s="1057"/>
      <c r="AH116" s="1057"/>
      <c r="AI116" s="1057"/>
      <c r="AJ116" s="1058"/>
      <c r="AK116" s="1059" t="s">
        <v>251</v>
      </c>
      <c r="AL116" s="1057"/>
      <c r="AM116" s="1057"/>
      <c r="AN116" s="1057"/>
      <c r="AO116" s="1058"/>
      <c r="AP116" s="1060" t="s">
        <v>449</v>
      </c>
      <c r="AQ116" s="1061"/>
      <c r="AR116" s="1061"/>
      <c r="AS116" s="1061"/>
      <c r="AT116" s="1062"/>
      <c r="AU116" s="998"/>
      <c r="AV116" s="999"/>
      <c r="AW116" s="999"/>
      <c r="AX116" s="999"/>
      <c r="AY116" s="999"/>
      <c r="AZ116" s="1065" t="s">
        <v>467</v>
      </c>
      <c r="BA116" s="1066"/>
      <c r="BB116" s="1066"/>
      <c r="BC116" s="1066"/>
      <c r="BD116" s="1066"/>
      <c r="BE116" s="1066"/>
      <c r="BF116" s="1066"/>
      <c r="BG116" s="1066"/>
      <c r="BH116" s="1066"/>
      <c r="BI116" s="1066"/>
      <c r="BJ116" s="1066"/>
      <c r="BK116" s="1066"/>
      <c r="BL116" s="1066"/>
      <c r="BM116" s="1066"/>
      <c r="BN116" s="1066"/>
      <c r="BO116" s="1066"/>
      <c r="BP116" s="1067"/>
      <c r="BQ116" s="1017" t="s">
        <v>251</v>
      </c>
      <c r="BR116" s="1018"/>
      <c r="BS116" s="1018"/>
      <c r="BT116" s="1018"/>
      <c r="BU116" s="1018"/>
      <c r="BV116" s="1018" t="s">
        <v>449</v>
      </c>
      <c r="BW116" s="1018"/>
      <c r="BX116" s="1018"/>
      <c r="BY116" s="1018"/>
      <c r="BZ116" s="1018"/>
      <c r="CA116" s="1018" t="s">
        <v>449</v>
      </c>
      <c r="CB116" s="1018"/>
      <c r="CC116" s="1018"/>
      <c r="CD116" s="1018"/>
      <c r="CE116" s="1018"/>
      <c r="CF116" s="1012" t="s">
        <v>251</v>
      </c>
      <c r="CG116" s="1013"/>
      <c r="CH116" s="1013"/>
      <c r="CI116" s="1013"/>
      <c r="CJ116" s="1013"/>
      <c r="CK116" s="1043"/>
      <c r="CL116" s="1044"/>
      <c r="CM116" s="1014" t="s">
        <v>468</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v>1079452</v>
      </c>
      <c r="DH116" s="1057"/>
      <c r="DI116" s="1057"/>
      <c r="DJ116" s="1057"/>
      <c r="DK116" s="1058"/>
      <c r="DL116" s="1059">
        <v>972794</v>
      </c>
      <c r="DM116" s="1057"/>
      <c r="DN116" s="1057"/>
      <c r="DO116" s="1057"/>
      <c r="DP116" s="1058"/>
      <c r="DQ116" s="1059">
        <v>860846</v>
      </c>
      <c r="DR116" s="1057"/>
      <c r="DS116" s="1057"/>
      <c r="DT116" s="1057"/>
      <c r="DU116" s="1058"/>
      <c r="DV116" s="1060">
        <v>1.4</v>
      </c>
      <c r="DW116" s="1061"/>
      <c r="DX116" s="1061"/>
      <c r="DY116" s="1061"/>
      <c r="DZ116" s="1062"/>
    </row>
    <row r="117" spans="1:130" s="248" customFormat="1" ht="26.25" customHeight="1" x14ac:dyDescent="0.25">
      <c r="A117" s="1002" t="s">
        <v>191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469</v>
      </c>
      <c r="Z117" s="984"/>
      <c r="AA117" s="1074">
        <v>18863285</v>
      </c>
      <c r="AB117" s="1075"/>
      <c r="AC117" s="1075"/>
      <c r="AD117" s="1075"/>
      <c r="AE117" s="1076"/>
      <c r="AF117" s="1077">
        <v>16179973</v>
      </c>
      <c r="AG117" s="1075"/>
      <c r="AH117" s="1075"/>
      <c r="AI117" s="1075"/>
      <c r="AJ117" s="1076"/>
      <c r="AK117" s="1077">
        <v>16026023</v>
      </c>
      <c r="AL117" s="1075"/>
      <c r="AM117" s="1075"/>
      <c r="AN117" s="1075"/>
      <c r="AO117" s="1076"/>
      <c r="AP117" s="1078"/>
      <c r="AQ117" s="1079"/>
      <c r="AR117" s="1079"/>
      <c r="AS117" s="1079"/>
      <c r="AT117" s="1080"/>
      <c r="AU117" s="998"/>
      <c r="AV117" s="999"/>
      <c r="AW117" s="999"/>
      <c r="AX117" s="999"/>
      <c r="AY117" s="999"/>
      <c r="AZ117" s="1065" t="s">
        <v>470</v>
      </c>
      <c r="BA117" s="1066"/>
      <c r="BB117" s="1066"/>
      <c r="BC117" s="1066"/>
      <c r="BD117" s="1066"/>
      <c r="BE117" s="1066"/>
      <c r="BF117" s="1066"/>
      <c r="BG117" s="1066"/>
      <c r="BH117" s="1066"/>
      <c r="BI117" s="1066"/>
      <c r="BJ117" s="1066"/>
      <c r="BK117" s="1066"/>
      <c r="BL117" s="1066"/>
      <c r="BM117" s="1066"/>
      <c r="BN117" s="1066"/>
      <c r="BO117" s="1066"/>
      <c r="BP117" s="1067"/>
      <c r="BQ117" s="1017" t="s">
        <v>188</v>
      </c>
      <c r="BR117" s="1018"/>
      <c r="BS117" s="1018"/>
      <c r="BT117" s="1018"/>
      <c r="BU117" s="1018"/>
      <c r="BV117" s="1018" t="s">
        <v>188</v>
      </c>
      <c r="BW117" s="1018"/>
      <c r="BX117" s="1018"/>
      <c r="BY117" s="1018"/>
      <c r="BZ117" s="1018"/>
      <c r="CA117" s="1018" t="s">
        <v>188</v>
      </c>
      <c r="CB117" s="1018"/>
      <c r="CC117" s="1018"/>
      <c r="CD117" s="1018"/>
      <c r="CE117" s="1018"/>
      <c r="CF117" s="1012" t="s">
        <v>188</v>
      </c>
      <c r="CG117" s="1013"/>
      <c r="CH117" s="1013"/>
      <c r="CI117" s="1013"/>
      <c r="CJ117" s="1013"/>
      <c r="CK117" s="1043"/>
      <c r="CL117" s="1044"/>
      <c r="CM117" s="1014" t="s">
        <v>471</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188</v>
      </c>
      <c r="DH117" s="1057"/>
      <c r="DI117" s="1057"/>
      <c r="DJ117" s="1057"/>
      <c r="DK117" s="1058"/>
      <c r="DL117" s="1059" t="s">
        <v>188</v>
      </c>
      <c r="DM117" s="1057"/>
      <c r="DN117" s="1057"/>
      <c r="DO117" s="1057"/>
      <c r="DP117" s="1058"/>
      <c r="DQ117" s="1059" t="s">
        <v>188</v>
      </c>
      <c r="DR117" s="1057"/>
      <c r="DS117" s="1057"/>
      <c r="DT117" s="1057"/>
      <c r="DU117" s="1058"/>
      <c r="DV117" s="1060" t="s">
        <v>188</v>
      </c>
      <c r="DW117" s="1061"/>
      <c r="DX117" s="1061"/>
      <c r="DY117" s="1061"/>
      <c r="DZ117" s="1062"/>
    </row>
    <row r="118" spans="1:130" s="248" customFormat="1" ht="26.25" customHeight="1" x14ac:dyDescent="0.25">
      <c r="A118" s="1002" t="s">
        <v>444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441</v>
      </c>
      <c r="AB118" s="983"/>
      <c r="AC118" s="983"/>
      <c r="AD118" s="983"/>
      <c r="AE118" s="984"/>
      <c r="AF118" s="982" t="s">
        <v>442</v>
      </c>
      <c r="AG118" s="983"/>
      <c r="AH118" s="983"/>
      <c r="AI118" s="983"/>
      <c r="AJ118" s="984"/>
      <c r="AK118" s="982" t="s">
        <v>314</v>
      </c>
      <c r="AL118" s="983"/>
      <c r="AM118" s="983"/>
      <c r="AN118" s="983"/>
      <c r="AO118" s="984"/>
      <c r="AP118" s="1069" t="s">
        <v>443</v>
      </c>
      <c r="AQ118" s="1070"/>
      <c r="AR118" s="1070"/>
      <c r="AS118" s="1070"/>
      <c r="AT118" s="1071"/>
      <c r="AU118" s="998"/>
      <c r="AV118" s="999"/>
      <c r="AW118" s="999"/>
      <c r="AX118" s="999"/>
      <c r="AY118" s="999"/>
      <c r="AZ118" s="1072" t="s">
        <v>472</v>
      </c>
      <c r="BA118" s="1063"/>
      <c r="BB118" s="1063"/>
      <c r="BC118" s="1063"/>
      <c r="BD118" s="1063"/>
      <c r="BE118" s="1063"/>
      <c r="BF118" s="1063"/>
      <c r="BG118" s="1063"/>
      <c r="BH118" s="1063"/>
      <c r="BI118" s="1063"/>
      <c r="BJ118" s="1063"/>
      <c r="BK118" s="1063"/>
      <c r="BL118" s="1063"/>
      <c r="BM118" s="1063"/>
      <c r="BN118" s="1063"/>
      <c r="BO118" s="1063"/>
      <c r="BP118" s="1064"/>
      <c r="BQ118" s="1095" t="s">
        <v>473</v>
      </c>
      <c r="BR118" s="1096"/>
      <c r="BS118" s="1096"/>
      <c r="BT118" s="1096"/>
      <c r="BU118" s="1096"/>
      <c r="BV118" s="1096" t="s">
        <v>474</v>
      </c>
      <c r="BW118" s="1096"/>
      <c r="BX118" s="1096"/>
      <c r="BY118" s="1096"/>
      <c r="BZ118" s="1096"/>
      <c r="CA118" s="1096" t="s">
        <v>475</v>
      </c>
      <c r="CB118" s="1096"/>
      <c r="CC118" s="1096"/>
      <c r="CD118" s="1096"/>
      <c r="CE118" s="1096"/>
      <c r="CF118" s="1012" t="s">
        <v>251</v>
      </c>
      <c r="CG118" s="1013"/>
      <c r="CH118" s="1013"/>
      <c r="CI118" s="1013"/>
      <c r="CJ118" s="1013"/>
      <c r="CK118" s="1043"/>
      <c r="CL118" s="1044"/>
      <c r="CM118" s="1014" t="s">
        <v>476</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473</v>
      </c>
      <c r="DH118" s="1057"/>
      <c r="DI118" s="1057"/>
      <c r="DJ118" s="1057"/>
      <c r="DK118" s="1058"/>
      <c r="DL118" s="1059" t="s">
        <v>473</v>
      </c>
      <c r="DM118" s="1057"/>
      <c r="DN118" s="1057"/>
      <c r="DO118" s="1057"/>
      <c r="DP118" s="1058"/>
      <c r="DQ118" s="1059" t="s">
        <v>188</v>
      </c>
      <c r="DR118" s="1057"/>
      <c r="DS118" s="1057"/>
      <c r="DT118" s="1057"/>
      <c r="DU118" s="1058"/>
      <c r="DV118" s="1060" t="s">
        <v>473</v>
      </c>
      <c r="DW118" s="1061"/>
      <c r="DX118" s="1061"/>
      <c r="DY118" s="1061"/>
      <c r="DZ118" s="1062"/>
    </row>
    <row r="119" spans="1:130" s="248" customFormat="1" ht="26.25" customHeight="1" x14ac:dyDescent="0.25">
      <c r="A119" s="1156" t="s">
        <v>447</v>
      </c>
      <c r="B119" s="1042"/>
      <c r="C119" s="1021" t="s">
        <v>448</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473</v>
      </c>
      <c r="AB119" s="990"/>
      <c r="AC119" s="990"/>
      <c r="AD119" s="990"/>
      <c r="AE119" s="991"/>
      <c r="AF119" s="992" t="s">
        <v>188</v>
      </c>
      <c r="AG119" s="990"/>
      <c r="AH119" s="990"/>
      <c r="AI119" s="990"/>
      <c r="AJ119" s="991"/>
      <c r="AK119" s="992" t="s">
        <v>477</v>
      </c>
      <c r="AL119" s="990"/>
      <c r="AM119" s="990"/>
      <c r="AN119" s="990"/>
      <c r="AO119" s="991"/>
      <c r="AP119" s="993" t="s">
        <v>474</v>
      </c>
      <c r="AQ119" s="994"/>
      <c r="AR119" s="994"/>
      <c r="AS119" s="994"/>
      <c r="AT119" s="995"/>
      <c r="AU119" s="1000"/>
      <c r="AV119" s="1001"/>
      <c r="AW119" s="1001"/>
      <c r="AX119" s="1001"/>
      <c r="AY119" s="1001"/>
      <c r="AZ119" s="279" t="s">
        <v>191</v>
      </c>
      <c r="BA119" s="279"/>
      <c r="BB119" s="279"/>
      <c r="BC119" s="279"/>
      <c r="BD119" s="279"/>
      <c r="BE119" s="279"/>
      <c r="BF119" s="279"/>
      <c r="BG119" s="279"/>
      <c r="BH119" s="279"/>
      <c r="BI119" s="279"/>
      <c r="BJ119" s="279"/>
      <c r="BK119" s="279"/>
      <c r="BL119" s="279"/>
      <c r="BM119" s="279"/>
      <c r="BN119" s="279"/>
      <c r="BO119" s="1073" t="s">
        <v>478</v>
      </c>
      <c r="BP119" s="1104"/>
      <c r="BQ119" s="1095">
        <v>185627936</v>
      </c>
      <c r="BR119" s="1096"/>
      <c r="BS119" s="1096"/>
      <c r="BT119" s="1096"/>
      <c r="BU119" s="1096"/>
      <c r="BV119" s="1096">
        <v>185537337</v>
      </c>
      <c r="BW119" s="1096"/>
      <c r="BX119" s="1096"/>
      <c r="BY119" s="1096"/>
      <c r="BZ119" s="1096"/>
      <c r="CA119" s="1096">
        <v>182096020</v>
      </c>
      <c r="CB119" s="1096"/>
      <c r="CC119" s="1096"/>
      <c r="CD119" s="1096"/>
      <c r="CE119" s="1096"/>
      <c r="CF119" s="1097"/>
      <c r="CG119" s="1098"/>
      <c r="CH119" s="1098"/>
      <c r="CI119" s="1098"/>
      <c r="CJ119" s="1099"/>
      <c r="CK119" s="1045"/>
      <c r="CL119" s="1046"/>
      <c r="CM119" s="1100" t="s">
        <v>479</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475</v>
      </c>
      <c r="DH119" s="1082"/>
      <c r="DI119" s="1082"/>
      <c r="DJ119" s="1082"/>
      <c r="DK119" s="1083"/>
      <c r="DL119" s="1081" t="s">
        <v>477</v>
      </c>
      <c r="DM119" s="1082"/>
      <c r="DN119" s="1082"/>
      <c r="DO119" s="1082"/>
      <c r="DP119" s="1083"/>
      <c r="DQ119" s="1081" t="s">
        <v>473</v>
      </c>
      <c r="DR119" s="1082"/>
      <c r="DS119" s="1082"/>
      <c r="DT119" s="1082"/>
      <c r="DU119" s="1083"/>
      <c r="DV119" s="1084" t="s">
        <v>188</v>
      </c>
      <c r="DW119" s="1085"/>
      <c r="DX119" s="1085"/>
      <c r="DY119" s="1085"/>
      <c r="DZ119" s="1086"/>
    </row>
    <row r="120" spans="1:130" s="248" customFormat="1" ht="26.25" customHeight="1" x14ac:dyDescent="0.25">
      <c r="A120" s="1157"/>
      <c r="B120" s="1044"/>
      <c r="C120" s="1014" t="s">
        <v>452</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251</v>
      </c>
      <c r="AB120" s="1057"/>
      <c r="AC120" s="1057"/>
      <c r="AD120" s="1057"/>
      <c r="AE120" s="1058"/>
      <c r="AF120" s="1059" t="s">
        <v>473</v>
      </c>
      <c r="AG120" s="1057"/>
      <c r="AH120" s="1057"/>
      <c r="AI120" s="1057"/>
      <c r="AJ120" s="1058"/>
      <c r="AK120" s="1059" t="s">
        <v>251</v>
      </c>
      <c r="AL120" s="1057"/>
      <c r="AM120" s="1057"/>
      <c r="AN120" s="1057"/>
      <c r="AO120" s="1058"/>
      <c r="AP120" s="1060" t="s">
        <v>473</v>
      </c>
      <c r="AQ120" s="1061"/>
      <c r="AR120" s="1061"/>
      <c r="AS120" s="1061"/>
      <c r="AT120" s="1062"/>
      <c r="AU120" s="1087" t="s">
        <v>480</v>
      </c>
      <c r="AV120" s="1088"/>
      <c r="AW120" s="1088"/>
      <c r="AX120" s="1088"/>
      <c r="AY120" s="1089"/>
      <c r="AZ120" s="1038" t="s">
        <v>481</v>
      </c>
      <c r="BA120" s="987"/>
      <c r="BB120" s="987"/>
      <c r="BC120" s="987"/>
      <c r="BD120" s="987"/>
      <c r="BE120" s="987"/>
      <c r="BF120" s="987"/>
      <c r="BG120" s="987"/>
      <c r="BH120" s="987"/>
      <c r="BI120" s="987"/>
      <c r="BJ120" s="987"/>
      <c r="BK120" s="987"/>
      <c r="BL120" s="987"/>
      <c r="BM120" s="987"/>
      <c r="BN120" s="987"/>
      <c r="BO120" s="987"/>
      <c r="BP120" s="988"/>
      <c r="BQ120" s="1024">
        <v>10099836</v>
      </c>
      <c r="BR120" s="1025"/>
      <c r="BS120" s="1025"/>
      <c r="BT120" s="1025"/>
      <c r="BU120" s="1025"/>
      <c r="BV120" s="1025">
        <v>11612803</v>
      </c>
      <c r="BW120" s="1025"/>
      <c r="BX120" s="1025"/>
      <c r="BY120" s="1025"/>
      <c r="BZ120" s="1025"/>
      <c r="CA120" s="1025">
        <v>14186654</v>
      </c>
      <c r="CB120" s="1025"/>
      <c r="CC120" s="1025"/>
      <c r="CD120" s="1025"/>
      <c r="CE120" s="1025"/>
      <c r="CF120" s="1039">
        <v>23.6</v>
      </c>
      <c r="CG120" s="1040"/>
      <c r="CH120" s="1040"/>
      <c r="CI120" s="1040"/>
      <c r="CJ120" s="1040"/>
      <c r="CK120" s="1105" t="s">
        <v>482</v>
      </c>
      <c r="CL120" s="1106"/>
      <c r="CM120" s="1106"/>
      <c r="CN120" s="1106"/>
      <c r="CO120" s="1107"/>
      <c r="CP120" s="1113" t="s">
        <v>483</v>
      </c>
      <c r="CQ120" s="1114"/>
      <c r="CR120" s="1114"/>
      <c r="CS120" s="1114"/>
      <c r="CT120" s="1114"/>
      <c r="CU120" s="1114"/>
      <c r="CV120" s="1114"/>
      <c r="CW120" s="1114"/>
      <c r="CX120" s="1114"/>
      <c r="CY120" s="1114"/>
      <c r="CZ120" s="1114"/>
      <c r="DA120" s="1114"/>
      <c r="DB120" s="1114"/>
      <c r="DC120" s="1114"/>
      <c r="DD120" s="1114"/>
      <c r="DE120" s="1114"/>
      <c r="DF120" s="1115"/>
      <c r="DG120" s="1024">
        <v>15473805</v>
      </c>
      <c r="DH120" s="1025"/>
      <c r="DI120" s="1025"/>
      <c r="DJ120" s="1025"/>
      <c r="DK120" s="1025"/>
      <c r="DL120" s="1025">
        <v>15535552</v>
      </c>
      <c r="DM120" s="1025"/>
      <c r="DN120" s="1025"/>
      <c r="DO120" s="1025"/>
      <c r="DP120" s="1025"/>
      <c r="DQ120" s="1025">
        <v>15831555</v>
      </c>
      <c r="DR120" s="1025"/>
      <c r="DS120" s="1025"/>
      <c r="DT120" s="1025"/>
      <c r="DU120" s="1025"/>
      <c r="DV120" s="1026">
        <v>26.3</v>
      </c>
      <c r="DW120" s="1026"/>
      <c r="DX120" s="1026"/>
      <c r="DY120" s="1026"/>
      <c r="DZ120" s="1027"/>
    </row>
    <row r="121" spans="1:130" s="248" customFormat="1" ht="26.25" customHeight="1" x14ac:dyDescent="0.25">
      <c r="A121" s="1157"/>
      <c r="B121" s="1044"/>
      <c r="C121" s="1065" t="s">
        <v>484</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473</v>
      </c>
      <c r="AB121" s="1057"/>
      <c r="AC121" s="1057"/>
      <c r="AD121" s="1057"/>
      <c r="AE121" s="1058"/>
      <c r="AF121" s="1059" t="s">
        <v>477</v>
      </c>
      <c r="AG121" s="1057"/>
      <c r="AH121" s="1057"/>
      <c r="AI121" s="1057"/>
      <c r="AJ121" s="1058"/>
      <c r="AK121" s="1059" t="s">
        <v>477</v>
      </c>
      <c r="AL121" s="1057"/>
      <c r="AM121" s="1057"/>
      <c r="AN121" s="1057"/>
      <c r="AO121" s="1058"/>
      <c r="AP121" s="1060" t="s">
        <v>251</v>
      </c>
      <c r="AQ121" s="1061"/>
      <c r="AR121" s="1061"/>
      <c r="AS121" s="1061"/>
      <c r="AT121" s="1062"/>
      <c r="AU121" s="1090"/>
      <c r="AV121" s="1091"/>
      <c r="AW121" s="1091"/>
      <c r="AX121" s="1091"/>
      <c r="AY121" s="1092"/>
      <c r="AZ121" s="1047" t="s">
        <v>485</v>
      </c>
      <c r="BA121" s="1048"/>
      <c r="BB121" s="1048"/>
      <c r="BC121" s="1048"/>
      <c r="BD121" s="1048"/>
      <c r="BE121" s="1048"/>
      <c r="BF121" s="1048"/>
      <c r="BG121" s="1048"/>
      <c r="BH121" s="1048"/>
      <c r="BI121" s="1048"/>
      <c r="BJ121" s="1048"/>
      <c r="BK121" s="1048"/>
      <c r="BL121" s="1048"/>
      <c r="BM121" s="1048"/>
      <c r="BN121" s="1048"/>
      <c r="BO121" s="1048"/>
      <c r="BP121" s="1049"/>
      <c r="BQ121" s="1017">
        <v>23178657</v>
      </c>
      <c r="BR121" s="1018"/>
      <c r="BS121" s="1018"/>
      <c r="BT121" s="1018"/>
      <c r="BU121" s="1018"/>
      <c r="BV121" s="1018">
        <v>24190494</v>
      </c>
      <c r="BW121" s="1018"/>
      <c r="BX121" s="1018"/>
      <c r="BY121" s="1018"/>
      <c r="BZ121" s="1018"/>
      <c r="CA121" s="1018">
        <v>24610359</v>
      </c>
      <c r="CB121" s="1018"/>
      <c r="CC121" s="1018"/>
      <c r="CD121" s="1018"/>
      <c r="CE121" s="1018"/>
      <c r="CF121" s="1012">
        <v>40.9</v>
      </c>
      <c r="CG121" s="1013"/>
      <c r="CH121" s="1013"/>
      <c r="CI121" s="1013"/>
      <c r="CJ121" s="1013"/>
      <c r="CK121" s="1108"/>
      <c r="CL121" s="1109"/>
      <c r="CM121" s="1109"/>
      <c r="CN121" s="1109"/>
      <c r="CO121" s="1110"/>
      <c r="CP121" s="1118" t="s">
        <v>486</v>
      </c>
      <c r="CQ121" s="1119"/>
      <c r="CR121" s="1119"/>
      <c r="CS121" s="1119"/>
      <c r="CT121" s="1119"/>
      <c r="CU121" s="1119"/>
      <c r="CV121" s="1119"/>
      <c r="CW121" s="1119"/>
      <c r="CX121" s="1119"/>
      <c r="CY121" s="1119"/>
      <c r="CZ121" s="1119"/>
      <c r="DA121" s="1119"/>
      <c r="DB121" s="1119"/>
      <c r="DC121" s="1119"/>
      <c r="DD121" s="1119"/>
      <c r="DE121" s="1119"/>
      <c r="DF121" s="1120"/>
      <c r="DG121" s="1017">
        <v>9577319</v>
      </c>
      <c r="DH121" s="1018"/>
      <c r="DI121" s="1018"/>
      <c r="DJ121" s="1018"/>
      <c r="DK121" s="1018"/>
      <c r="DL121" s="1018">
        <v>8399027</v>
      </c>
      <c r="DM121" s="1018"/>
      <c r="DN121" s="1018"/>
      <c r="DO121" s="1018"/>
      <c r="DP121" s="1018"/>
      <c r="DQ121" s="1018">
        <v>7545732</v>
      </c>
      <c r="DR121" s="1018"/>
      <c r="DS121" s="1018"/>
      <c r="DT121" s="1018"/>
      <c r="DU121" s="1018"/>
      <c r="DV121" s="1019">
        <v>12.5</v>
      </c>
      <c r="DW121" s="1019"/>
      <c r="DX121" s="1019"/>
      <c r="DY121" s="1019"/>
      <c r="DZ121" s="1020"/>
    </row>
    <row r="122" spans="1:130" s="248" customFormat="1" ht="26.25" customHeight="1" x14ac:dyDescent="0.25">
      <c r="A122" s="1157"/>
      <c r="B122" s="1044"/>
      <c r="C122" s="1014" t="s">
        <v>462</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477</v>
      </c>
      <c r="AB122" s="1057"/>
      <c r="AC122" s="1057"/>
      <c r="AD122" s="1057"/>
      <c r="AE122" s="1058"/>
      <c r="AF122" s="1059" t="s">
        <v>251</v>
      </c>
      <c r="AG122" s="1057"/>
      <c r="AH122" s="1057"/>
      <c r="AI122" s="1057"/>
      <c r="AJ122" s="1058"/>
      <c r="AK122" s="1059" t="s">
        <v>473</v>
      </c>
      <c r="AL122" s="1057"/>
      <c r="AM122" s="1057"/>
      <c r="AN122" s="1057"/>
      <c r="AO122" s="1058"/>
      <c r="AP122" s="1060" t="s">
        <v>477</v>
      </c>
      <c r="AQ122" s="1061"/>
      <c r="AR122" s="1061"/>
      <c r="AS122" s="1061"/>
      <c r="AT122" s="1062"/>
      <c r="AU122" s="1090"/>
      <c r="AV122" s="1091"/>
      <c r="AW122" s="1091"/>
      <c r="AX122" s="1091"/>
      <c r="AY122" s="1092"/>
      <c r="AZ122" s="1072" t="s">
        <v>487</v>
      </c>
      <c r="BA122" s="1063"/>
      <c r="BB122" s="1063"/>
      <c r="BC122" s="1063"/>
      <c r="BD122" s="1063"/>
      <c r="BE122" s="1063"/>
      <c r="BF122" s="1063"/>
      <c r="BG122" s="1063"/>
      <c r="BH122" s="1063"/>
      <c r="BI122" s="1063"/>
      <c r="BJ122" s="1063"/>
      <c r="BK122" s="1063"/>
      <c r="BL122" s="1063"/>
      <c r="BM122" s="1063"/>
      <c r="BN122" s="1063"/>
      <c r="BO122" s="1063"/>
      <c r="BP122" s="1064"/>
      <c r="BQ122" s="1095">
        <v>118446837</v>
      </c>
      <c r="BR122" s="1096"/>
      <c r="BS122" s="1096"/>
      <c r="BT122" s="1096"/>
      <c r="BU122" s="1096"/>
      <c r="BV122" s="1096">
        <v>118607109</v>
      </c>
      <c r="BW122" s="1096"/>
      <c r="BX122" s="1096"/>
      <c r="BY122" s="1096"/>
      <c r="BZ122" s="1096"/>
      <c r="CA122" s="1096">
        <v>115546899</v>
      </c>
      <c r="CB122" s="1096"/>
      <c r="CC122" s="1096"/>
      <c r="CD122" s="1096"/>
      <c r="CE122" s="1096"/>
      <c r="CF122" s="1116">
        <v>192.2</v>
      </c>
      <c r="CG122" s="1117"/>
      <c r="CH122" s="1117"/>
      <c r="CI122" s="1117"/>
      <c r="CJ122" s="1117"/>
      <c r="CK122" s="1108"/>
      <c r="CL122" s="1109"/>
      <c r="CM122" s="1109"/>
      <c r="CN122" s="1109"/>
      <c r="CO122" s="1110"/>
      <c r="CP122" s="1118" t="s">
        <v>488</v>
      </c>
      <c r="CQ122" s="1119"/>
      <c r="CR122" s="1119"/>
      <c r="CS122" s="1119"/>
      <c r="CT122" s="1119"/>
      <c r="CU122" s="1119"/>
      <c r="CV122" s="1119"/>
      <c r="CW122" s="1119"/>
      <c r="CX122" s="1119"/>
      <c r="CY122" s="1119"/>
      <c r="CZ122" s="1119"/>
      <c r="DA122" s="1119"/>
      <c r="DB122" s="1119"/>
      <c r="DC122" s="1119"/>
      <c r="DD122" s="1119"/>
      <c r="DE122" s="1119"/>
      <c r="DF122" s="1120"/>
      <c r="DG122" s="1017">
        <v>768893</v>
      </c>
      <c r="DH122" s="1018"/>
      <c r="DI122" s="1018"/>
      <c r="DJ122" s="1018"/>
      <c r="DK122" s="1018"/>
      <c r="DL122" s="1018">
        <v>639526</v>
      </c>
      <c r="DM122" s="1018"/>
      <c r="DN122" s="1018"/>
      <c r="DO122" s="1018"/>
      <c r="DP122" s="1018"/>
      <c r="DQ122" s="1018">
        <v>667592</v>
      </c>
      <c r="DR122" s="1018"/>
      <c r="DS122" s="1018"/>
      <c r="DT122" s="1018"/>
      <c r="DU122" s="1018"/>
      <c r="DV122" s="1019">
        <v>1.1000000000000001</v>
      </c>
      <c r="DW122" s="1019"/>
      <c r="DX122" s="1019"/>
      <c r="DY122" s="1019"/>
      <c r="DZ122" s="1020"/>
    </row>
    <row r="123" spans="1:130" s="248" customFormat="1" ht="26.25" customHeight="1" x14ac:dyDescent="0.25">
      <c r="A123" s="1157"/>
      <c r="B123" s="1044"/>
      <c r="C123" s="1014" t="s">
        <v>468</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474</v>
      </c>
      <c r="AB123" s="1057"/>
      <c r="AC123" s="1057"/>
      <c r="AD123" s="1057"/>
      <c r="AE123" s="1058"/>
      <c r="AF123" s="1059" t="s">
        <v>188</v>
      </c>
      <c r="AG123" s="1057"/>
      <c r="AH123" s="1057"/>
      <c r="AI123" s="1057"/>
      <c r="AJ123" s="1058"/>
      <c r="AK123" s="1059" t="s">
        <v>477</v>
      </c>
      <c r="AL123" s="1057"/>
      <c r="AM123" s="1057"/>
      <c r="AN123" s="1057"/>
      <c r="AO123" s="1058"/>
      <c r="AP123" s="1060" t="s">
        <v>251</v>
      </c>
      <c r="AQ123" s="1061"/>
      <c r="AR123" s="1061"/>
      <c r="AS123" s="1061"/>
      <c r="AT123" s="1062"/>
      <c r="AU123" s="1093"/>
      <c r="AV123" s="1094"/>
      <c r="AW123" s="1094"/>
      <c r="AX123" s="1094"/>
      <c r="AY123" s="1094"/>
      <c r="AZ123" s="279" t="s">
        <v>191</v>
      </c>
      <c r="BA123" s="279"/>
      <c r="BB123" s="279"/>
      <c r="BC123" s="279"/>
      <c r="BD123" s="279"/>
      <c r="BE123" s="279"/>
      <c r="BF123" s="279"/>
      <c r="BG123" s="279"/>
      <c r="BH123" s="279"/>
      <c r="BI123" s="279"/>
      <c r="BJ123" s="279"/>
      <c r="BK123" s="279"/>
      <c r="BL123" s="279"/>
      <c r="BM123" s="279"/>
      <c r="BN123" s="279"/>
      <c r="BO123" s="1073" t="s">
        <v>489</v>
      </c>
      <c r="BP123" s="1104"/>
      <c r="BQ123" s="1163">
        <v>151725330</v>
      </c>
      <c r="BR123" s="1164"/>
      <c r="BS123" s="1164"/>
      <c r="BT123" s="1164"/>
      <c r="BU123" s="1164"/>
      <c r="BV123" s="1164">
        <v>154410406</v>
      </c>
      <c r="BW123" s="1164"/>
      <c r="BX123" s="1164"/>
      <c r="BY123" s="1164"/>
      <c r="BZ123" s="1164"/>
      <c r="CA123" s="1164">
        <v>154343912</v>
      </c>
      <c r="CB123" s="1164"/>
      <c r="CC123" s="1164"/>
      <c r="CD123" s="1164"/>
      <c r="CE123" s="1164"/>
      <c r="CF123" s="1097"/>
      <c r="CG123" s="1098"/>
      <c r="CH123" s="1098"/>
      <c r="CI123" s="1098"/>
      <c r="CJ123" s="1099"/>
      <c r="CK123" s="1108"/>
      <c r="CL123" s="1109"/>
      <c r="CM123" s="1109"/>
      <c r="CN123" s="1109"/>
      <c r="CO123" s="1110"/>
      <c r="CP123" s="1118" t="s">
        <v>490</v>
      </c>
      <c r="CQ123" s="1119"/>
      <c r="CR123" s="1119"/>
      <c r="CS123" s="1119"/>
      <c r="CT123" s="1119"/>
      <c r="CU123" s="1119"/>
      <c r="CV123" s="1119"/>
      <c r="CW123" s="1119"/>
      <c r="CX123" s="1119"/>
      <c r="CY123" s="1119"/>
      <c r="CZ123" s="1119"/>
      <c r="DA123" s="1119"/>
      <c r="DB123" s="1119"/>
      <c r="DC123" s="1119"/>
      <c r="DD123" s="1119"/>
      <c r="DE123" s="1119"/>
      <c r="DF123" s="1120"/>
      <c r="DG123" s="1056">
        <v>469451</v>
      </c>
      <c r="DH123" s="1057"/>
      <c r="DI123" s="1057"/>
      <c r="DJ123" s="1057"/>
      <c r="DK123" s="1058"/>
      <c r="DL123" s="1059">
        <v>531428</v>
      </c>
      <c r="DM123" s="1057"/>
      <c r="DN123" s="1057"/>
      <c r="DO123" s="1057"/>
      <c r="DP123" s="1058"/>
      <c r="DQ123" s="1059">
        <v>567476</v>
      </c>
      <c r="DR123" s="1057"/>
      <c r="DS123" s="1057"/>
      <c r="DT123" s="1057"/>
      <c r="DU123" s="1058"/>
      <c r="DV123" s="1060">
        <v>0.9</v>
      </c>
      <c r="DW123" s="1061"/>
      <c r="DX123" s="1061"/>
      <c r="DY123" s="1061"/>
      <c r="DZ123" s="1062"/>
    </row>
    <row r="124" spans="1:130" s="248" customFormat="1" ht="26.25" customHeight="1" thickBot="1" x14ac:dyDescent="0.3">
      <c r="A124" s="1157"/>
      <c r="B124" s="1044"/>
      <c r="C124" s="1014" t="s">
        <v>471</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251</v>
      </c>
      <c r="AB124" s="1057"/>
      <c r="AC124" s="1057"/>
      <c r="AD124" s="1057"/>
      <c r="AE124" s="1058"/>
      <c r="AF124" s="1059" t="s">
        <v>188</v>
      </c>
      <c r="AG124" s="1057"/>
      <c r="AH124" s="1057"/>
      <c r="AI124" s="1057"/>
      <c r="AJ124" s="1058"/>
      <c r="AK124" s="1059" t="s">
        <v>473</v>
      </c>
      <c r="AL124" s="1057"/>
      <c r="AM124" s="1057"/>
      <c r="AN124" s="1057"/>
      <c r="AO124" s="1058"/>
      <c r="AP124" s="1060" t="s">
        <v>251</v>
      </c>
      <c r="AQ124" s="1061"/>
      <c r="AR124" s="1061"/>
      <c r="AS124" s="1061"/>
      <c r="AT124" s="1062"/>
      <c r="AU124" s="1159" t="s">
        <v>491</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v>57.2</v>
      </c>
      <c r="BR124" s="1126"/>
      <c r="BS124" s="1126"/>
      <c r="BT124" s="1126"/>
      <c r="BU124" s="1126"/>
      <c r="BV124" s="1126">
        <v>52.4</v>
      </c>
      <c r="BW124" s="1126"/>
      <c r="BX124" s="1126"/>
      <c r="BY124" s="1126"/>
      <c r="BZ124" s="1126"/>
      <c r="CA124" s="1126">
        <v>46.1</v>
      </c>
      <c r="CB124" s="1126"/>
      <c r="CC124" s="1126"/>
      <c r="CD124" s="1126"/>
      <c r="CE124" s="1126"/>
      <c r="CF124" s="1127"/>
      <c r="CG124" s="1128"/>
      <c r="CH124" s="1128"/>
      <c r="CI124" s="1128"/>
      <c r="CJ124" s="1129"/>
      <c r="CK124" s="1111"/>
      <c r="CL124" s="1111"/>
      <c r="CM124" s="1111"/>
      <c r="CN124" s="1111"/>
      <c r="CO124" s="1112"/>
      <c r="CP124" s="1118" t="s">
        <v>492</v>
      </c>
      <c r="CQ124" s="1119"/>
      <c r="CR124" s="1119"/>
      <c r="CS124" s="1119"/>
      <c r="CT124" s="1119"/>
      <c r="CU124" s="1119"/>
      <c r="CV124" s="1119"/>
      <c r="CW124" s="1119"/>
      <c r="CX124" s="1119"/>
      <c r="CY124" s="1119"/>
      <c r="CZ124" s="1119"/>
      <c r="DA124" s="1119"/>
      <c r="DB124" s="1119"/>
      <c r="DC124" s="1119"/>
      <c r="DD124" s="1119"/>
      <c r="DE124" s="1119"/>
      <c r="DF124" s="1120"/>
      <c r="DG124" s="1103">
        <v>249819</v>
      </c>
      <c r="DH124" s="1082"/>
      <c r="DI124" s="1082"/>
      <c r="DJ124" s="1082"/>
      <c r="DK124" s="1083"/>
      <c r="DL124" s="1081">
        <v>223266</v>
      </c>
      <c r="DM124" s="1082"/>
      <c r="DN124" s="1082"/>
      <c r="DO124" s="1082"/>
      <c r="DP124" s="1083"/>
      <c r="DQ124" s="1081">
        <v>189325</v>
      </c>
      <c r="DR124" s="1082"/>
      <c r="DS124" s="1082"/>
      <c r="DT124" s="1082"/>
      <c r="DU124" s="1083"/>
      <c r="DV124" s="1084">
        <v>0.3</v>
      </c>
      <c r="DW124" s="1085"/>
      <c r="DX124" s="1085"/>
      <c r="DY124" s="1085"/>
      <c r="DZ124" s="1086"/>
    </row>
    <row r="125" spans="1:130" s="248" customFormat="1" ht="26.25" customHeight="1" x14ac:dyDescent="0.25">
      <c r="A125" s="1157"/>
      <c r="B125" s="1044"/>
      <c r="C125" s="1014" t="s">
        <v>476</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477</v>
      </c>
      <c r="AB125" s="1057"/>
      <c r="AC125" s="1057"/>
      <c r="AD125" s="1057"/>
      <c r="AE125" s="1058"/>
      <c r="AF125" s="1059" t="s">
        <v>477</v>
      </c>
      <c r="AG125" s="1057"/>
      <c r="AH125" s="1057"/>
      <c r="AI125" s="1057"/>
      <c r="AJ125" s="1058"/>
      <c r="AK125" s="1059" t="s">
        <v>474</v>
      </c>
      <c r="AL125" s="1057"/>
      <c r="AM125" s="1057"/>
      <c r="AN125" s="1057"/>
      <c r="AO125" s="1058"/>
      <c r="AP125" s="1060" t="s">
        <v>251</v>
      </c>
      <c r="AQ125" s="1061"/>
      <c r="AR125" s="1061"/>
      <c r="AS125" s="1061"/>
      <c r="AT125" s="106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1" t="s">
        <v>493</v>
      </c>
      <c r="CL125" s="1106"/>
      <c r="CM125" s="1106"/>
      <c r="CN125" s="1106"/>
      <c r="CO125" s="1107"/>
      <c r="CP125" s="1038" t="s">
        <v>494</v>
      </c>
      <c r="CQ125" s="987"/>
      <c r="CR125" s="987"/>
      <c r="CS125" s="987"/>
      <c r="CT125" s="987"/>
      <c r="CU125" s="987"/>
      <c r="CV125" s="987"/>
      <c r="CW125" s="987"/>
      <c r="CX125" s="987"/>
      <c r="CY125" s="987"/>
      <c r="CZ125" s="987"/>
      <c r="DA125" s="987"/>
      <c r="DB125" s="987"/>
      <c r="DC125" s="987"/>
      <c r="DD125" s="987"/>
      <c r="DE125" s="987"/>
      <c r="DF125" s="988"/>
      <c r="DG125" s="1024" t="s">
        <v>251</v>
      </c>
      <c r="DH125" s="1025"/>
      <c r="DI125" s="1025"/>
      <c r="DJ125" s="1025"/>
      <c r="DK125" s="1025"/>
      <c r="DL125" s="1025" t="s">
        <v>477</v>
      </c>
      <c r="DM125" s="1025"/>
      <c r="DN125" s="1025"/>
      <c r="DO125" s="1025"/>
      <c r="DP125" s="1025"/>
      <c r="DQ125" s="1025" t="s">
        <v>473</v>
      </c>
      <c r="DR125" s="1025"/>
      <c r="DS125" s="1025"/>
      <c r="DT125" s="1025"/>
      <c r="DU125" s="1025"/>
      <c r="DV125" s="1026" t="s">
        <v>251</v>
      </c>
      <c r="DW125" s="1026"/>
      <c r="DX125" s="1026"/>
      <c r="DY125" s="1026"/>
      <c r="DZ125" s="1027"/>
    </row>
    <row r="126" spans="1:130" s="248" customFormat="1" ht="26.25" customHeight="1" thickBot="1" x14ac:dyDescent="0.3">
      <c r="A126" s="1157"/>
      <c r="B126" s="1044"/>
      <c r="C126" s="1014" t="s">
        <v>479</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v>243697</v>
      </c>
      <c r="AB126" s="1057"/>
      <c r="AC126" s="1057"/>
      <c r="AD126" s="1057"/>
      <c r="AE126" s="1058"/>
      <c r="AF126" s="1059">
        <v>204819</v>
      </c>
      <c r="AG126" s="1057"/>
      <c r="AH126" s="1057"/>
      <c r="AI126" s="1057"/>
      <c r="AJ126" s="1058"/>
      <c r="AK126" s="1059">
        <v>246129</v>
      </c>
      <c r="AL126" s="1057"/>
      <c r="AM126" s="1057"/>
      <c r="AN126" s="1057"/>
      <c r="AO126" s="1058"/>
      <c r="AP126" s="1060">
        <v>0.4</v>
      </c>
      <c r="AQ126" s="1061"/>
      <c r="AR126" s="1061"/>
      <c r="AS126" s="1061"/>
      <c r="AT126" s="106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2"/>
      <c r="CL126" s="1109"/>
      <c r="CM126" s="1109"/>
      <c r="CN126" s="1109"/>
      <c r="CO126" s="1110"/>
      <c r="CP126" s="1047" t="s">
        <v>495</v>
      </c>
      <c r="CQ126" s="1048"/>
      <c r="CR126" s="1048"/>
      <c r="CS126" s="1048"/>
      <c r="CT126" s="1048"/>
      <c r="CU126" s="1048"/>
      <c r="CV126" s="1048"/>
      <c r="CW126" s="1048"/>
      <c r="CX126" s="1048"/>
      <c r="CY126" s="1048"/>
      <c r="CZ126" s="1048"/>
      <c r="DA126" s="1048"/>
      <c r="DB126" s="1048"/>
      <c r="DC126" s="1048"/>
      <c r="DD126" s="1048"/>
      <c r="DE126" s="1048"/>
      <c r="DF126" s="1049"/>
      <c r="DG126" s="1017">
        <v>1481872</v>
      </c>
      <c r="DH126" s="1018"/>
      <c r="DI126" s="1018"/>
      <c r="DJ126" s="1018"/>
      <c r="DK126" s="1018"/>
      <c r="DL126" s="1018">
        <v>1383829</v>
      </c>
      <c r="DM126" s="1018"/>
      <c r="DN126" s="1018"/>
      <c r="DO126" s="1018"/>
      <c r="DP126" s="1018"/>
      <c r="DQ126" s="1018">
        <v>1275277</v>
      </c>
      <c r="DR126" s="1018"/>
      <c r="DS126" s="1018"/>
      <c r="DT126" s="1018"/>
      <c r="DU126" s="1018"/>
      <c r="DV126" s="1019">
        <v>2.1</v>
      </c>
      <c r="DW126" s="1019"/>
      <c r="DX126" s="1019"/>
      <c r="DY126" s="1019"/>
      <c r="DZ126" s="1020"/>
    </row>
    <row r="127" spans="1:130" s="248" customFormat="1" ht="26.25" customHeight="1" x14ac:dyDescent="0.25">
      <c r="A127" s="1158"/>
      <c r="B127" s="1046"/>
      <c r="C127" s="1100" t="s">
        <v>496</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v>160</v>
      </c>
      <c r="AB127" s="1057"/>
      <c r="AC127" s="1057"/>
      <c r="AD127" s="1057"/>
      <c r="AE127" s="1058"/>
      <c r="AF127" s="1059">
        <v>55</v>
      </c>
      <c r="AG127" s="1057"/>
      <c r="AH127" s="1057"/>
      <c r="AI127" s="1057"/>
      <c r="AJ127" s="1058"/>
      <c r="AK127" s="1059">
        <v>67</v>
      </c>
      <c r="AL127" s="1057"/>
      <c r="AM127" s="1057"/>
      <c r="AN127" s="1057"/>
      <c r="AO127" s="1058"/>
      <c r="AP127" s="1060">
        <v>0</v>
      </c>
      <c r="AQ127" s="1061"/>
      <c r="AR127" s="1061"/>
      <c r="AS127" s="1061"/>
      <c r="AT127" s="1062"/>
      <c r="AU127" s="284"/>
      <c r="AV127" s="284"/>
      <c r="AW127" s="284"/>
      <c r="AX127" s="1130" t="s">
        <v>497</v>
      </c>
      <c r="AY127" s="1131"/>
      <c r="AZ127" s="1131"/>
      <c r="BA127" s="1131"/>
      <c r="BB127" s="1131"/>
      <c r="BC127" s="1131"/>
      <c r="BD127" s="1131"/>
      <c r="BE127" s="1132"/>
      <c r="BF127" s="1133" t="s">
        <v>498</v>
      </c>
      <c r="BG127" s="1131"/>
      <c r="BH127" s="1131"/>
      <c r="BI127" s="1131"/>
      <c r="BJ127" s="1131"/>
      <c r="BK127" s="1131"/>
      <c r="BL127" s="1132"/>
      <c r="BM127" s="1133" t="s">
        <v>499</v>
      </c>
      <c r="BN127" s="1131"/>
      <c r="BO127" s="1131"/>
      <c r="BP127" s="1131"/>
      <c r="BQ127" s="1131"/>
      <c r="BR127" s="1131"/>
      <c r="BS127" s="1132"/>
      <c r="BT127" s="1133" t="s">
        <v>500</v>
      </c>
      <c r="BU127" s="1131"/>
      <c r="BV127" s="1131"/>
      <c r="BW127" s="1131"/>
      <c r="BX127" s="1131"/>
      <c r="BY127" s="1131"/>
      <c r="BZ127" s="1155"/>
      <c r="CA127" s="284"/>
      <c r="CB127" s="284"/>
      <c r="CC127" s="284"/>
      <c r="CD127" s="285"/>
      <c r="CE127" s="285"/>
      <c r="CF127" s="285"/>
      <c r="CG127" s="282"/>
      <c r="CH127" s="282"/>
      <c r="CI127" s="282"/>
      <c r="CJ127" s="283"/>
      <c r="CK127" s="1122"/>
      <c r="CL127" s="1109"/>
      <c r="CM127" s="1109"/>
      <c r="CN127" s="1109"/>
      <c r="CO127" s="1110"/>
      <c r="CP127" s="1047" t="s">
        <v>501</v>
      </c>
      <c r="CQ127" s="1048"/>
      <c r="CR127" s="1048"/>
      <c r="CS127" s="1048"/>
      <c r="CT127" s="1048"/>
      <c r="CU127" s="1048"/>
      <c r="CV127" s="1048"/>
      <c r="CW127" s="1048"/>
      <c r="CX127" s="1048"/>
      <c r="CY127" s="1048"/>
      <c r="CZ127" s="1048"/>
      <c r="DA127" s="1048"/>
      <c r="DB127" s="1048"/>
      <c r="DC127" s="1048"/>
      <c r="DD127" s="1048"/>
      <c r="DE127" s="1048"/>
      <c r="DF127" s="1049"/>
      <c r="DG127" s="1017" t="s">
        <v>477</v>
      </c>
      <c r="DH127" s="1018"/>
      <c r="DI127" s="1018"/>
      <c r="DJ127" s="1018"/>
      <c r="DK127" s="1018"/>
      <c r="DL127" s="1018" t="s">
        <v>474</v>
      </c>
      <c r="DM127" s="1018"/>
      <c r="DN127" s="1018"/>
      <c r="DO127" s="1018"/>
      <c r="DP127" s="1018"/>
      <c r="DQ127" s="1018" t="s">
        <v>473</v>
      </c>
      <c r="DR127" s="1018"/>
      <c r="DS127" s="1018"/>
      <c r="DT127" s="1018"/>
      <c r="DU127" s="1018"/>
      <c r="DV127" s="1019" t="s">
        <v>473</v>
      </c>
      <c r="DW127" s="1019"/>
      <c r="DX127" s="1019"/>
      <c r="DY127" s="1019"/>
      <c r="DZ127" s="1020"/>
    </row>
    <row r="128" spans="1:130" s="248" customFormat="1" ht="26.25" customHeight="1" thickBot="1" x14ac:dyDescent="0.3">
      <c r="A128" s="1141" t="s">
        <v>502</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503</v>
      </c>
      <c r="X128" s="1143"/>
      <c r="Y128" s="1143"/>
      <c r="Z128" s="1144"/>
      <c r="AA128" s="1145">
        <v>2680083</v>
      </c>
      <c r="AB128" s="1146"/>
      <c r="AC128" s="1146"/>
      <c r="AD128" s="1146"/>
      <c r="AE128" s="1147"/>
      <c r="AF128" s="1148">
        <v>2641838</v>
      </c>
      <c r="AG128" s="1146"/>
      <c r="AH128" s="1146"/>
      <c r="AI128" s="1146"/>
      <c r="AJ128" s="1147"/>
      <c r="AK128" s="1148">
        <v>2632663</v>
      </c>
      <c r="AL128" s="1146"/>
      <c r="AM128" s="1146"/>
      <c r="AN128" s="1146"/>
      <c r="AO128" s="1147"/>
      <c r="AP128" s="1149"/>
      <c r="AQ128" s="1150"/>
      <c r="AR128" s="1150"/>
      <c r="AS128" s="1150"/>
      <c r="AT128" s="1151"/>
      <c r="AU128" s="284"/>
      <c r="AV128" s="284"/>
      <c r="AW128" s="284"/>
      <c r="AX128" s="986" t="s">
        <v>504</v>
      </c>
      <c r="AY128" s="987"/>
      <c r="AZ128" s="987"/>
      <c r="BA128" s="987"/>
      <c r="BB128" s="987"/>
      <c r="BC128" s="987"/>
      <c r="BD128" s="987"/>
      <c r="BE128" s="988"/>
      <c r="BF128" s="1152" t="s">
        <v>477</v>
      </c>
      <c r="BG128" s="1153"/>
      <c r="BH128" s="1153"/>
      <c r="BI128" s="1153"/>
      <c r="BJ128" s="1153"/>
      <c r="BK128" s="1153"/>
      <c r="BL128" s="1154"/>
      <c r="BM128" s="1152">
        <v>11.25</v>
      </c>
      <c r="BN128" s="1153"/>
      <c r="BO128" s="1153"/>
      <c r="BP128" s="1153"/>
      <c r="BQ128" s="1153"/>
      <c r="BR128" s="1153"/>
      <c r="BS128" s="1154"/>
      <c r="BT128" s="1152">
        <v>20</v>
      </c>
      <c r="BU128" s="1153"/>
      <c r="BV128" s="1153"/>
      <c r="BW128" s="1153"/>
      <c r="BX128" s="1153"/>
      <c r="BY128" s="1153"/>
      <c r="BZ128" s="1177"/>
      <c r="CA128" s="285"/>
      <c r="CB128" s="285"/>
      <c r="CC128" s="285"/>
      <c r="CD128" s="285"/>
      <c r="CE128" s="285"/>
      <c r="CF128" s="285"/>
      <c r="CG128" s="282"/>
      <c r="CH128" s="282"/>
      <c r="CI128" s="282"/>
      <c r="CJ128" s="283"/>
      <c r="CK128" s="1123"/>
      <c r="CL128" s="1124"/>
      <c r="CM128" s="1124"/>
      <c r="CN128" s="1124"/>
      <c r="CO128" s="1125"/>
      <c r="CP128" s="1134" t="s">
        <v>505</v>
      </c>
      <c r="CQ128" s="1135"/>
      <c r="CR128" s="1135"/>
      <c r="CS128" s="1135"/>
      <c r="CT128" s="1135"/>
      <c r="CU128" s="1135"/>
      <c r="CV128" s="1135"/>
      <c r="CW128" s="1135"/>
      <c r="CX128" s="1135"/>
      <c r="CY128" s="1135"/>
      <c r="CZ128" s="1135"/>
      <c r="DA128" s="1135"/>
      <c r="DB128" s="1135"/>
      <c r="DC128" s="1135"/>
      <c r="DD128" s="1135"/>
      <c r="DE128" s="1135"/>
      <c r="DF128" s="1136"/>
      <c r="DG128" s="1137" t="s">
        <v>477</v>
      </c>
      <c r="DH128" s="1138"/>
      <c r="DI128" s="1138"/>
      <c r="DJ128" s="1138"/>
      <c r="DK128" s="1138"/>
      <c r="DL128" s="1138" t="s">
        <v>474</v>
      </c>
      <c r="DM128" s="1138"/>
      <c r="DN128" s="1138"/>
      <c r="DO128" s="1138"/>
      <c r="DP128" s="1138"/>
      <c r="DQ128" s="1138" t="s">
        <v>477</v>
      </c>
      <c r="DR128" s="1138"/>
      <c r="DS128" s="1138"/>
      <c r="DT128" s="1138"/>
      <c r="DU128" s="1138"/>
      <c r="DV128" s="1139" t="s">
        <v>474</v>
      </c>
      <c r="DW128" s="1139"/>
      <c r="DX128" s="1139"/>
      <c r="DY128" s="1139"/>
      <c r="DZ128" s="1140"/>
    </row>
    <row r="129" spans="1:131" s="248" customFormat="1" ht="26.25" customHeight="1" x14ac:dyDescent="0.25">
      <c r="A129" s="1028" t="s">
        <v>107</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506</v>
      </c>
      <c r="X129" s="1172"/>
      <c r="Y129" s="1172"/>
      <c r="Z129" s="1173"/>
      <c r="AA129" s="1056">
        <v>70330634</v>
      </c>
      <c r="AB129" s="1057"/>
      <c r="AC129" s="1057"/>
      <c r="AD129" s="1057"/>
      <c r="AE129" s="1058"/>
      <c r="AF129" s="1059">
        <v>69622544</v>
      </c>
      <c r="AG129" s="1057"/>
      <c r="AH129" s="1057"/>
      <c r="AI129" s="1057"/>
      <c r="AJ129" s="1058"/>
      <c r="AK129" s="1059">
        <v>70386099</v>
      </c>
      <c r="AL129" s="1057"/>
      <c r="AM129" s="1057"/>
      <c r="AN129" s="1057"/>
      <c r="AO129" s="1058"/>
      <c r="AP129" s="1174"/>
      <c r="AQ129" s="1175"/>
      <c r="AR129" s="1175"/>
      <c r="AS129" s="1175"/>
      <c r="AT129" s="1176"/>
      <c r="AU129" s="286"/>
      <c r="AV129" s="286"/>
      <c r="AW129" s="286"/>
      <c r="AX129" s="1165" t="s">
        <v>507</v>
      </c>
      <c r="AY129" s="1048"/>
      <c r="AZ129" s="1048"/>
      <c r="BA129" s="1048"/>
      <c r="BB129" s="1048"/>
      <c r="BC129" s="1048"/>
      <c r="BD129" s="1048"/>
      <c r="BE129" s="1049"/>
      <c r="BF129" s="1166" t="s">
        <v>188</v>
      </c>
      <c r="BG129" s="1167"/>
      <c r="BH129" s="1167"/>
      <c r="BI129" s="1167"/>
      <c r="BJ129" s="1167"/>
      <c r="BK129" s="1167"/>
      <c r="BL129" s="1168"/>
      <c r="BM129" s="1166">
        <v>16.25</v>
      </c>
      <c r="BN129" s="1167"/>
      <c r="BO129" s="1167"/>
      <c r="BP129" s="1167"/>
      <c r="BQ129" s="1167"/>
      <c r="BR129" s="1167"/>
      <c r="BS129" s="1168"/>
      <c r="BT129" s="1166">
        <v>30</v>
      </c>
      <c r="BU129" s="1169"/>
      <c r="BV129" s="1169"/>
      <c r="BW129" s="1169"/>
      <c r="BX129" s="1169"/>
      <c r="BY129" s="1169"/>
      <c r="BZ129" s="117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5">
      <c r="A130" s="1028" t="s">
        <v>508</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509</v>
      </c>
      <c r="X130" s="1172"/>
      <c r="Y130" s="1172"/>
      <c r="Z130" s="1173"/>
      <c r="AA130" s="1056">
        <v>11103640</v>
      </c>
      <c r="AB130" s="1057"/>
      <c r="AC130" s="1057"/>
      <c r="AD130" s="1057"/>
      <c r="AE130" s="1058"/>
      <c r="AF130" s="1059">
        <v>10328960</v>
      </c>
      <c r="AG130" s="1057"/>
      <c r="AH130" s="1057"/>
      <c r="AI130" s="1057"/>
      <c r="AJ130" s="1058"/>
      <c r="AK130" s="1059">
        <v>10259067</v>
      </c>
      <c r="AL130" s="1057"/>
      <c r="AM130" s="1057"/>
      <c r="AN130" s="1057"/>
      <c r="AO130" s="1058"/>
      <c r="AP130" s="1174"/>
      <c r="AQ130" s="1175"/>
      <c r="AR130" s="1175"/>
      <c r="AS130" s="1175"/>
      <c r="AT130" s="1176"/>
      <c r="AU130" s="286"/>
      <c r="AV130" s="286"/>
      <c r="AW130" s="286"/>
      <c r="AX130" s="1165" t="s">
        <v>510</v>
      </c>
      <c r="AY130" s="1048"/>
      <c r="AZ130" s="1048"/>
      <c r="BA130" s="1048"/>
      <c r="BB130" s="1048"/>
      <c r="BC130" s="1048"/>
      <c r="BD130" s="1048"/>
      <c r="BE130" s="1049"/>
      <c r="BF130" s="1202">
        <v>6.4</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3">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511</v>
      </c>
      <c r="X131" s="1210"/>
      <c r="Y131" s="1210"/>
      <c r="Z131" s="1211"/>
      <c r="AA131" s="1103">
        <v>59226994</v>
      </c>
      <c r="AB131" s="1082"/>
      <c r="AC131" s="1082"/>
      <c r="AD131" s="1082"/>
      <c r="AE131" s="1083"/>
      <c r="AF131" s="1081">
        <v>59293584</v>
      </c>
      <c r="AG131" s="1082"/>
      <c r="AH131" s="1082"/>
      <c r="AI131" s="1082"/>
      <c r="AJ131" s="1083"/>
      <c r="AK131" s="1081">
        <v>60127032</v>
      </c>
      <c r="AL131" s="1082"/>
      <c r="AM131" s="1082"/>
      <c r="AN131" s="1082"/>
      <c r="AO131" s="1083"/>
      <c r="AP131" s="1212"/>
      <c r="AQ131" s="1213"/>
      <c r="AR131" s="1213"/>
      <c r="AS131" s="1213"/>
      <c r="AT131" s="1214"/>
      <c r="AU131" s="286"/>
      <c r="AV131" s="286"/>
      <c r="AW131" s="286"/>
      <c r="AX131" s="1184" t="s">
        <v>512</v>
      </c>
      <c r="AY131" s="1135"/>
      <c r="AZ131" s="1135"/>
      <c r="BA131" s="1135"/>
      <c r="BB131" s="1135"/>
      <c r="BC131" s="1135"/>
      <c r="BD131" s="1135"/>
      <c r="BE131" s="1136"/>
      <c r="BF131" s="1185">
        <v>46.1</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5">
      <c r="A132" s="1191" t="s">
        <v>513</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514</v>
      </c>
      <c r="W132" s="1195"/>
      <c r="X132" s="1195"/>
      <c r="Y132" s="1195"/>
      <c r="Z132" s="1196"/>
      <c r="AA132" s="1197">
        <v>8.5764305380000003</v>
      </c>
      <c r="AB132" s="1198"/>
      <c r="AC132" s="1198"/>
      <c r="AD132" s="1198"/>
      <c r="AE132" s="1199"/>
      <c r="AF132" s="1200">
        <v>5.4123478179999998</v>
      </c>
      <c r="AG132" s="1198"/>
      <c r="AH132" s="1198"/>
      <c r="AI132" s="1198"/>
      <c r="AJ132" s="1199"/>
      <c r="AK132" s="1200">
        <v>5.212785158</v>
      </c>
      <c r="AL132" s="1198"/>
      <c r="AM132" s="1198"/>
      <c r="AN132" s="1198"/>
      <c r="AO132" s="1199"/>
      <c r="AP132" s="1097"/>
      <c r="AQ132" s="1098"/>
      <c r="AR132" s="1098"/>
      <c r="AS132" s="1098"/>
      <c r="AT132" s="120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3">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515</v>
      </c>
      <c r="W133" s="1178"/>
      <c r="X133" s="1178"/>
      <c r="Y133" s="1178"/>
      <c r="Z133" s="1179"/>
      <c r="AA133" s="1180">
        <v>8.1</v>
      </c>
      <c r="AB133" s="1181"/>
      <c r="AC133" s="1181"/>
      <c r="AD133" s="1181"/>
      <c r="AE133" s="1182"/>
      <c r="AF133" s="1180">
        <v>7.3</v>
      </c>
      <c r="AG133" s="1181"/>
      <c r="AH133" s="1181"/>
      <c r="AI133" s="1181"/>
      <c r="AJ133" s="1182"/>
      <c r="AK133" s="1180">
        <v>6.4</v>
      </c>
      <c r="AL133" s="1181"/>
      <c r="AM133" s="1181"/>
      <c r="AN133" s="1181"/>
      <c r="AO133" s="1182"/>
      <c r="AP133" s="1127"/>
      <c r="AQ133" s="1128"/>
      <c r="AR133" s="1128"/>
      <c r="AS133" s="1128"/>
      <c r="AT133" s="118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2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mhBzteys7D6AlaLBwUYLsKrQYUFBSrEabZGCoxHltNXspWQjpVv5A5VRY54S4Sz0V0y04qNgGZ8WQ8Zh373Ug==" saltValue="6TiHgT/jpSNy8bP0eIV6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5"/>
  <cols>
    <col min="1" max="120" width="2.73046875" style="293" customWidth="1"/>
    <col min="121" max="121" width="0" style="292" hidden="1" customWidth="1"/>
    <col min="122" max="16384" width="9" style="292" hidden="1"/>
  </cols>
  <sheetData>
    <row r="1" spans="1:120" ht="12.75" x14ac:dyDescent="0.2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92"/>
    </row>
    <row r="17" spans="119:120" ht="12.75" x14ac:dyDescent="0.25">
      <c r="DP17" s="292"/>
    </row>
    <row r="18" spans="119:120" ht="12.75" x14ac:dyDescent="0.25"/>
    <row r="19" spans="119:120" ht="12.75" x14ac:dyDescent="0.25"/>
    <row r="20" spans="119:120" ht="12.75" x14ac:dyDescent="0.25">
      <c r="DO20" s="292"/>
      <c r="DP20" s="292"/>
    </row>
    <row r="21" spans="119:120" ht="12.75" x14ac:dyDescent="0.25">
      <c r="DP21" s="292"/>
    </row>
    <row r="22" spans="119:120" ht="12.75" x14ac:dyDescent="0.25"/>
    <row r="23" spans="119:120" ht="12.75" x14ac:dyDescent="0.25">
      <c r="DO23" s="292"/>
      <c r="DP23" s="292"/>
    </row>
    <row r="24" spans="119:120" ht="12.75" x14ac:dyDescent="0.25">
      <c r="DP24" s="292"/>
    </row>
    <row r="25" spans="119:120" ht="12.75" x14ac:dyDescent="0.25">
      <c r="DP25" s="292"/>
    </row>
    <row r="26" spans="119:120" ht="12.75" x14ac:dyDescent="0.25">
      <c r="DO26" s="292"/>
      <c r="DP26" s="292"/>
    </row>
    <row r="27" spans="119:120" ht="12.75" x14ac:dyDescent="0.25"/>
    <row r="28" spans="119:120" ht="12.75" x14ac:dyDescent="0.25">
      <c r="DO28" s="292"/>
      <c r="DP28" s="292"/>
    </row>
    <row r="29" spans="119:120" ht="12.75" x14ac:dyDescent="0.25">
      <c r="DP29" s="292"/>
    </row>
    <row r="30" spans="119:120" ht="12.75" x14ac:dyDescent="0.25"/>
    <row r="31" spans="119:120" ht="12.75" x14ac:dyDescent="0.25">
      <c r="DO31" s="292"/>
      <c r="DP31" s="292"/>
    </row>
    <row r="32" spans="119:120" ht="12.75" x14ac:dyDescent="0.25"/>
    <row r="33" spans="98:120" ht="12.75" x14ac:dyDescent="0.25">
      <c r="DO33" s="292"/>
      <c r="DP33" s="292"/>
    </row>
    <row r="34" spans="98:120" ht="12.75" x14ac:dyDescent="0.25">
      <c r="DM34" s="292"/>
    </row>
    <row r="35" spans="98:120" ht="12.75" x14ac:dyDescent="0.25">
      <c r="CT35" s="292"/>
      <c r="CU35" s="292"/>
      <c r="CV35" s="292"/>
      <c r="CY35" s="292"/>
      <c r="CZ35" s="292"/>
      <c r="DA35" s="292"/>
      <c r="DD35" s="292"/>
      <c r="DE35" s="292"/>
      <c r="DF35" s="292"/>
      <c r="DI35" s="292"/>
      <c r="DJ35" s="292"/>
      <c r="DK35" s="292"/>
      <c r="DM35" s="292"/>
      <c r="DN35" s="292"/>
      <c r="DO35" s="292"/>
      <c r="DP35" s="292"/>
    </row>
    <row r="36" spans="98:120" ht="12.75" x14ac:dyDescent="0.25"/>
    <row r="37" spans="98:120" ht="12.75" x14ac:dyDescent="0.25">
      <c r="CW37" s="292"/>
      <c r="DB37" s="292"/>
      <c r="DG37" s="292"/>
      <c r="DL37" s="292"/>
      <c r="DP37" s="292"/>
    </row>
    <row r="38" spans="98:120" ht="12.75" x14ac:dyDescent="0.25">
      <c r="CT38" s="292"/>
      <c r="CU38" s="292"/>
      <c r="CV38" s="292"/>
      <c r="CW38" s="292"/>
      <c r="CY38" s="292"/>
      <c r="CZ38" s="292"/>
      <c r="DA38" s="292"/>
      <c r="DB38" s="292"/>
      <c r="DD38" s="292"/>
      <c r="DE38" s="292"/>
      <c r="DF38" s="292"/>
      <c r="DG38" s="292"/>
      <c r="DI38" s="292"/>
      <c r="DJ38" s="292"/>
      <c r="DK38" s="292"/>
      <c r="DL38" s="292"/>
      <c r="DN38" s="292"/>
      <c r="DO38" s="292"/>
      <c r="DP38" s="292"/>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92"/>
      <c r="DO49" s="292"/>
      <c r="DP49" s="292"/>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92"/>
      <c r="CS63" s="292"/>
      <c r="CX63" s="292"/>
      <c r="DC63" s="292"/>
      <c r="DH63" s="292"/>
    </row>
    <row r="64" spans="22:120" ht="12.75" x14ac:dyDescent="0.25">
      <c r="V64" s="292"/>
    </row>
    <row r="65" spans="15:120" ht="12.75" x14ac:dyDescent="0.2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2.75" x14ac:dyDescent="0.25">
      <c r="Q66" s="292"/>
      <c r="S66" s="292"/>
      <c r="U66" s="292"/>
      <c r="DM66" s="292"/>
    </row>
    <row r="67" spans="15:120" ht="12.75" x14ac:dyDescent="0.2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2.75" x14ac:dyDescent="0.25"/>
    <row r="69" spans="15:120" ht="12.75" x14ac:dyDescent="0.25"/>
    <row r="70" spans="15:120" ht="12.75" x14ac:dyDescent="0.25"/>
    <row r="71" spans="15:120" ht="12.75" x14ac:dyDescent="0.25"/>
    <row r="72" spans="15:120" ht="12.75" x14ac:dyDescent="0.25">
      <c r="DP72" s="292"/>
    </row>
    <row r="73" spans="15:120" ht="12.75" x14ac:dyDescent="0.25">
      <c r="DP73" s="292"/>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92"/>
      <c r="CX96" s="292"/>
      <c r="DC96" s="292"/>
      <c r="DH96" s="292"/>
    </row>
    <row r="97" spans="24:120" ht="12.75" x14ac:dyDescent="0.25">
      <c r="CS97" s="292"/>
      <c r="CX97" s="292"/>
      <c r="DC97" s="292"/>
      <c r="DH97" s="292"/>
      <c r="DP97" s="293" t="s">
        <v>516</v>
      </c>
    </row>
    <row r="98" spans="24:120" ht="12.75" hidden="1" x14ac:dyDescent="0.25">
      <c r="CS98" s="292"/>
      <c r="CX98" s="292"/>
      <c r="DC98" s="292"/>
      <c r="DH98" s="292"/>
    </row>
    <row r="99" spans="24:120" ht="12.75" hidden="1" x14ac:dyDescent="0.25">
      <c r="CS99" s="292"/>
      <c r="CX99" s="292"/>
      <c r="DC99" s="292"/>
      <c r="DH99" s="292"/>
    </row>
    <row r="101" spans="24:120" ht="12" hidden="1" customHeight="1" x14ac:dyDescent="0.2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5">
      <c r="CU102" s="292"/>
      <c r="CZ102" s="292"/>
      <c r="DE102" s="292"/>
      <c r="DJ102" s="292"/>
      <c r="DM102" s="292"/>
    </row>
    <row r="103" spans="24:120" ht="12.75" hidden="1" x14ac:dyDescent="0.25">
      <c r="CT103" s="292"/>
      <c r="CV103" s="292"/>
      <c r="CW103" s="292"/>
      <c r="CY103" s="292"/>
      <c r="DA103" s="292"/>
      <c r="DB103" s="292"/>
      <c r="DD103" s="292"/>
      <c r="DF103" s="292"/>
      <c r="DG103" s="292"/>
      <c r="DI103" s="292"/>
      <c r="DK103" s="292"/>
      <c r="DL103" s="292"/>
      <c r="DM103" s="292"/>
      <c r="DN103" s="292"/>
      <c r="DO103" s="292"/>
      <c r="DP103" s="292"/>
    </row>
    <row r="104" spans="24:120" ht="12.75" hidden="1" x14ac:dyDescent="0.25">
      <c r="CV104" s="292"/>
      <c r="CW104" s="292"/>
      <c r="DA104" s="292"/>
      <c r="DB104" s="292"/>
      <c r="DF104" s="292"/>
      <c r="DG104" s="292"/>
      <c r="DK104" s="292"/>
      <c r="DL104" s="292"/>
      <c r="DN104" s="292"/>
      <c r="DO104" s="292"/>
      <c r="DP104" s="292"/>
    </row>
    <row r="105" spans="24:120" ht="12.75" hidden="1" customHeight="1" x14ac:dyDescent="0.25"/>
  </sheetData>
  <sheetProtection algorithmName="SHA-512" hashValue="kfbWMT7Xt7IJ9JFJexAP1v+0AhOMoXUeTBr4NBwqTGqZT5/TW33wMaf9GKd3QMUjljsYFzBQ6lREX+Ypp+e98w==" saltValue="PPdFZkbtUaob12IjzPE8K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5"/>
  <cols>
    <col min="1" max="116" width="2.59765625" style="293" customWidth="1"/>
    <col min="117" max="16384" width="9" style="292" hidden="1"/>
  </cols>
  <sheetData>
    <row r="1" spans="2:116" ht="12.75" x14ac:dyDescent="0.2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2.75" x14ac:dyDescent="0.25"/>
    <row r="3" spans="2:116" ht="12.75" x14ac:dyDescent="0.25"/>
    <row r="4" spans="2:116" ht="12.75" x14ac:dyDescent="0.2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2.75" x14ac:dyDescent="0.2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2.75" x14ac:dyDescent="0.25"/>
    <row r="20" spans="9:116" ht="12.75" x14ac:dyDescent="0.25"/>
    <row r="21" spans="9:116" ht="12.75" x14ac:dyDescent="0.25">
      <c r="DL21" s="292"/>
    </row>
    <row r="22" spans="9:116" ht="12.75" x14ac:dyDescent="0.25">
      <c r="DI22" s="292"/>
      <c r="DJ22" s="292"/>
      <c r="DK22" s="292"/>
      <c r="DL22" s="292"/>
    </row>
    <row r="23" spans="9:116" ht="12.75" x14ac:dyDescent="0.25">
      <c r="CY23" s="292"/>
      <c r="CZ23" s="292"/>
      <c r="DA23" s="292"/>
      <c r="DB23" s="292"/>
      <c r="DC23" s="292"/>
      <c r="DD23" s="292"/>
      <c r="DE23" s="292"/>
      <c r="DF23" s="292"/>
      <c r="DG23" s="292"/>
      <c r="DH23" s="292"/>
      <c r="DI23" s="292"/>
      <c r="DJ23" s="292"/>
      <c r="DK23" s="292"/>
      <c r="DL23" s="292"/>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92"/>
      <c r="DA35" s="292"/>
      <c r="DB35" s="292"/>
      <c r="DC35" s="292"/>
      <c r="DD35" s="292"/>
      <c r="DE35" s="292"/>
      <c r="DF35" s="292"/>
      <c r="DG35" s="292"/>
      <c r="DH35" s="292"/>
      <c r="DI35" s="292"/>
      <c r="DJ35" s="292"/>
      <c r="DK35" s="292"/>
      <c r="DL35" s="292"/>
    </row>
    <row r="36" spans="15:116" ht="12.75" x14ac:dyDescent="0.25"/>
    <row r="37" spans="15:116" ht="12.75" x14ac:dyDescent="0.25">
      <c r="DL37" s="292"/>
    </row>
    <row r="38" spans="15:116" ht="12.75" x14ac:dyDescent="0.25">
      <c r="DI38" s="292"/>
      <c r="DJ38" s="292"/>
      <c r="DK38" s="292"/>
      <c r="DL38" s="292"/>
    </row>
    <row r="39" spans="15:116" ht="12.75" x14ac:dyDescent="0.25"/>
    <row r="40" spans="15:116" ht="12.75" x14ac:dyDescent="0.25"/>
    <row r="41" spans="15:116" ht="12.75" x14ac:dyDescent="0.25"/>
    <row r="42" spans="15:116" ht="12.75" x14ac:dyDescent="0.25"/>
    <row r="43" spans="15:116" ht="12.75" x14ac:dyDescent="0.2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2.75" x14ac:dyDescent="0.25">
      <c r="DL44" s="292"/>
    </row>
    <row r="45" spans="15:116" ht="12.75" x14ac:dyDescent="0.25"/>
    <row r="46" spans="15:116" ht="12.75" x14ac:dyDescent="0.25">
      <c r="DA46" s="292"/>
      <c r="DB46" s="292"/>
      <c r="DC46" s="292"/>
      <c r="DD46" s="292"/>
      <c r="DE46" s="292"/>
      <c r="DF46" s="292"/>
      <c r="DG46" s="292"/>
      <c r="DH46" s="292"/>
      <c r="DI46" s="292"/>
      <c r="DJ46" s="292"/>
      <c r="DK46" s="292"/>
      <c r="DL46" s="292"/>
    </row>
    <row r="47" spans="15:116" ht="12.75" x14ac:dyDescent="0.25"/>
    <row r="48" spans="15:116" ht="12.75" x14ac:dyDescent="0.25"/>
    <row r="49" spans="104:116" ht="12.75" x14ac:dyDescent="0.25"/>
    <row r="50" spans="104:116" ht="12.75" x14ac:dyDescent="0.25">
      <c r="CZ50" s="292"/>
      <c r="DA50" s="292"/>
      <c r="DB50" s="292"/>
      <c r="DC50" s="292"/>
      <c r="DD50" s="292"/>
      <c r="DE50" s="292"/>
      <c r="DF50" s="292"/>
      <c r="DG50" s="292"/>
      <c r="DH50" s="292"/>
      <c r="DI50" s="292"/>
      <c r="DJ50" s="292"/>
      <c r="DK50" s="292"/>
      <c r="DL50" s="292"/>
    </row>
    <row r="51" spans="104:116" ht="12.75" x14ac:dyDescent="0.25"/>
    <row r="52" spans="104:116" ht="12.75" x14ac:dyDescent="0.25"/>
    <row r="53" spans="104:116" ht="12.75" x14ac:dyDescent="0.25">
      <c r="DL53" s="292"/>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92"/>
      <c r="DD67" s="292"/>
      <c r="DE67" s="292"/>
      <c r="DF67" s="292"/>
      <c r="DG67" s="292"/>
      <c r="DH67" s="292"/>
      <c r="DI67" s="292"/>
      <c r="DJ67" s="292"/>
      <c r="DK67" s="292"/>
      <c r="DL67" s="292"/>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sWiWrIuzv+bVc7OQKXxhCZHrhw6wpEEIYZyghboqXRVjhWN23EDkLjDgjNIYG6zRY6H1BiABHaKyY8dJtQig2w==" saltValue="Olyd3A/rackAu3khB4oZa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5"/>
  <cols>
    <col min="1" max="36" width="2.46484375" style="294" customWidth="1"/>
    <col min="37" max="44" width="17" style="294" customWidth="1"/>
    <col min="45" max="45" width="6.1328125" style="301" customWidth="1"/>
    <col min="46" max="46" width="3" style="299" customWidth="1"/>
    <col min="47" max="47" width="19.1328125" style="294" hidden="1" customWidth="1"/>
    <col min="48" max="52" width="12.59765625" style="294" hidden="1" customWidth="1"/>
    <col min="53" max="16384" width="8.59765625" style="294" hidden="1"/>
  </cols>
  <sheetData>
    <row r="1" spans="1:46" ht="12.75" x14ac:dyDescent="0.25">
      <c r="AS1" s="295"/>
      <c r="AT1" s="295"/>
    </row>
    <row r="2" spans="1:46" ht="12.75" x14ac:dyDescent="0.25">
      <c r="AS2" s="295"/>
      <c r="AT2" s="295"/>
    </row>
    <row r="3" spans="1:46" ht="12.75" x14ac:dyDescent="0.25">
      <c r="AS3" s="295"/>
      <c r="AT3" s="295"/>
    </row>
    <row r="4" spans="1:46" ht="12.75" x14ac:dyDescent="0.25">
      <c r="AS4" s="295"/>
      <c r="AT4" s="295"/>
    </row>
    <row r="5" spans="1:46" ht="16.149999999999999" x14ac:dyDescent="0.2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2.75" x14ac:dyDescent="0.2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2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5" t="s">
        <v>519</v>
      </c>
      <c r="AP7" s="305"/>
      <c r="AQ7" s="306" t="s">
        <v>520</v>
      </c>
      <c r="AR7" s="307"/>
    </row>
    <row r="8" spans="1:46" ht="12.75" x14ac:dyDescent="0.2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6"/>
      <c r="AP8" s="311" t="s">
        <v>521</v>
      </c>
      <c r="AQ8" s="312" t="s">
        <v>522</v>
      </c>
      <c r="AR8" s="313" t="s">
        <v>523</v>
      </c>
    </row>
    <row r="9" spans="1:46" ht="12.75" x14ac:dyDescent="0.2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7" t="s">
        <v>524</v>
      </c>
      <c r="AL9" s="1218"/>
      <c r="AM9" s="1218"/>
      <c r="AN9" s="1219"/>
      <c r="AO9" s="314">
        <v>16914030</v>
      </c>
      <c r="AP9" s="314">
        <v>67148</v>
      </c>
      <c r="AQ9" s="315">
        <v>62265</v>
      </c>
      <c r="AR9" s="316">
        <v>7.8</v>
      </c>
    </row>
    <row r="10" spans="1:46" ht="13.5" customHeight="1" x14ac:dyDescent="0.2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7" t="s">
        <v>525</v>
      </c>
      <c r="AL10" s="1218"/>
      <c r="AM10" s="1218"/>
      <c r="AN10" s="1219"/>
      <c r="AO10" s="317">
        <v>1019</v>
      </c>
      <c r="AP10" s="317">
        <v>4</v>
      </c>
      <c r="AQ10" s="318">
        <v>1645</v>
      </c>
      <c r="AR10" s="319">
        <v>-99.8</v>
      </c>
    </row>
    <row r="11" spans="1:46" ht="13.5" customHeight="1" x14ac:dyDescent="0.2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7" t="s">
        <v>526</v>
      </c>
      <c r="AL11" s="1218"/>
      <c r="AM11" s="1218"/>
      <c r="AN11" s="1219"/>
      <c r="AO11" s="317">
        <v>1010077</v>
      </c>
      <c r="AP11" s="317">
        <v>4010</v>
      </c>
      <c r="AQ11" s="318">
        <v>688</v>
      </c>
      <c r="AR11" s="319">
        <v>482.8</v>
      </c>
    </row>
    <row r="12" spans="1:46" ht="13.5" customHeight="1" x14ac:dyDescent="0.2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7" t="s">
        <v>527</v>
      </c>
      <c r="AL12" s="1218"/>
      <c r="AM12" s="1218"/>
      <c r="AN12" s="1219"/>
      <c r="AO12" s="317" t="s">
        <v>528</v>
      </c>
      <c r="AP12" s="317" t="s">
        <v>528</v>
      </c>
      <c r="AQ12" s="318">
        <v>24</v>
      </c>
      <c r="AR12" s="319" t="s">
        <v>528</v>
      </c>
    </row>
    <row r="13" spans="1:46" ht="13.5" customHeight="1" x14ac:dyDescent="0.2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7" t="s">
        <v>529</v>
      </c>
      <c r="AL13" s="1218"/>
      <c r="AM13" s="1218"/>
      <c r="AN13" s="1219"/>
      <c r="AO13" s="317">
        <v>896033</v>
      </c>
      <c r="AP13" s="317">
        <v>3557</v>
      </c>
      <c r="AQ13" s="318">
        <v>2006</v>
      </c>
      <c r="AR13" s="319">
        <v>77.3</v>
      </c>
    </row>
    <row r="14" spans="1:46" ht="13.5" customHeight="1" x14ac:dyDescent="0.2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7" t="s">
        <v>530</v>
      </c>
      <c r="AL14" s="1218"/>
      <c r="AM14" s="1218"/>
      <c r="AN14" s="1219"/>
      <c r="AO14" s="317">
        <v>310562</v>
      </c>
      <c r="AP14" s="317">
        <v>1233</v>
      </c>
      <c r="AQ14" s="318">
        <v>1357</v>
      </c>
      <c r="AR14" s="319">
        <v>-9.1</v>
      </c>
    </row>
    <row r="15" spans="1:46" ht="13.5" customHeight="1" x14ac:dyDescent="0.2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3" t="s">
        <v>531</v>
      </c>
      <c r="AL15" s="1224"/>
      <c r="AM15" s="1224"/>
      <c r="AN15" s="1225"/>
      <c r="AO15" s="317">
        <v>-1177629</v>
      </c>
      <c r="AP15" s="317">
        <v>-4675</v>
      </c>
      <c r="AQ15" s="318">
        <v>-3875</v>
      </c>
      <c r="AR15" s="319">
        <v>20.6</v>
      </c>
    </row>
    <row r="16" spans="1:46" ht="12.75" x14ac:dyDescent="0.2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3" t="s">
        <v>191</v>
      </c>
      <c r="AL16" s="1224"/>
      <c r="AM16" s="1224"/>
      <c r="AN16" s="1225"/>
      <c r="AO16" s="317">
        <v>17954092</v>
      </c>
      <c r="AP16" s="317">
        <v>71277</v>
      </c>
      <c r="AQ16" s="318">
        <v>64110</v>
      </c>
      <c r="AR16" s="319">
        <v>11.2</v>
      </c>
    </row>
    <row r="17" spans="1:46" ht="12.75" x14ac:dyDescent="0.2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2.75" x14ac:dyDescent="0.2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2.75" x14ac:dyDescent="0.2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ht="12.75" x14ac:dyDescent="0.2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ht="12.75" x14ac:dyDescent="0.2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6" t="s">
        <v>536</v>
      </c>
      <c r="AL21" s="1227"/>
      <c r="AM21" s="1227"/>
      <c r="AN21" s="1228"/>
      <c r="AO21" s="330">
        <v>7.56</v>
      </c>
      <c r="AP21" s="331">
        <v>6.37</v>
      </c>
      <c r="AQ21" s="332">
        <v>1.19</v>
      </c>
      <c r="AR21" s="300"/>
      <c r="AS21" s="333"/>
      <c r="AT21" s="329"/>
    </row>
    <row r="22" spans="1:46" s="334" customFormat="1" ht="12.75" x14ac:dyDescent="0.2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6" t="s">
        <v>537</v>
      </c>
      <c r="AL22" s="1227"/>
      <c r="AM22" s="1227"/>
      <c r="AN22" s="1228"/>
      <c r="AO22" s="335">
        <v>97.5</v>
      </c>
      <c r="AP22" s="336">
        <v>99.7</v>
      </c>
      <c r="AQ22" s="337">
        <v>-2.2000000000000002</v>
      </c>
      <c r="AR22" s="321"/>
      <c r="AS22" s="333"/>
      <c r="AT22" s="329"/>
    </row>
    <row r="23" spans="1:46" s="334" customFormat="1" ht="12.75" x14ac:dyDescent="0.2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2.75" x14ac:dyDescent="0.2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2.75" x14ac:dyDescent="0.2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2.75" x14ac:dyDescent="0.2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2.75" x14ac:dyDescent="0.25">
      <c r="A27" s="342"/>
      <c r="AO27" s="295"/>
      <c r="AP27" s="295"/>
      <c r="AQ27" s="295"/>
      <c r="AR27" s="295"/>
      <c r="AS27" s="295"/>
      <c r="AT27" s="295"/>
    </row>
    <row r="28" spans="1:46" ht="16.149999999999999" x14ac:dyDescent="0.2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2.75" x14ac:dyDescent="0.2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2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5" t="s">
        <v>519</v>
      </c>
      <c r="AP30" s="305"/>
      <c r="AQ30" s="306" t="s">
        <v>520</v>
      </c>
      <c r="AR30" s="307"/>
    </row>
    <row r="31" spans="1:46" ht="12.75" x14ac:dyDescent="0.2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6"/>
      <c r="AP31" s="311" t="s">
        <v>521</v>
      </c>
      <c r="AQ31" s="312" t="s">
        <v>522</v>
      </c>
      <c r="AR31" s="313" t="s">
        <v>523</v>
      </c>
    </row>
    <row r="32" spans="1:46" ht="27" customHeight="1" x14ac:dyDescent="0.2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0" t="s">
        <v>541</v>
      </c>
      <c r="AL32" s="1221"/>
      <c r="AM32" s="1221"/>
      <c r="AN32" s="1222"/>
      <c r="AO32" s="345">
        <v>12928859</v>
      </c>
      <c r="AP32" s="345">
        <v>51327</v>
      </c>
      <c r="AQ32" s="346">
        <v>36503</v>
      </c>
      <c r="AR32" s="347">
        <v>40.6</v>
      </c>
    </row>
    <row r="33" spans="1:46" ht="13.5" customHeight="1" x14ac:dyDescent="0.2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0" t="s">
        <v>542</v>
      </c>
      <c r="AL33" s="1221"/>
      <c r="AM33" s="1221"/>
      <c r="AN33" s="1222"/>
      <c r="AO33" s="345" t="s">
        <v>528</v>
      </c>
      <c r="AP33" s="345" t="s">
        <v>528</v>
      </c>
      <c r="AQ33" s="346">
        <v>3</v>
      </c>
      <c r="AR33" s="347" t="s">
        <v>528</v>
      </c>
    </row>
    <row r="34" spans="1:46" ht="27" customHeight="1" x14ac:dyDescent="0.2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0" t="s">
        <v>543</v>
      </c>
      <c r="AL34" s="1221"/>
      <c r="AM34" s="1221"/>
      <c r="AN34" s="1222"/>
      <c r="AO34" s="345" t="s">
        <v>528</v>
      </c>
      <c r="AP34" s="345" t="s">
        <v>528</v>
      </c>
      <c r="AQ34" s="346">
        <v>76</v>
      </c>
      <c r="AR34" s="347" t="s">
        <v>528</v>
      </c>
    </row>
    <row r="35" spans="1:46" ht="27" customHeight="1" x14ac:dyDescent="0.2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0" t="s">
        <v>544</v>
      </c>
      <c r="AL35" s="1221"/>
      <c r="AM35" s="1221"/>
      <c r="AN35" s="1222"/>
      <c r="AO35" s="345">
        <v>2850968</v>
      </c>
      <c r="AP35" s="345">
        <v>11318</v>
      </c>
      <c r="AQ35" s="346">
        <v>8582</v>
      </c>
      <c r="AR35" s="347">
        <v>31.9</v>
      </c>
    </row>
    <row r="36" spans="1:46" ht="27" customHeight="1" x14ac:dyDescent="0.2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0" t="s">
        <v>545</v>
      </c>
      <c r="AL36" s="1221"/>
      <c r="AM36" s="1221"/>
      <c r="AN36" s="1222"/>
      <c r="AO36" s="345" t="s">
        <v>528</v>
      </c>
      <c r="AP36" s="345" t="s">
        <v>528</v>
      </c>
      <c r="AQ36" s="346">
        <v>400</v>
      </c>
      <c r="AR36" s="347" t="s">
        <v>528</v>
      </c>
    </row>
    <row r="37" spans="1:46" ht="13.5" customHeight="1" x14ac:dyDescent="0.2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0" t="s">
        <v>546</v>
      </c>
      <c r="AL37" s="1221"/>
      <c r="AM37" s="1221"/>
      <c r="AN37" s="1222"/>
      <c r="AO37" s="345">
        <v>246196</v>
      </c>
      <c r="AP37" s="345">
        <v>977</v>
      </c>
      <c r="AQ37" s="346">
        <v>747</v>
      </c>
      <c r="AR37" s="347">
        <v>30.8</v>
      </c>
    </row>
    <row r="38" spans="1:46" ht="27" customHeight="1" x14ac:dyDescent="0.2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9" t="s">
        <v>547</v>
      </c>
      <c r="AL38" s="1230"/>
      <c r="AM38" s="1230"/>
      <c r="AN38" s="1231"/>
      <c r="AO38" s="348" t="s">
        <v>528</v>
      </c>
      <c r="AP38" s="348" t="s">
        <v>528</v>
      </c>
      <c r="AQ38" s="349">
        <v>2</v>
      </c>
      <c r="AR38" s="337" t="s">
        <v>528</v>
      </c>
      <c r="AS38" s="344"/>
    </row>
    <row r="39" spans="1:46" ht="12.75" x14ac:dyDescent="0.2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9" t="s">
        <v>548</v>
      </c>
      <c r="AL39" s="1230"/>
      <c r="AM39" s="1230"/>
      <c r="AN39" s="1231"/>
      <c r="AO39" s="345">
        <v>-2632663</v>
      </c>
      <c r="AP39" s="345">
        <v>-10452</v>
      </c>
      <c r="AQ39" s="346">
        <v>-7844</v>
      </c>
      <c r="AR39" s="347">
        <v>33.200000000000003</v>
      </c>
      <c r="AS39" s="344"/>
    </row>
    <row r="40" spans="1:46" ht="27" customHeight="1" x14ac:dyDescent="0.2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0" t="s">
        <v>549</v>
      </c>
      <c r="AL40" s="1221"/>
      <c r="AM40" s="1221"/>
      <c r="AN40" s="1222"/>
      <c r="AO40" s="345">
        <v>-10259067</v>
      </c>
      <c r="AP40" s="345">
        <v>-40728</v>
      </c>
      <c r="AQ40" s="346">
        <v>-28367</v>
      </c>
      <c r="AR40" s="347">
        <v>43.6</v>
      </c>
      <c r="AS40" s="344"/>
    </row>
    <row r="41" spans="1:46" ht="12.75" x14ac:dyDescent="0.2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2" t="s">
        <v>306</v>
      </c>
      <c r="AL41" s="1233"/>
      <c r="AM41" s="1233"/>
      <c r="AN41" s="1234"/>
      <c r="AO41" s="345">
        <v>3134293</v>
      </c>
      <c r="AP41" s="345">
        <v>12443</v>
      </c>
      <c r="AQ41" s="346">
        <v>10099</v>
      </c>
      <c r="AR41" s="347">
        <v>23.2</v>
      </c>
      <c r="AS41" s="344"/>
    </row>
    <row r="42" spans="1:46" ht="12.75" x14ac:dyDescent="0.2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ht="12.75" x14ac:dyDescent="0.2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2.75" x14ac:dyDescent="0.2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2.75" x14ac:dyDescent="0.2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2.75" x14ac:dyDescent="0.2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2.75" x14ac:dyDescent="0.2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2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5" t="s">
        <v>519</v>
      </c>
      <c r="AN49" s="1237" t="s">
        <v>553</v>
      </c>
      <c r="AO49" s="1238"/>
      <c r="AP49" s="1238"/>
      <c r="AQ49" s="1238"/>
      <c r="AR49" s="1239"/>
    </row>
    <row r="50" spans="1:44" ht="12.75" x14ac:dyDescent="0.2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6"/>
      <c r="AN50" s="361" t="s">
        <v>554</v>
      </c>
      <c r="AO50" s="362" t="s">
        <v>555</v>
      </c>
      <c r="AP50" s="363" t="s">
        <v>556</v>
      </c>
      <c r="AQ50" s="364" t="s">
        <v>557</v>
      </c>
      <c r="AR50" s="365" t="s">
        <v>558</v>
      </c>
    </row>
    <row r="51" spans="1:44" ht="12.75" x14ac:dyDescent="0.2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13179005</v>
      </c>
      <c r="AN51" s="367">
        <v>49638</v>
      </c>
      <c r="AO51" s="368">
        <v>-12.7</v>
      </c>
      <c r="AP51" s="369">
        <v>46395</v>
      </c>
      <c r="AQ51" s="370">
        <v>-8.8000000000000007</v>
      </c>
      <c r="AR51" s="371">
        <v>-3.9</v>
      </c>
    </row>
    <row r="52" spans="1:44" ht="12.75" x14ac:dyDescent="0.2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5780846</v>
      </c>
      <c r="AN52" s="375">
        <v>21773</v>
      </c>
      <c r="AO52" s="376">
        <v>-7.7</v>
      </c>
      <c r="AP52" s="377">
        <v>26304</v>
      </c>
      <c r="AQ52" s="378">
        <v>-5.4</v>
      </c>
      <c r="AR52" s="379">
        <v>-2.2999999999999998</v>
      </c>
    </row>
    <row r="53" spans="1:44" ht="12.75" x14ac:dyDescent="0.2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14052271</v>
      </c>
      <c r="AN53" s="367">
        <v>53529</v>
      </c>
      <c r="AO53" s="368">
        <v>7.8</v>
      </c>
      <c r="AP53" s="369">
        <v>48088</v>
      </c>
      <c r="AQ53" s="370">
        <v>3.6</v>
      </c>
      <c r="AR53" s="371">
        <v>4.2</v>
      </c>
    </row>
    <row r="54" spans="1:44" ht="12.75" x14ac:dyDescent="0.2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6707095</v>
      </c>
      <c r="AN54" s="375">
        <v>25549</v>
      </c>
      <c r="AO54" s="376">
        <v>17.3</v>
      </c>
      <c r="AP54" s="377">
        <v>25183</v>
      </c>
      <c r="AQ54" s="378">
        <v>-4.3</v>
      </c>
      <c r="AR54" s="379">
        <v>21.6</v>
      </c>
    </row>
    <row r="55" spans="1:44" ht="12.75" x14ac:dyDescent="0.2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11643092</v>
      </c>
      <c r="AN55" s="367">
        <v>44963</v>
      </c>
      <c r="AO55" s="368">
        <v>-16</v>
      </c>
      <c r="AP55" s="369">
        <v>46457</v>
      </c>
      <c r="AQ55" s="370">
        <v>-3.4</v>
      </c>
      <c r="AR55" s="371">
        <v>-12.6</v>
      </c>
    </row>
    <row r="56" spans="1:44" ht="12.75" x14ac:dyDescent="0.2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6379846</v>
      </c>
      <c r="AN56" s="375">
        <v>24638</v>
      </c>
      <c r="AO56" s="376">
        <v>-3.6</v>
      </c>
      <c r="AP56" s="377">
        <v>24020</v>
      </c>
      <c r="AQ56" s="378">
        <v>-4.5999999999999996</v>
      </c>
      <c r="AR56" s="379">
        <v>1</v>
      </c>
    </row>
    <row r="57" spans="1:44" ht="12.75" x14ac:dyDescent="0.2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14619913</v>
      </c>
      <c r="AN57" s="367">
        <v>57264</v>
      </c>
      <c r="AO57" s="368">
        <v>27.4</v>
      </c>
      <c r="AP57" s="369">
        <v>51849</v>
      </c>
      <c r="AQ57" s="370">
        <v>11.6</v>
      </c>
      <c r="AR57" s="371">
        <v>15.8</v>
      </c>
    </row>
    <row r="58" spans="1:44" ht="12.75" x14ac:dyDescent="0.2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8874195</v>
      </c>
      <c r="AN58" s="375">
        <v>34759</v>
      </c>
      <c r="AO58" s="376">
        <v>41.1</v>
      </c>
      <c r="AP58" s="377">
        <v>26326</v>
      </c>
      <c r="AQ58" s="378">
        <v>9.6</v>
      </c>
      <c r="AR58" s="379">
        <v>31.5</v>
      </c>
    </row>
    <row r="59" spans="1:44" ht="12.75" x14ac:dyDescent="0.2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12223897</v>
      </c>
      <c r="AN59" s="367">
        <v>48529</v>
      </c>
      <c r="AO59" s="368">
        <v>-15.3</v>
      </c>
      <c r="AP59" s="369">
        <v>52191</v>
      </c>
      <c r="AQ59" s="370">
        <v>0.7</v>
      </c>
      <c r="AR59" s="371">
        <v>-16</v>
      </c>
    </row>
    <row r="60" spans="1:44" ht="12.75" x14ac:dyDescent="0.2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5875986</v>
      </c>
      <c r="AN60" s="375">
        <v>23327</v>
      </c>
      <c r="AO60" s="376">
        <v>-32.9</v>
      </c>
      <c r="AP60" s="377">
        <v>26807</v>
      </c>
      <c r="AQ60" s="378">
        <v>1.8</v>
      </c>
      <c r="AR60" s="379">
        <v>-34.700000000000003</v>
      </c>
    </row>
    <row r="61" spans="1:44" ht="12.75" x14ac:dyDescent="0.2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13143636</v>
      </c>
      <c r="AN61" s="382">
        <v>50785</v>
      </c>
      <c r="AO61" s="383">
        <v>-1.8</v>
      </c>
      <c r="AP61" s="384">
        <v>48996</v>
      </c>
      <c r="AQ61" s="385">
        <v>0.7</v>
      </c>
      <c r="AR61" s="371">
        <v>-2.5</v>
      </c>
    </row>
    <row r="62" spans="1:44" ht="12.75" x14ac:dyDescent="0.2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6723594</v>
      </c>
      <c r="AN62" s="375">
        <v>26009</v>
      </c>
      <c r="AO62" s="376">
        <v>2.8</v>
      </c>
      <c r="AP62" s="377">
        <v>25728</v>
      </c>
      <c r="AQ62" s="378">
        <v>-0.6</v>
      </c>
      <c r="AR62" s="379">
        <v>3.4</v>
      </c>
    </row>
    <row r="63" spans="1:44" ht="12.75" x14ac:dyDescent="0.2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2.75" x14ac:dyDescent="0.2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2.75" x14ac:dyDescent="0.2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2.75" x14ac:dyDescent="0.2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5">
      <c r="AK67" s="295"/>
      <c r="AL67" s="295"/>
      <c r="AM67" s="295"/>
      <c r="AN67" s="295"/>
      <c r="AO67" s="295"/>
      <c r="AP67" s="295"/>
      <c r="AQ67" s="295"/>
      <c r="AR67" s="295"/>
      <c r="AS67" s="295"/>
      <c r="AT67" s="295"/>
    </row>
    <row r="68" spans="1:46" ht="13.5" hidden="1" customHeight="1" x14ac:dyDescent="0.25">
      <c r="AK68" s="295"/>
      <c r="AL68" s="295"/>
      <c r="AM68" s="295"/>
      <c r="AN68" s="295"/>
      <c r="AO68" s="295"/>
      <c r="AP68" s="295"/>
      <c r="AQ68" s="295"/>
      <c r="AR68" s="295"/>
    </row>
    <row r="69" spans="1:46" ht="13.5" hidden="1" customHeight="1" x14ac:dyDescent="0.25">
      <c r="AK69" s="295"/>
      <c r="AL69" s="295"/>
      <c r="AM69" s="295"/>
      <c r="AN69" s="295"/>
      <c r="AO69" s="295"/>
      <c r="AP69" s="295"/>
      <c r="AQ69" s="295"/>
      <c r="AR69" s="295"/>
    </row>
    <row r="70" spans="1:46" ht="12.75" hidden="1" x14ac:dyDescent="0.25">
      <c r="AK70" s="295"/>
      <c r="AL70" s="295"/>
      <c r="AM70" s="295"/>
      <c r="AN70" s="295"/>
      <c r="AO70" s="295"/>
      <c r="AP70" s="295"/>
      <c r="AQ70" s="295"/>
      <c r="AR70" s="295"/>
    </row>
    <row r="71" spans="1:46" ht="12.75" hidden="1" x14ac:dyDescent="0.25">
      <c r="AK71" s="295"/>
      <c r="AL71" s="295"/>
      <c r="AM71" s="295"/>
      <c r="AN71" s="295"/>
      <c r="AO71" s="295"/>
      <c r="AP71" s="295"/>
      <c r="AQ71" s="295"/>
      <c r="AR71" s="295"/>
    </row>
    <row r="72" spans="1:46" ht="12.75" hidden="1" x14ac:dyDescent="0.25">
      <c r="AK72" s="295"/>
      <c r="AL72" s="295"/>
      <c r="AM72" s="295"/>
      <c r="AN72" s="295"/>
      <c r="AO72" s="295"/>
      <c r="AP72" s="295"/>
      <c r="AQ72" s="295"/>
      <c r="AR72" s="295"/>
    </row>
    <row r="73" spans="1:46" ht="12.75" hidden="1" x14ac:dyDescent="0.25">
      <c r="AK73" s="295"/>
      <c r="AL73" s="295"/>
      <c r="AM73" s="295"/>
      <c r="AN73" s="295"/>
      <c r="AO73" s="295"/>
      <c r="AP73" s="295"/>
      <c r="AQ73" s="295"/>
      <c r="AR73" s="295"/>
    </row>
  </sheetData>
  <sheetProtection algorithmName="SHA-512" hashValue="lbr8fFPgADCiv+UmbGiIWrWHvqUzznUS50OL/tBbqhT8QqNiGpWhymr60+sQG70xqXW7/e4eBQm8n8a5BsL0nQ==" saltValue="HbUIDOBoU5hS/V4oqKOxY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6"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5"/>
  <cols>
    <col min="1" max="125" width="2.46484375" style="293" customWidth="1"/>
    <col min="126" max="16384" width="9" style="292" hidden="1"/>
  </cols>
  <sheetData>
    <row r="1" spans="2:125" ht="13.5" customHeight="1" x14ac:dyDescent="0.2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2.75" x14ac:dyDescent="0.25">
      <c r="B2" s="292"/>
      <c r="DG2" s="292"/>
    </row>
    <row r="3" spans="2:125" ht="12.75" x14ac:dyDescent="0.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2.75" x14ac:dyDescent="0.25"/>
    <row r="5" spans="2:125" ht="12.75" x14ac:dyDescent="0.25"/>
    <row r="6" spans="2:125" ht="12.75" x14ac:dyDescent="0.25"/>
    <row r="7" spans="2:125" ht="12.75" x14ac:dyDescent="0.25"/>
    <row r="8" spans="2:125" ht="12.75" x14ac:dyDescent="0.25"/>
    <row r="9" spans="2:125" ht="12.75" x14ac:dyDescent="0.25">
      <c r="DU9" s="292"/>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92"/>
    </row>
    <row r="18" spans="125:125" ht="12.75" x14ac:dyDescent="0.25"/>
    <row r="19" spans="125:125" ht="12.75" x14ac:dyDescent="0.25"/>
    <row r="20" spans="125:125" ht="12.75" x14ac:dyDescent="0.25">
      <c r="DU20" s="292"/>
    </row>
    <row r="21" spans="125:125" ht="12.75" x14ac:dyDescent="0.25">
      <c r="DU21" s="292"/>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92"/>
    </row>
    <row r="29" spans="125:125" ht="12.75" x14ac:dyDescent="0.25"/>
    <row r="30" spans="125:125" ht="12.75" x14ac:dyDescent="0.25"/>
    <row r="31" spans="125:125" ht="12.75" x14ac:dyDescent="0.25"/>
    <row r="32" spans="125:125" ht="12.75" x14ac:dyDescent="0.25"/>
    <row r="33" spans="2:125" ht="12.75" x14ac:dyDescent="0.25">
      <c r="B33" s="292"/>
      <c r="G33" s="292"/>
      <c r="I33" s="292"/>
    </row>
    <row r="34" spans="2:125" ht="12.75" x14ac:dyDescent="0.25">
      <c r="C34" s="292"/>
      <c r="P34" s="292"/>
      <c r="DE34" s="292"/>
      <c r="DH34" s="292"/>
    </row>
    <row r="35" spans="2:125" ht="12.75" x14ac:dyDescent="0.25">
      <c r="D35" s="292"/>
      <c r="E35" s="292"/>
      <c r="DG35" s="292"/>
      <c r="DJ35" s="292"/>
      <c r="DP35" s="292"/>
      <c r="DQ35" s="292"/>
      <c r="DR35" s="292"/>
      <c r="DS35" s="292"/>
      <c r="DT35" s="292"/>
      <c r="DU35" s="292"/>
    </row>
    <row r="36" spans="2:125" ht="12.75" x14ac:dyDescent="0.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2.75" x14ac:dyDescent="0.25">
      <c r="DU37" s="292"/>
    </row>
    <row r="38" spans="2:125" ht="12.75" x14ac:dyDescent="0.25">
      <c r="DT38" s="292"/>
      <c r="DU38" s="292"/>
    </row>
    <row r="39" spans="2:125" ht="12.75" x14ac:dyDescent="0.25"/>
    <row r="40" spans="2:125" ht="12.75" x14ac:dyDescent="0.25">
      <c r="DH40" s="292"/>
    </row>
    <row r="41" spans="2:125" ht="12.75" x14ac:dyDescent="0.25">
      <c r="DE41" s="292"/>
    </row>
    <row r="42" spans="2:125" ht="12.75" x14ac:dyDescent="0.25">
      <c r="DG42" s="292"/>
      <c r="DJ42" s="292"/>
    </row>
    <row r="43" spans="2:125" ht="12.75" x14ac:dyDescent="0.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2.75" x14ac:dyDescent="0.25">
      <c r="DU44" s="292"/>
    </row>
    <row r="45" spans="2:125" ht="12.75" x14ac:dyDescent="0.25"/>
    <row r="46" spans="2:125" ht="12.75" x14ac:dyDescent="0.25"/>
    <row r="47" spans="2:125" ht="12.75" x14ac:dyDescent="0.25"/>
    <row r="48" spans="2:125" ht="12.75" x14ac:dyDescent="0.25">
      <c r="DT48" s="292"/>
      <c r="DU48" s="292"/>
    </row>
    <row r="49" spans="120:125" ht="12.75" x14ac:dyDescent="0.25">
      <c r="DU49" s="292"/>
    </row>
    <row r="50" spans="120:125" ht="12.75" x14ac:dyDescent="0.25">
      <c r="DU50" s="292"/>
    </row>
    <row r="51" spans="120:125" ht="12.75" x14ac:dyDescent="0.25">
      <c r="DP51" s="292"/>
      <c r="DQ51" s="292"/>
      <c r="DR51" s="292"/>
      <c r="DS51" s="292"/>
      <c r="DT51" s="292"/>
      <c r="DU51" s="292"/>
    </row>
    <row r="52" spans="120:125" ht="12.75" x14ac:dyDescent="0.25"/>
    <row r="53" spans="120:125" ht="12.75" x14ac:dyDescent="0.25"/>
    <row r="54" spans="120:125" ht="12.75" x14ac:dyDescent="0.25">
      <c r="DU54" s="292"/>
    </row>
    <row r="55" spans="120:125" ht="12.75" x14ac:dyDescent="0.25"/>
    <row r="56" spans="120:125" ht="12.75" x14ac:dyDescent="0.25"/>
    <row r="57" spans="120:125" ht="12.75" x14ac:dyDescent="0.25"/>
    <row r="58" spans="120:125" ht="12.75" x14ac:dyDescent="0.25">
      <c r="DU58" s="292"/>
    </row>
    <row r="59" spans="120:125" ht="12.75" x14ac:dyDescent="0.25"/>
    <row r="60" spans="120:125" ht="12.75" x14ac:dyDescent="0.25"/>
    <row r="61" spans="120:125" ht="12.75" x14ac:dyDescent="0.25"/>
    <row r="62" spans="120:125" ht="12.75" x14ac:dyDescent="0.25"/>
    <row r="63" spans="120:125" ht="12.75" x14ac:dyDescent="0.25">
      <c r="DU63" s="292"/>
    </row>
    <row r="64" spans="120:125" ht="12.75" x14ac:dyDescent="0.25">
      <c r="DT64" s="292"/>
      <c r="DU64" s="292"/>
    </row>
    <row r="65" spans="123:125" ht="12.75" x14ac:dyDescent="0.25"/>
    <row r="66" spans="123:125" ht="12.75" x14ac:dyDescent="0.25"/>
    <row r="67" spans="123:125" ht="12.75" x14ac:dyDescent="0.25"/>
    <row r="68" spans="123:125" ht="12.75" x14ac:dyDescent="0.25"/>
    <row r="69" spans="123:125" ht="12.75" x14ac:dyDescent="0.25">
      <c r="DS69" s="292"/>
      <c r="DT69" s="292"/>
      <c r="DU69" s="292"/>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92"/>
    </row>
    <row r="83" spans="116:125" ht="12.75" x14ac:dyDescent="0.25">
      <c r="DM83" s="292"/>
      <c r="DN83" s="292"/>
      <c r="DO83" s="292"/>
      <c r="DP83" s="292"/>
      <c r="DQ83" s="292"/>
      <c r="DR83" s="292"/>
      <c r="DS83" s="292"/>
      <c r="DT83" s="292"/>
      <c r="DU83" s="292"/>
    </row>
    <row r="84" spans="116:125" ht="12.75" x14ac:dyDescent="0.25"/>
    <row r="85" spans="116:125" ht="12.75" x14ac:dyDescent="0.25"/>
    <row r="86" spans="116:125" ht="12.75" x14ac:dyDescent="0.25"/>
    <row r="87" spans="116:125" ht="12.75" x14ac:dyDescent="0.25"/>
    <row r="88" spans="116:125" ht="12.75" x14ac:dyDescent="0.25">
      <c r="DU88" s="292"/>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92"/>
      <c r="DT94" s="292"/>
      <c r="DU94" s="292"/>
    </row>
    <row r="95" spans="116:125" ht="13.5" customHeight="1" x14ac:dyDescent="0.25">
      <c r="DU95" s="292"/>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92"/>
    </row>
    <row r="102" spans="124:125" ht="13.5" customHeight="1" x14ac:dyDescent="0.25"/>
    <row r="103" spans="124:125" ht="13.5" customHeight="1" x14ac:dyDescent="0.25"/>
    <row r="104" spans="124:125" ht="13.5" customHeight="1" x14ac:dyDescent="0.25">
      <c r="DT104" s="292"/>
      <c r="DU104" s="292"/>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2" t="s">
        <v>567</v>
      </c>
    </row>
    <row r="121" spans="125:125" ht="13.5" hidden="1" customHeight="1" x14ac:dyDescent="0.25">
      <c r="DU121" s="292"/>
    </row>
  </sheetData>
  <sheetProtection algorithmName="SHA-512" hashValue="cpQX4uXznt2UsSndf3N0fGl+IOl8ZySBxCoNyPAJrz21CyCNWKjaZMYDyRkqPw70btoE1qxdH/O1DCDV7LBm/A==" saltValue="YYuqtoPX8A1LLBu9zSRA1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5"/>
  <cols>
    <col min="1" max="125" width="2.46484375" style="293" customWidth="1"/>
    <col min="126" max="142" width="0" style="292" hidden="1" customWidth="1"/>
    <col min="143" max="16384" width="9" style="292" hidden="1"/>
  </cols>
  <sheetData>
    <row r="1" spans="1:125" ht="13.5" customHeight="1" x14ac:dyDescent="0.2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2.75" x14ac:dyDescent="0.25">
      <c r="B2" s="292"/>
      <c r="T2" s="292"/>
    </row>
    <row r="3" spans="1:125" ht="12.75" x14ac:dyDescent="0.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92"/>
      <c r="G33" s="292"/>
      <c r="I33" s="292"/>
    </row>
    <row r="34" spans="2:125" ht="12.75" x14ac:dyDescent="0.25">
      <c r="C34" s="292"/>
      <c r="P34" s="292"/>
      <c r="R34" s="292"/>
      <c r="U34" s="292"/>
    </row>
    <row r="35" spans="2:125" ht="12.75" x14ac:dyDescent="0.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2.75" x14ac:dyDescent="0.25">
      <c r="F36" s="292"/>
      <c r="H36" s="292"/>
      <c r="J36" s="292"/>
      <c r="K36" s="292"/>
      <c r="L36" s="292"/>
      <c r="M36" s="292"/>
      <c r="N36" s="292"/>
      <c r="O36" s="292"/>
      <c r="Q36" s="292"/>
      <c r="S36" s="292"/>
      <c r="V36" s="292"/>
    </row>
    <row r="37" spans="2:125" ht="12.75" x14ac:dyDescent="0.25"/>
    <row r="38" spans="2:125" ht="12.75" x14ac:dyDescent="0.25"/>
    <row r="39" spans="2:125" ht="12.75" x14ac:dyDescent="0.25"/>
    <row r="40" spans="2:125" ht="12.75" x14ac:dyDescent="0.25">
      <c r="U40" s="292"/>
    </row>
    <row r="41" spans="2:125" ht="12.75" x14ac:dyDescent="0.25">
      <c r="R41" s="292"/>
    </row>
    <row r="42" spans="2:125" ht="12.75" x14ac:dyDescent="0.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2.75" x14ac:dyDescent="0.25">
      <c r="Q43" s="292"/>
      <c r="S43" s="292"/>
      <c r="V43" s="292"/>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3" t="s">
        <v>568</v>
      </c>
    </row>
  </sheetData>
  <sheetProtection algorithmName="SHA-512" hashValue="THjbCWPFqDpyHleQYxiceKHpOekOTg3r2sa+f9ryxoMqQDY5o1+G/JcI+D6dArdL2lssNZaY3ONW/+T2xy6kmw==" saltValue="rl/nu5WOgK0Bujf3RPMfi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569</v>
      </c>
      <c r="G46" s="8" t="s">
        <v>570</v>
      </c>
      <c r="H46" s="8" t="s">
        <v>571</v>
      </c>
      <c r="I46" s="8" t="s">
        <v>572</v>
      </c>
      <c r="J46" s="9" t="s">
        <v>573</v>
      </c>
    </row>
    <row r="47" spans="2:10" ht="57.75" customHeight="1" x14ac:dyDescent="0.25">
      <c r="B47" s="10"/>
      <c r="C47" s="1240" t="s">
        <v>3</v>
      </c>
      <c r="D47" s="1240"/>
      <c r="E47" s="1241"/>
      <c r="F47" s="11">
        <v>5.1100000000000003</v>
      </c>
      <c r="G47" s="12">
        <v>7.39</v>
      </c>
      <c r="H47" s="12">
        <v>7.75</v>
      </c>
      <c r="I47" s="12">
        <v>8.15</v>
      </c>
      <c r="J47" s="13">
        <v>10.59</v>
      </c>
    </row>
    <row r="48" spans="2:10" ht="57.75" customHeight="1" x14ac:dyDescent="0.25">
      <c r="B48" s="14"/>
      <c r="C48" s="1242" t="s">
        <v>4</v>
      </c>
      <c r="D48" s="1242"/>
      <c r="E48" s="1243"/>
      <c r="F48" s="15">
        <v>2.14</v>
      </c>
      <c r="G48" s="16">
        <v>1.31</v>
      </c>
      <c r="H48" s="16">
        <v>0.67</v>
      </c>
      <c r="I48" s="16">
        <v>1.93</v>
      </c>
      <c r="J48" s="17">
        <v>2.92</v>
      </c>
    </row>
    <row r="49" spans="2:10" ht="57.75" customHeight="1" thickBot="1" x14ac:dyDescent="0.3">
      <c r="B49" s="18"/>
      <c r="C49" s="1244" t="s">
        <v>5</v>
      </c>
      <c r="D49" s="1244"/>
      <c r="E49" s="1245"/>
      <c r="F49" s="19">
        <v>0.66</v>
      </c>
      <c r="G49" s="20">
        <v>1.48</v>
      </c>
      <c r="H49" s="20" t="s">
        <v>574</v>
      </c>
      <c r="I49" s="20">
        <v>1.68</v>
      </c>
      <c r="J49" s="21">
        <v>3.6</v>
      </c>
    </row>
    <row r="50" spans="2:10" ht="13.5" customHeight="1" x14ac:dyDescent="0.25"/>
  </sheetData>
  <sheetProtection algorithmName="SHA-512" hashValue="TvG1RWkBh59KwZ64SrZYiANG4lhekq8mKBY2dAZ04TtkvXb8YXr89AKWNaOoGyLHAoPTyVa85txsvV4X4Z9eJQ==" saltValue="c7psd4foVNIxaQFXRmhTX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　優一</cp:lastModifiedBy>
  <cp:lastPrinted>2022-03-17T04:30:25Z</cp:lastPrinted>
  <dcterms:created xsi:type="dcterms:W3CDTF">2022-02-02T03:02:51Z</dcterms:created>
  <dcterms:modified xsi:type="dcterms:W3CDTF">2022-09-27T02:57:46Z</dcterms:modified>
  <cp:category/>
</cp:coreProperties>
</file>